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103_Kuk\"/>
    </mc:Choice>
  </mc:AlternateContent>
  <xr:revisionPtr revIDLastSave="0" documentId="13_ncr:1_{2DF1E7E6-E9DC-40AF-8F3A-06FCE2017868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36" l="1"/>
  <c r="S11" i="36"/>
  <c r="S18" i="36" s="1"/>
  <c r="V12" i="36"/>
  <c r="S12" i="36"/>
  <c r="M23" i="36"/>
  <c r="M22" i="36"/>
  <c r="M21" i="36"/>
  <c r="M20" i="36"/>
  <c r="M19" i="36"/>
  <c r="M18" i="36"/>
  <c r="M17" i="36"/>
  <c r="M16" i="36"/>
  <c r="M15" i="36"/>
  <c r="M14" i="36"/>
  <c r="M13" i="36"/>
  <c r="P12" i="36"/>
  <c r="M12" i="36"/>
  <c r="P11" i="36"/>
  <c r="M11" i="36"/>
  <c r="M24" i="36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P18" i="36" l="1"/>
  <c r="V18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<sst xmlns="http://schemas.openxmlformats.org/spreadsheetml/2006/main" count="191" uniqueCount="67">
  <si>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</si>
  <si>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</si>
  <si>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</si>
  <si>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</si>
  <si>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</si>
  <si>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</si>
  <si>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</si>
  <si>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</si>
  <si>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</si>
  <si>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</si>
  <si>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</si>
  <si>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</si>
  <si>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</si>
  <si>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</si>
  <si>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</si>
  <si>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</si>
  <si>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</si>
  <si>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</si>
  <si>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</si>
  <si>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</si>
  <si>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</si>
  <si>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</si>
  <si>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</si>
  <si>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</si>
  <si>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</si>
  <si>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</si>
  <si>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</si>
  <si>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</si>
  <si>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</si>
  <si>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</si>
  <si>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</si>
  <si>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</si>
  <si>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</si>
  <si>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</si>
  <si>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</si>
  <si>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</si>
  <si>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</si>
  <si>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</si>
  <si>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</si>
  <si>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</si>
  <si>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</si>
  <si>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</si>
  <si>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</si>
  <si>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</si>
  <si>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</si>
  <si>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</si>
  <si>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</si>
  <si>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</si>
  <si>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</si>
  <si>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</si>
  <si>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Suphanart </t>
  </si>
  <si>
    <t>Songthammakul</t>
  </si>
  <si>
    <t>TIME0103</t>
  </si>
  <si>
    <t>Interview</t>
  </si>
  <si>
    <t>New Year's Day</t>
  </si>
  <si>
    <t>CIPP Issue 2</t>
  </si>
  <si>
    <t>Additional info for technical proposal &amp; financial revision</t>
  </si>
  <si>
    <t>CIPP Issue 2 &amp; Survey</t>
  </si>
  <si>
    <t>TIME-202028</t>
  </si>
  <si>
    <t>TIME-202068</t>
  </si>
  <si>
    <t>WFH</t>
  </si>
  <si>
    <t>TIME</t>
  </si>
  <si>
    <t>TME</t>
  </si>
  <si>
    <t>Survey</t>
  </si>
  <si>
    <t>TIME-202062</t>
  </si>
  <si>
    <t>MPLS Bakup link deliverable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</si>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</sst>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6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2" xfId="0" applyFont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43" fontId="7" fillId="0" borderId="10" xfId="1" applyFont="1" applyBorder="1" applyAlignment="1" applyProtection="1">
      <alignment vertical="center"/>
      <protection locked="0"/>
    </xf>
    <xf numFmtId="43" fontId="7" fillId="0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vertical="center"/>
      <protection locked="0"/>
    </xf>
    <xf numFmtId="43" fontId="9" fillId="12" borderId="10" xfId="1" applyFont="1" applyFill="1" applyBorder="1" applyAlignment="1" applyProtection="1">
      <alignment vertical="center"/>
      <protection locked="0"/>
    </xf>
    <xf numFmtId="0" fontId="9" fillId="12" borderId="10" xfId="0" applyFont="1" applyFill="1" applyBorder="1" applyAlignment="1" applyProtection="1">
      <alignment horizontal="center" vertical="center"/>
      <protection locked="0"/>
    </xf>
    <xf numFmtId="43" fontId="9" fillId="12" borderId="10" xfId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9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F46" sqref="F4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V275"/>
  <sheetViews>
    <sheetView showGridLines="0" tabSelected="1" topLeftCell="E1" zoomScale="77" zoomScaleNormal="90" workbookViewId="0">
      <selection activeCell="T28" sqref="T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42578125" style="8" bestFit="1" customWidth="1"/>
    <col min="14" max="14" width="11.42578125" style="8"/>
    <col min="15" max="15" width="15.140625" style="8" bestFit="1" customWidth="1"/>
    <col min="16" max="16" width="16.42578125" style="8" bestFit="1" customWidth="1"/>
    <col min="17" max="17" width="11.42578125" style="8"/>
    <col min="18" max="18" width="15.140625" style="8" bestFit="1" customWidth="1"/>
    <col min="19" max="19" width="16.42578125" style="8" bestFit="1" customWidth="1"/>
    <col min="20" max="20" width="11.42578125" style="8"/>
    <col min="21" max="21" width="15.140625" style="8" bestFit="1" customWidth="1"/>
    <col min="22" max="22" width="16.42578125" style="8" bestFit="1" customWidth="1"/>
    <col min="23" max="16384" width="11.42578125" style="8"/>
  </cols>
  <sheetData>
    <row r="1" spans="1:22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22" ht="13.5" customHeight="1" x14ac:dyDescent="0.2">
      <c r="D2" s="9"/>
      <c r="E2" s="9"/>
      <c r="F2" s="9"/>
      <c r="G2" s="9"/>
      <c r="H2" s="9"/>
      <c r="I2" s="9"/>
      <c r="J2" s="10"/>
    </row>
    <row r="3" spans="1:22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22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22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22" ht="20.25" customHeight="1" x14ac:dyDescent="0.2">
      <c r="E6" s="15"/>
      <c r="F6" s="15"/>
      <c r="G6" s="15"/>
      <c r="H6" s="17"/>
      <c r="I6" s="18"/>
      <c r="J6" s="19"/>
    </row>
    <row r="7" spans="1:22" ht="30" x14ac:dyDescent="0.2">
      <c r="G7" s="20"/>
      <c r="H7" s="17"/>
      <c r="I7" s="21" t="s">
        <v>34</v>
      </c>
      <c r="J7" s="22" t="s">
        <v>35</v>
      </c>
    </row>
    <row r="8" spans="1:22" ht="43.5" customHeight="1" x14ac:dyDescent="0.2">
      <c r="D8" s="23"/>
      <c r="G8" s="18"/>
      <c r="H8" s="14"/>
      <c r="I8" s="24">
        <f>SUM(J10:J141)</f>
        <v>182</v>
      </c>
      <c r="J8" s="25">
        <f>I8/8</f>
        <v>22.75</v>
      </c>
    </row>
    <row r="9" spans="1:22" ht="20.25" customHeight="1" thickBot="1" x14ac:dyDescent="0.25">
      <c r="E9" s="15"/>
      <c r="F9" s="15"/>
      <c r="G9" s="15"/>
      <c r="H9" s="17"/>
      <c r="I9" s="18"/>
      <c r="J9" s="19"/>
      <c r="O9" s="158">
        <v>9001</v>
      </c>
      <c r="R9" s="158">
        <v>9002</v>
      </c>
      <c r="U9" s="158">
        <v>9003</v>
      </c>
    </row>
    <row r="10" spans="1:22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  <c r="R10" s="159" t="s">
        <v>4</v>
      </c>
      <c r="S10" s="159" t="s">
        <v>34</v>
      </c>
      <c r="U10" s="159" t="s">
        <v>4</v>
      </c>
      <c r="V10" s="159" t="s">
        <v>34</v>
      </c>
    </row>
    <row r="11" spans="1:22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54</v>
      </c>
      <c r="I11" s="36"/>
      <c r="J11" s="38"/>
      <c r="L11" s="36">
        <v>9001</v>
      </c>
      <c r="M11" s="160">
        <f>SUMIFS($J$10:$J$142,$G$10:$G$142,L11)</f>
        <v>56</v>
      </c>
      <c r="O11" s="36" t="s">
        <v>58</v>
      </c>
      <c r="P11" s="161">
        <f>SUMIFS($J$10:$J$142,$F$10:$F$142,O11,$G$10:$G$142,$O$9)</f>
        <v>56</v>
      </c>
      <c r="R11" s="36" t="s">
        <v>64</v>
      </c>
      <c r="S11" s="161">
        <f>SUMIFS($J$10:$J$142,$F$10:$F$142,R11,$G$10:$G$142,$R$9)</f>
        <v>110</v>
      </c>
      <c r="U11" s="36" t="s">
        <v>59</v>
      </c>
      <c r="V11" s="161">
        <f>SUMIFS($J$10:$J$142,$F$10:$F$142,U11,$G$10:$G$142,$U$9)</f>
        <v>16</v>
      </c>
    </row>
    <row r="12" spans="1:22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110</v>
      </c>
      <c r="O12" s="36"/>
      <c r="P12" s="161">
        <f>SUMIFS($J$10:$J$142,$F$10:$F$142,O12,$G$10:$G$142,$O$9)</f>
        <v>0</v>
      </c>
      <c r="R12" s="36"/>
      <c r="S12" s="161">
        <f>SUMIFS($J$10:$J$142,$F$10:$F$142,R12,$G$10:$G$142,$O$9)</f>
        <v>0</v>
      </c>
      <c r="U12" s="36"/>
      <c r="V12" s="161">
        <f>SUMIFS($J$10:$J$142,$F$10:$F$142,U12,$G$10:$G$142,$O$9)</f>
        <v>0</v>
      </c>
    </row>
    <row r="13" spans="1:22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16</v>
      </c>
      <c r="O13" s="36"/>
      <c r="P13" s="161"/>
      <c r="R13" s="36"/>
      <c r="S13" s="161"/>
      <c r="U13" s="36"/>
      <c r="V13" s="161"/>
    </row>
    <row r="14" spans="1:22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/>
      <c r="P14" s="161"/>
      <c r="R14" s="36"/>
      <c r="S14" s="161"/>
      <c r="U14" s="36"/>
      <c r="V14" s="161"/>
    </row>
    <row r="15" spans="1:22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/>
      <c r="P15" s="161"/>
      <c r="R15" s="36"/>
      <c r="S15" s="161"/>
      <c r="U15" s="36"/>
      <c r="V15" s="161"/>
    </row>
    <row r="16" spans="1:22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1"/>
      <c r="R16" s="36"/>
      <c r="S16" s="161"/>
      <c r="U16" s="36"/>
      <c r="V16" s="161"/>
    </row>
    <row r="17" spans="1:22" ht="15.75" thickBo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0</v>
      </c>
      <c r="O17" s="36"/>
      <c r="P17" s="161"/>
      <c r="R17" s="36"/>
      <c r="S17" s="161"/>
      <c r="U17" s="36"/>
      <c r="V17" s="161"/>
    </row>
    <row r="18" spans="1:22" ht="15.75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108" t="s">
        <v>58</v>
      </c>
      <c r="G18" s="36">
        <v>9001</v>
      </c>
      <c r="H18" s="43" t="s">
        <v>55</v>
      </c>
      <c r="I18" s="36" t="s">
        <v>61</v>
      </c>
      <c r="J18" s="38">
        <v>8</v>
      </c>
      <c r="L18" s="36">
        <v>9008</v>
      </c>
      <c r="M18" s="160">
        <f t="shared" si="2"/>
        <v>0</v>
      </c>
      <c r="O18" s="162" t="s">
        <v>66</v>
      </c>
      <c r="P18" s="163">
        <f>SUM(P11:P17)</f>
        <v>56</v>
      </c>
      <c r="R18" s="162" t="s">
        <v>66</v>
      </c>
      <c r="S18" s="163">
        <f>SUM(S11:S17)</f>
        <v>110</v>
      </c>
      <c r="U18" s="162" t="s">
        <v>66</v>
      </c>
      <c r="V18" s="163">
        <f>SUM(V11:V17)</f>
        <v>16</v>
      </c>
    </row>
    <row r="19" spans="1:22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0">
        <f t="shared" si="2"/>
        <v>0</v>
      </c>
    </row>
    <row r="20" spans="1:22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22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22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22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59</v>
      </c>
      <c r="G23" s="47">
        <v>9003</v>
      </c>
      <c r="H23" s="48" t="s">
        <v>56</v>
      </c>
      <c r="I23" s="47" t="s">
        <v>61</v>
      </c>
      <c r="J23" s="49">
        <v>8</v>
      </c>
      <c r="L23" s="36">
        <v>9015</v>
      </c>
      <c r="M23" s="160">
        <f t="shared" si="2"/>
        <v>0</v>
      </c>
    </row>
    <row r="24" spans="1:22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64" t="s">
        <v>66</v>
      </c>
      <c r="M24" s="165">
        <f>SUM(M11:M23)</f>
        <v>182</v>
      </c>
    </row>
    <row r="25" spans="1:22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22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22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22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59</v>
      </c>
      <c r="G28" s="36">
        <v>9003</v>
      </c>
      <c r="H28" s="50" t="s">
        <v>56</v>
      </c>
      <c r="I28" s="36" t="s">
        <v>61</v>
      </c>
      <c r="J28" s="38">
        <v>8</v>
      </c>
    </row>
    <row r="29" spans="1:22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22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22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22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7" t="s">
        <v>58</v>
      </c>
      <c r="G33" s="47">
        <v>9001</v>
      </c>
      <c r="H33" s="48" t="s">
        <v>57</v>
      </c>
      <c r="I33" s="47" t="s">
        <v>60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ht="15.75" thickBot="1" x14ac:dyDescent="0.25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ht="15.75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108" t="s">
        <v>58</v>
      </c>
      <c r="G38" s="36">
        <v>9001</v>
      </c>
      <c r="H38" s="43" t="s">
        <v>55</v>
      </c>
      <c r="I38" s="36" t="s">
        <v>60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58</v>
      </c>
      <c r="G45" s="36">
        <v>9001</v>
      </c>
      <c r="H45" s="43" t="s">
        <v>55</v>
      </c>
      <c r="I45" s="36" t="s">
        <v>62</v>
      </c>
      <c r="J45" s="38">
        <v>8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58</v>
      </c>
      <c r="G50" s="47">
        <v>9001</v>
      </c>
      <c r="H50" s="90" t="s">
        <v>55</v>
      </c>
      <c r="I50" s="47" t="s">
        <v>60</v>
      </c>
      <c r="J50" s="49">
        <v>8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58</v>
      </c>
      <c r="G55" s="36">
        <v>9001</v>
      </c>
      <c r="H55" s="43" t="s">
        <v>55</v>
      </c>
      <c r="I55" s="36" t="s">
        <v>60</v>
      </c>
      <c r="J55" s="38">
        <v>8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58</v>
      </c>
      <c r="G60" s="47">
        <v>9001</v>
      </c>
      <c r="H60" s="48" t="s">
        <v>63</v>
      </c>
      <c r="I60" s="47" t="s">
        <v>61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64</v>
      </c>
      <c r="G65" s="36">
        <v>9002</v>
      </c>
      <c r="H65" s="43" t="s">
        <v>53</v>
      </c>
      <c r="I65" s="36" t="s">
        <v>61</v>
      </c>
      <c r="J65" s="38">
        <v>8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64</v>
      </c>
      <c r="G72" s="36">
        <v>9002</v>
      </c>
      <c r="H72" s="43" t="s">
        <v>53</v>
      </c>
      <c r="I72" s="36" t="s">
        <v>61</v>
      </c>
      <c r="J72" s="38">
        <v>8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64</v>
      </c>
      <c r="G77" s="47">
        <v>9002</v>
      </c>
      <c r="H77" s="48" t="s">
        <v>53</v>
      </c>
      <c r="I77" s="47" t="s">
        <v>61</v>
      </c>
      <c r="J77" s="49">
        <v>8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64</v>
      </c>
      <c r="G82" s="36">
        <v>9002</v>
      </c>
      <c r="H82" s="43" t="s">
        <v>53</v>
      </c>
      <c r="I82" s="36" t="s">
        <v>61</v>
      </c>
      <c r="J82" s="38">
        <v>8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64</v>
      </c>
      <c r="G87" s="47">
        <v>9002</v>
      </c>
      <c r="H87" s="48" t="s">
        <v>53</v>
      </c>
      <c r="I87" s="47" t="s">
        <v>61</v>
      </c>
      <c r="J87" s="49">
        <v>8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64</v>
      </c>
      <c r="G92" s="36">
        <v>9002</v>
      </c>
      <c r="H92" s="43" t="s">
        <v>53</v>
      </c>
      <c r="I92" s="36" t="s">
        <v>61</v>
      </c>
      <c r="J92" s="38">
        <v>9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64</v>
      </c>
      <c r="G100" s="36">
        <v>9002</v>
      </c>
      <c r="H100" s="43" t="s">
        <v>65</v>
      </c>
      <c r="I100" s="36" t="s">
        <v>61</v>
      </c>
      <c r="J100" s="38">
        <v>11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64</v>
      </c>
      <c r="G105" s="47">
        <v>9002</v>
      </c>
      <c r="H105" s="48" t="s">
        <v>65</v>
      </c>
      <c r="I105" s="47" t="s">
        <v>61</v>
      </c>
      <c r="J105" s="49">
        <v>11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64</v>
      </c>
      <c r="G110" s="36">
        <v>9002</v>
      </c>
      <c r="H110" s="43" t="s">
        <v>65</v>
      </c>
      <c r="I110" s="36" t="s">
        <v>61</v>
      </c>
      <c r="J110" s="38">
        <v>10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64</v>
      </c>
      <c r="G115" s="47">
        <v>9002</v>
      </c>
      <c r="H115" s="90" t="s">
        <v>65</v>
      </c>
      <c r="I115" s="47" t="s">
        <v>61</v>
      </c>
      <c r="J115" s="49">
        <v>17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64</v>
      </c>
      <c r="G120" s="36">
        <v>9002</v>
      </c>
      <c r="H120" s="43" t="s">
        <v>65</v>
      </c>
      <c r="I120" s="36" t="s">
        <v>61</v>
      </c>
      <c r="J120" s="38">
        <v>12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8" priority="41" stopIfTrue="1">
      <formula>IF($A11=1,B11,)</formula>
    </cfRule>
    <cfRule type="expression" dxfId="197" priority="42" stopIfTrue="1">
      <formula>IF($A11="",B11,)</formula>
    </cfRule>
  </conditionalFormatting>
  <conditionalFormatting sqref="E11:E15">
    <cfRule type="expression" dxfId="196" priority="43" stopIfTrue="1">
      <formula>IF($A11="",B11,"")</formula>
    </cfRule>
  </conditionalFormatting>
  <conditionalFormatting sqref="E16:E124">
    <cfRule type="expression" dxfId="195" priority="44" stopIfTrue="1">
      <formula>IF($A16&lt;&gt;1,B16,"")</formula>
    </cfRule>
  </conditionalFormatting>
  <conditionalFormatting sqref="D11:D124">
    <cfRule type="expression" dxfId="194" priority="45" stopIfTrue="1">
      <formula>IF($A11="",B11,)</formula>
    </cfRule>
  </conditionalFormatting>
  <conditionalFormatting sqref="G11:G16 G82:G119 G18:G32 G34:G44 G46:G76">
    <cfRule type="expression" dxfId="193" priority="46" stopIfTrue="1">
      <formula>#REF!="Freelancer"</formula>
    </cfRule>
    <cfRule type="expression" dxfId="192" priority="47" stopIfTrue="1">
      <formula>#REF!="DTC Int. Staff"</formula>
    </cfRule>
  </conditionalFormatting>
  <conditionalFormatting sqref="G115:G119 G87:G104 G18:G22 G60:G76 G34:G44 G46:G49">
    <cfRule type="expression" dxfId="191" priority="39" stopIfTrue="1">
      <formula>$F$5="Freelancer"</formula>
    </cfRule>
    <cfRule type="expression" dxfId="190" priority="40" stopIfTrue="1">
      <formula>$F$5="DTC Int. Staff"</formula>
    </cfRule>
  </conditionalFormatting>
  <conditionalFormatting sqref="G16">
    <cfRule type="expression" dxfId="189" priority="37" stopIfTrue="1">
      <formula>#REF!="Freelancer"</formula>
    </cfRule>
    <cfRule type="expression" dxfId="188" priority="38" stopIfTrue="1">
      <formula>#REF!="DTC Int. Staff"</formula>
    </cfRule>
  </conditionalFormatting>
  <conditionalFormatting sqref="G16">
    <cfRule type="expression" dxfId="187" priority="35" stopIfTrue="1">
      <formula>$F$5="Freelancer"</formula>
    </cfRule>
    <cfRule type="expression" dxfId="186" priority="36" stopIfTrue="1">
      <formula>$F$5="DTC Int. Staff"</formula>
    </cfRule>
  </conditionalFormatting>
  <conditionalFormatting sqref="G17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17">
    <cfRule type="expression" dxfId="183" priority="31" stopIfTrue="1">
      <formula>$F$5="Freelancer"</formula>
    </cfRule>
    <cfRule type="expression" dxfId="182" priority="32" stopIfTrue="1">
      <formula>$F$5="DTC Int. Staff"</formula>
    </cfRule>
  </conditionalFormatting>
  <conditionalFormatting sqref="C126">
    <cfRule type="expression" dxfId="181" priority="28" stopIfTrue="1">
      <formula>IF($A126=1,B126,)</formula>
    </cfRule>
    <cfRule type="expression" dxfId="180" priority="29" stopIfTrue="1">
      <formula>IF($A126="",B126,)</formula>
    </cfRule>
  </conditionalFormatting>
  <conditionalFormatting sqref="D126">
    <cfRule type="expression" dxfId="179" priority="30" stopIfTrue="1">
      <formula>IF($A126="",B126,)</formula>
    </cfRule>
  </conditionalFormatting>
  <conditionalFormatting sqref="C125">
    <cfRule type="expression" dxfId="178" priority="25" stopIfTrue="1">
      <formula>IF($A125=1,B125,)</formula>
    </cfRule>
    <cfRule type="expression" dxfId="177" priority="26" stopIfTrue="1">
      <formula>IF($A125="",B125,)</formula>
    </cfRule>
  </conditionalFormatting>
  <conditionalFormatting sqref="D125">
    <cfRule type="expression" dxfId="176" priority="27" stopIfTrue="1">
      <formula>IF($A125="",B125,)</formula>
    </cfRule>
  </conditionalFormatting>
  <conditionalFormatting sqref="E125">
    <cfRule type="expression" dxfId="175" priority="24" stopIfTrue="1">
      <formula>IF($A125&lt;&gt;1,B125,"")</formula>
    </cfRule>
  </conditionalFormatting>
  <conditionalFormatting sqref="E126">
    <cfRule type="expression" dxfId="174" priority="23" stopIfTrue="1">
      <formula>IF($A126&lt;&gt;1,B126,"")</formula>
    </cfRule>
  </conditionalFormatting>
  <conditionalFormatting sqref="G55:G59">
    <cfRule type="expression" dxfId="173" priority="21" stopIfTrue="1">
      <formula>$F$5="Freelancer"</formula>
    </cfRule>
    <cfRule type="expression" dxfId="172" priority="22" stopIfTrue="1">
      <formula>$F$5="DTC Int. Staff"</formula>
    </cfRule>
  </conditionalFormatting>
  <conditionalFormatting sqref="G77:G81">
    <cfRule type="expression" dxfId="171" priority="19" stopIfTrue="1">
      <formula>#REF!="Freelancer"</formula>
    </cfRule>
    <cfRule type="expression" dxfId="170" priority="20" stopIfTrue="1">
      <formula>#REF!="DTC Int. Staff"</formula>
    </cfRule>
  </conditionalFormatting>
  <conditionalFormatting sqref="G77:G81">
    <cfRule type="expression" dxfId="169" priority="17" stopIfTrue="1">
      <formula>$F$5="Freelancer"</formula>
    </cfRule>
    <cfRule type="expression" dxfId="168" priority="18" stopIfTrue="1">
      <formula>$F$5="DTC Int. Staff"</formula>
    </cfRule>
  </conditionalFormatting>
  <conditionalFormatting sqref="F33">
    <cfRule type="expression" dxfId="167" priority="11" stopIfTrue="1">
      <formula>#REF!="Freelancer"</formula>
    </cfRule>
    <cfRule type="expression" dxfId="166" priority="12" stopIfTrue="1">
      <formula>#REF!="DTC Int. Staff"</formula>
    </cfRule>
  </conditionalFormatting>
  <conditionalFormatting sqref="F33">
    <cfRule type="expression" dxfId="165" priority="9" stopIfTrue="1">
      <formula>$F$5="Freelancer"</formula>
    </cfRule>
    <cfRule type="expression" dxfId="164" priority="10" stopIfTrue="1">
      <formula>$F$5="DTC Int. Staff"</formula>
    </cfRule>
  </conditionalFormatting>
  <conditionalFormatting sqref="G33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33">
    <cfRule type="expression" dxfId="161" priority="5" stopIfTrue="1">
      <formula>$F$5="Freelancer"</formula>
    </cfRule>
    <cfRule type="expression" dxfId="160" priority="6" stopIfTrue="1">
      <formula>$F$5="DTC Int. Staff"</formula>
    </cfRule>
  </conditionalFormatting>
  <conditionalFormatting sqref="G45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45">
    <cfRule type="expression" dxfId="157" priority="1" stopIfTrue="1">
      <formula>$F$5="Freelancer"</formula>
    </cfRule>
    <cfRule type="expression" dxfId="1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Suphanart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Songthammakul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TIME0103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2021-02-18T05:31:25Z</dcterms:modified>
</cp:coreProperties>
</file>