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08_Jan\"/>
    </mc:Choice>
  </mc:AlternateContent>
  <xr:revisionPtr revIDLastSave="0" documentId="13_ncr:1_{9F2FF0C7-ED69-41DC-96F7-B07B30580CC2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6" l="1"/>
  <c r="P13" i="36"/>
  <c r="P14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P11" i="36"/>
  <c r="M11" i="36"/>
  <c r="M24" i="36" s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39" i="39"/>
  <c r="E39" i="39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P18" i="36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<sst xmlns="http://schemas.openxmlformats.org/spreadsheetml/2006/main" count="196" uniqueCount="69">
  <si>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</si>
  <si>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</si>
  <si>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</si>
  <si>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</si>
  <si>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</si>
  <si>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</si>
  <si>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</si>
  <si>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</si>
  <si>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</si>
  <si>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</si>
  <si>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</si>
  <si>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</si>
  <si>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</si>
  <si>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</si>
  <si>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</si>
  <si>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</si>
  <si>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</si>
  <si>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</si>
  <si>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</si>
  <si>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</si>
  <si>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</si>
  <si>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</si>
  <si>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</si>
  <si>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</si>
  <si>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</si>
  <si>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</si>
  <si>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</si>
  <si>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</si>
  <si>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</si>
  <si>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</si>
  <si>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</si>
  <si>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</si>
  <si>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</si>
  <si>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</si>
  <si>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</si>
  <si>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</si>
  <si>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</si>
  <si>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</si>
  <si>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</si>
  <si>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</si>
  <si>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</si>
  <si>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</si>
  <si>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</si>
  <si>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</si>
  <si>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</si>
  <si>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</si>
  <si>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</si>
  <si>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</si>
  <si>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</si>
  <si>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 </t>
  </si>
  <si>
    <t>Thunnaphus</t>
  </si>
  <si>
    <t>Pornwattanakrilert</t>
  </si>
  <si>
    <t>TIME108</t>
  </si>
  <si>
    <t>TIME-202094</t>
  </si>
  <si>
    <t>Prepare data for kick-off meeting</t>
  </si>
  <si>
    <t>TIME</t>
  </si>
  <si>
    <t>Kick-off meeting with client</t>
  </si>
  <si>
    <t>Write inception report</t>
  </si>
  <si>
    <t>HOME</t>
  </si>
  <si>
    <t>TIME-202082</t>
  </si>
  <si>
    <t>MOTS</t>
  </si>
  <si>
    <t>Progess update with P'Dome</t>
  </si>
  <si>
    <t>Progess update meeting with client + summary progess report</t>
  </si>
  <si>
    <t>TIME-202070</t>
  </si>
  <si>
    <t>Make IOP presentation</t>
  </si>
  <si>
    <t>TIME-202080</t>
  </si>
  <si>
    <t>Make Inception Presentation</t>
  </si>
  <si>
    <t>Sent e-mail to government agency for database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</si>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</sst>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41" xfId="0" applyNumberFormat="1" applyFont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/>
      <protection locked="0"/>
    </xf>
    <xf numFmtId="43" fontId="9" fillId="0" borderId="10" xfId="1" applyFont="1" applyBorder="1" applyAlignment="1" applyProtection="1">
      <alignment vertical="center"/>
      <protection locked="0"/>
    </xf>
    <xf numFmtId="43" fontId="9" fillId="0" borderId="10" xfId="1" applyFont="1" applyFill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vertical="center"/>
      <protection locked="0"/>
    </xf>
    <xf numFmtId="43" fontId="11" fillId="12" borderId="10" xfId="1" applyFont="1" applyFill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horizontal="center" vertical="center"/>
      <protection locked="0"/>
    </xf>
    <xf numFmtId="43" fontId="11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6" t="s">
        <v>24</v>
      </c>
      <c r="C2" s="117"/>
      <c r="D2" s="117"/>
      <c r="E2" s="117"/>
      <c r="F2" s="117"/>
      <c r="G2" s="118"/>
      <c r="H2" s="2"/>
      <c r="I2" s="2"/>
    </row>
    <row r="3" spans="2:9" x14ac:dyDescent="0.2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5">
      <c r="B8" s="119" t="s">
        <v>28</v>
      </c>
      <c r="C8" s="120"/>
      <c r="D8" s="120"/>
      <c r="E8" s="120"/>
      <c r="F8" s="120"/>
      <c r="G8" s="121"/>
      <c r="H8" s="3"/>
      <c r="I8" s="3"/>
    </row>
    <row r="9" spans="2:9" x14ac:dyDescent="0.2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5">
      <c r="B12" s="58" t="s">
        <v>45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2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5">
      <c r="B15" s="60">
        <v>9002</v>
      </c>
      <c r="C15" s="142" t="s">
        <v>44</v>
      </c>
      <c r="D15" s="143"/>
      <c r="E15" s="143"/>
      <c r="F15" s="143"/>
      <c r="G15" s="144"/>
      <c r="H15" s="4"/>
      <c r="I15" s="4"/>
    </row>
    <row r="16" spans="2:9" ht="18.75" customHeight="1" x14ac:dyDescent="0.2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5">
      <c r="B17" s="7" t="s">
        <v>15</v>
      </c>
      <c r="C17" s="154" t="s">
        <v>49</v>
      </c>
      <c r="D17" s="155"/>
      <c r="E17" s="155"/>
      <c r="F17" s="155"/>
      <c r="G17" s="156"/>
      <c r="H17" s="4"/>
      <c r="I17" s="4"/>
    </row>
    <row r="18" spans="2:9" ht="19.5" customHeight="1" x14ac:dyDescent="0.2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2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2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2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5">
      <c r="B30" s="60">
        <v>9009</v>
      </c>
      <c r="C30" s="131" t="s">
        <v>46</v>
      </c>
      <c r="D30" s="132"/>
      <c r="E30" s="132"/>
      <c r="F30" s="132"/>
      <c r="G30" s="133"/>
    </row>
    <row r="31" spans="2:9" x14ac:dyDescent="0.25">
      <c r="B31" s="61"/>
      <c r="C31" s="157" t="s">
        <v>47</v>
      </c>
      <c r="D31" s="158"/>
      <c r="E31" s="158"/>
      <c r="F31" s="158"/>
      <c r="G31" s="159"/>
    </row>
    <row r="32" spans="2:9" ht="19.5" customHeight="1" x14ac:dyDescent="0.25">
      <c r="B32" s="7" t="s">
        <v>21</v>
      </c>
      <c r="C32" s="122" t="s">
        <v>48</v>
      </c>
      <c r="D32" s="123"/>
      <c r="E32" s="123"/>
      <c r="F32" s="123"/>
      <c r="G32" s="124"/>
    </row>
    <row r="33" spans="2:7" ht="19.5" customHeight="1" x14ac:dyDescent="0.2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2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2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25">
      <c r="B38" s="64" t="s">
        <v>13</v>
      </c>
      <c r="C38" s="154"/>
      <c r="D38" s="155"/>
      <c r="E38" s="155"/>
      <c r="F38" s="155"/>
      <c r="G38" s="156"/>
    </row>
    <row r="39" spans="2:7" ht="19.5" customHeight="1" x14ac:dyDescent="0.2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25">
      <c r="B40" s="64" t="s">
        <v>14</v>
      </c>
      <c r="C40" s="128"/>
      <c r="D40" s="129"/>
      <c r="E40" s="129"/>
      <c r="F40" s="129"/>
      <c r="G40" s="13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4" zoomScale="96" zoomScaleNormal="70" workbookViewId="0">
      <selection activeCell="P26" sqref="P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2" width="11.42578125" style="8"/>
    <col min="13" max="13" width="16.28515625" style="8" bestFit="1" customWidth="1"/>
    <col min="14" max="14" width="11.42578125" style="8"/>
    <col min="15" max="15" width="15.140625" style="8" bestFit="1" customWidth="1"/>
    <col min="16" max="16" width="16.28515625" style="8" bestFit="1" customWidth="1"/>
    <col min="17" max="16384" width="11.42578125" style="8"/>
  </cols>
  <sheetData>
    <row r="1" spans="1:16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6" ht="20.25" customHeight="1" x14ac:dyDescent="0.2">
      <c r="D4" s="160" t="s">
        <v>8</v>
      </c>
      <c r="E4" s="161"/>
      <c r="F4" s="13" t="str">
        <f>'Information-General Settings'!C4</f>
        <v>Pornwattanakrilert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242</v>
      </c>
      <c r="J8" s="25">
        <f>I8/8</f>
        <v>30.25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5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6" t="s">
        <v>6</v>
      </c>
      <c r="M10" s="166" t="s">
        <v>34</v>
      </c>
      <c r="O10" s="166" t="s">
        <v>4</v>
      </c>
      <c r="P10" s="166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7">
        <f>SUMIFS($J$10:$J$142,$G$10:$G$142,L11)</f>
        <v>242</v>
      </c>
      <c r="O11" s="36" t="s">
        <v>53</v>
      </c>
      <c r="P11" s="168">
        <f>SUMIFS($J$10:$J$142,$F$10:$F$142,O11,$G$10:$G$142,$O$9)</f>
        <v>199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7">
        <f t="shared" ref="M12:M23" si="2">SUMIFS($J$10:$J$142,$G$10:$G$142,L12)</f>
        <v>0</v>
      </c>
      <c r="O12" s="36" t="s">
        <v>59</v>
      </c>
      <c r="P12" s="168">
        <f t="shared" ref="P12:P14" si="3">SUMIFS($J$10:$J$142,$F$10:$F$142,O12,$G$10:$G$142,$O$9)</f>
        <v>8</v>
      </c>
    </row>
    <row r="13" spans="1:16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67">
        <f t="shared" si="2"/>
        <v>0</v>
      </c>
      <c r="O13" s="36" t="s">
        <v>63</v>
      </c>
      <c r="P13" s="168">
        <f t="shared" si="3"/>
        <v>26</v>
      </c>
    </row>
    <row r="14" spans="1:16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67">
        <f t="shared" si="2"/>
        <v>0</v>
      </c>
      <c r="O14" s="36" t="s">
        <v>65</v>
      </c>
      <c r="P14" s="168">
        <f t="shared" si="3"/>
        <v>9</v>
      </c>
    </row>
    <row r="15" spans="1:16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67">
        <f t="shared" si="2"/>
        <v>0</v>
      </c>
      <c r="O15" s="36"/>
      <c r="P15" s="168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7">
        <f t="shared" si="2"/>
        <v>0</v>
      </c>
      <c r="O16" s="36"/>
      <c r="P16" s="168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67">
        <f t="shared" si="2"/>
        <v>0</v>
      </c>
      <c r="O17" s="36"/>
      <c r="P17" s="168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53</v>
      </c>
      <c r="G18" s="36">
        <v>9001</v>
      </c>
      <c r="H18" s="43" t="s">
        <v>54</v>
      </c>
      <c r="I18" s="36" t="s">
        <v>55</v>
      </c>
      <c r="J18" s="38">
        <v>13</v>
      </c>
      <c r="L18" s="36">
        <v>9008</v>
      </c>
      <c r="M18" s="167">
        <f t="shared" si="2"/>
        <v>0</v>
      </c>
      <c r="O18" s="169" t="s">
        <v>68</v>
      </c>
      <c r="P18" s="170">
        <f>SUM(P11:P17)</f>
        <v>242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67">
        <f t="shared" si="2"/>
        <v>0</v>
      </c>
    </row>
    <row r="20" spans="1:16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67">
        <f t="shared" si="2"/>
        <v>0</v>
      </c>
    </row>
    <row r="21" spans="1:16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67">
        <f t="shared" si="2"/>
        <v>0</v>
      </c>
    </row>
    <row r="22" spans="1:16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67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 t="s">
        <v>53</v>
      </c>
      <c r="G23" s="47">
        <v>9001</v>
      </c>
      <c r="H23" s="48" t="s">
        <v>56</v>
      </c>
      <c r="I23" s="47" t="s">
        <v>55</v>
      </c>
      <c r="J23" s="49">
        <v>12</v>
      </c>
      <c r="L23" s="36">
        <v>9015</v>
      </c>
      <c r="M23" s="167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71" t="s">
        <v>68</v>
      </c>
      <c r="M24" s="172">
        <f>SUM(M11:M23)</f>
        <v>242</v>
      </c>
    </row>
    <row r="25" spans="1:16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 t="s">
        <v>53</v>
      </c>
      <c r="G28" s="36">
        <v>9001</v>
      </c>
      <c r="H28" s="114" t="s">
        <v>57</v>
      </c>
      <c r="I28" s="36" t="s">
        <v>55</v>
      </c>
      <c r="J28" s="38">
        <v>14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 t="s">
        <v>53</v>
      </c>
      <c r="G33" s="47">
        <v>9001</v>
      </c>
      <c r="H33" s="48" t="s">
        <v>57</v>
      </c>
      <c r="I33" s="47" t="s">
        <v>55</v>
      </c>
      <c r="J33" s="49">
        <v>11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114" t="s">
        <v>57</v>
      </c>
      <c r="I38" s="36" t="s">
        <v>55</v>
      </c>
      <c r="J38" s="38">
        <v>11</v>
      </c>
    </row>
    <row r="39" spans="1:10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53</v>
      </c>
      <c r="G45" s="36">
        <v>9001</v>
      </c>
      <c r="H45" s="114" t="s">
        <v>57</v>
      </c>
      <c r="I45" s="36" t="s">
        <v>55</v>
      </c>
      <c r="J45" s="38">
        <v>12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 t="s">
        <v>53</v>
      </c>
      <c r="G50" s="47">
        <v>9001</v>
      </c>
      <c r="H50" s="115" t="s">
        <v>57</v>
      </c>
      <c r="I50" s="47" t="s">
        <v>58</v>
      </c>
      <c r="J50" s="49">
        <v>12</v>
      </c>
    </row>
    <row r="51" spans="1:10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 t="s">
        <v>53</v>
      </c>
      <c r="G55" s="36">
        <v>9001</v>
      </c>
      <c r="H55" s="43" t="s">
        <v>57</v>
      </c>
      <c r="I55" s="36" t="s">
        <v>55</v>
      </c>
      <c r="J55" s="38">
        <v>13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 t="s">
        <v>53</v>
      </c>
      <c r="G60" s="47">
        <v>9001</v>
      </c>
      <c r="H60" s="48" t="s">
        <v>57</v>
      </c>
      <c r="I60" s="47" t="s">
        <v>55</v>
      </c>
      <c r="J60" s="49">
        <v>13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53</v>
      </c>
      <c r="G65" s="36">
        <v>9001</v>
      </c>
      <c r="H65" s="43" t="s">
        <v>57</v>
      </c>
      <c r="I65" s="36" t="s">
        <v>58</v>
      </c>
      <c r="J65" s="38">
        <v>15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 t="s">
        <v>59</v>
      </c>
      <c r="G72" s="36">
        <v>9001</v>
      </c>
      <c r="H72" s="43" t="s">
        <v>56</v>
      </c>
      <c r="I72" s="36" t="s">
        <v>60</v>
      </c>
      <c r="J72" s="38">
        <v>8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53</v>
      </c>
      <c r="G73" s="36">
        <v>9001</v>
      </c>
      <c r="H73" s="43" t="s">
        <v>61</v>
      </c>
      <c r="I73" s="36" t="s">
        <v>55</v>
      </c>
      <c r="J73" s="38">
        <v>2</v>
      </c>
    </row>
    <row r="74" spans="1:10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5.5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 t="s">
        <v>63</v>
      </c>
      <c r="G78" s="47">
        <v>9001</v>
      </c>
      <c r="H78" s="48" t="s">
        <v>64</v>
      </c>
      <c r="I78" s="47" t="s">
        <v>55</v>
      </c>
      <c r="J78" s="49">
        <v>6</v>
      </c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53</v>
      </c>
      <c r="G82" s="36">
        <v>9001</v>
      </c>
      <c r="H82" s="43" t="s">
        <v>61</v>
      </c>
      <c r="I82" s="36" t="s">
        <v>55</v>
      </c>
      <c r="J82" s="38">
        <v>1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 t="s">
        <v>63</v>
      </c>
      <c r="G83" s="36">
        <v>9001</v>
      </c>
      <c r="H83" s="43" t="s">
        <v>64</v>
      </c>
      <c r="I83" s="36" t="s">
        <v>55</v>
      </c>
      <c r="J83" s="38">
        <v>10</v>
      </c>
    </row>
    <row r="84" spans="1:10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63</v>
      </c>
      <c r="G87" s="47">
        <v>9001</v>
      </c>
      <c r="H87" s="48" t="s">
        <v>64</v>
      </c>
      <c r="I87" s="47" t="s">
        <v>55</v>
      </c>
      <c r="J87" s="49">
        <v>10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65</v>
      </c>
      <c r="G92" s="36">
        <v>9001</v>
      </c>
      <c r="H92" s="43" t="s">
        <v>64</v>
      </c>
      <c r="I92" s="36" t="s">
        <v>55</v>
      </c>
      <c r="J92" s="38">
        <v>9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53</v>
      </c>
      <c r="G100" s="36">
        <v>9001</v>
      </c>
      <c r="H100" s="43" t="s">
        <v>66</v>
      </c>
      <c r="I100" s="36" t="s">
        <v>55</v>
      </c>
      <c r="J100" s="38">
        <v>12.5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53</v>
      </c>
      <c r="G105" s="47">
        <v>9001</v>
      </c>
      <c r="H105" s="48" t="s">
        <v>66</v>
      </c>
      <c r="I105" s="47" t="s">
        <v>55</v>
      </c>
      <c r="J105" s="49">
        <v>15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53</v>
      </c>
      <c r="G110" s="36">
        <v>9001</v>
      </c>
      <c r="H110" s="43" t="s">
        <v>66</v>
      </c>
      <c r="I110" s="36" t="s">
        <v>55</v>
      </c>
      <c r="J110" s="38">
        <v>12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53</v>
      </c>
      <c r="G115" s="47">
        <v>9001</v>
      </c>
      <c r="H115" s="51" t="s">
        <v>66</v>
      </c>
      <c r="I115" s="47" t="s">
        <v>55</v>
      </c>
      <c r="J115" s="49">
        <v>14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66</v>
      </c>
      <c r="I120" s="36" t="s">
        <v>55</v>
      </c>
      <c r="J120" s="38">
        <v>11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65" priority="29" stopIfTrue="1">
      <formula>IF($A11=1,B11,)</formula>
    </cfRule>
    <cfRule type="expression" dxfId="164" priority="30" stopIfTrue="1">
      <formula>IF($A11="",B11,)</formula>
    </cfRule>
  </conditionalFormatting>
  <conditionalFormatting sqref="E11:E15">
    <cfRule type="expression" dxfId="163" priority="31" stopIfTrue="1">
      <formula>IF($A11="",B11,"")</formula>
    </cfRule>
  </conditionalFormatting>
  <conditionalFormatting sqref="E16:E124">
    <cfRule type="expression" dxfId="162" priority="32" stopIfTrue="1">
      <formula>IF($A16&lt;&gt;1,B16,"")</formula>
    </cfRule>
  </conditionalFormatting>
  <conditionalFormatting sqref="D11:D124">
    <cfRule type="expression" dxfId="161" priority="33" stopIfTrue="1">
      <formula>IF($A11="",B11,)</formula>
    </cfRule>
  </conditionalFormatting>
  <conditionalFormatting sqref="G11:G16 G82:G119 G18:G76">
    <cfRule type="expression" dxfId="160" priority="34" stopIfTrue="1">
      <formula>#REF!="Freelancer"</formula>
    </cfRule>
    <cfRule type="expression" dxfId="159" priority="35" stopIfTrue="1">
      <formula>#REF!="DTC Int. Staff"</formula>
    </cfRule>
  </conditionalFormatting>
  <conditionalFormatting sqref="G115:G119 G87:G104 G18:G22 G33:G49 G60:G76">
    <cfRule type="expression" dxfId="158" priority="27" stopIfTrue="1">
      <formula>$F$5="Freelancer"</formula>
    </cfRule>
    <cfRule type="expression" dxfId="157" priority="28" stopIfTrue="1">
      <formula>$F$5="DTC Int. Staff"</formula>
    </cfRule>
  </conditionalFormatting>
  <conditionalFormatting sqref="G16">
    <cfRule type="expression" dxfId="156" priority="25" stopIfTrue="1">
      <formula>#REF!="Freelancer"</formula>
    </cfRule>
    <cfRule type="expression" dxfId="155" priority="26" stopIfTrue="1">
      <formula>#REF!="DTC Int. Staff"</formula>
    </cfRule>
  </conditionalFormatting>
  <conditionalFormatting sqref="G16">
    <cfRule type="expression" dxfId="154" priority="23" stopIfTrue="1">
      <formula>$F$5="Freelancer"</formula>
    </cfRule>
    <cfRule type="expression" dxfId="153" priority="24" stopIfTrue="1">
      <formula>$F$5="DTC Int. Staff"</formula>
    </cfRule>
  </conditionalFormatting>
  <conditionalFormatting sqref="G17">
    <cfRule type="expression" dxfId="152" priority="21" stopIfTrue="1">
      <formula>#REF!="Freelancer"</formula>
    </cfRule>
    <cfRule type="expression" dxfId="151" priority="22" stopIfTrue="1">
      <formula>#REF!="DTC Int. Staff"</formula>
    </cfRule>
  </conditionalFormatting>
  <conditionalFormatting sqref="G17">
    <cfRule type="expression" dxfId="150" priority="19" stopIfTrue="1">
      <formula>$F$5="Freelancer"</formula>
    </cfRule>
    <cfRule type="expression" dxfId="149" priority="20" stopIfTrue="1">
      <formula>$F$5="DTC Int. Staff"</formula>
    </cfRule>
  </conditionalFormatting>
  <conditionalFormatting sqref="C126">
    <cfRule type="expression" dxfId="148" priority="16" stopIfTrue="1">
      <formula>IF($A126=1,B126,)</formula>
    </cfRule>
    <cfRule type="expression" dxfId="147" priority="17" stopIfTrue="1">
      <formula>IF($A126="",B126,)</formula>
    </cfRule>
  </conditionalFormatting>
  <conditionalFormatting sqref="D126">
    <cfRule type="expression" dxfId="146" priority="18" stopIfTrue="1">
      <formula>IF($A126="",B126,)</formula>
    </cfRule>
  </conditionalFormatting>
  <conditionalFormatting sqref="C125">
    <cfRule type="expression" dxfId="145" priority="13" stopIfTrue="1">
      <formula>IF($A125=1,B125,)</formula>
    </cfRule>
    <cfRule type="expression" dxfId="144" priority="14" stopIfTrue="1">
      <formula>IF($A125="",B125,)</formula>
    </cfRule>
  </conditionalFormatting>
  <conditionalFormatting sqref="D125">
    <cfRule type="expression" dxfId="143" priority="15" stopIfTrue="1">
      <formula>IF($A125="",B125,)</formula>
    </cfRule>
  </conditionalFormatting>
  <conditionalFormatting sqref="E125">
    <cfRule type="expression" dxfId="142" priority="12" stopIfTrue="1">
      <formula>IF($A125&lt;&gt;1,B125,"")</formula>
    </cfRule>
  </conditionalFormatting>
  <conditionalFormatting sqref="E126">
    <cfRule type="expression" dxfId="141" priority="11" stopIfTrue="1">
      <formula>IF($A126&lt;&gt;1,B126,"")</formula>
    </cfRule>
  </conditionalFormatting>
  <conditionalFormatting sqref="G55:G59">
    <cfRule type="expression" dxfId="140" priority="9" stopIfTrue="1">
      <formula>$F$5="Freelancer"</formula>
    </cfRule>
    <cfRule type="expression" dxfId="139" priority="10" stopIfTrue="1">
      <formula>$F$5="DTC Int. Staff"</formula>
    </cfRule>
  </conditionalFormatting>
  <conditionalFormatting sqref="G77:G81">
    <cfRule type="expression" dxfId="138" priority="7" stopIfTrue="1">
      <formula>#REF!="Freelancer"</formula>
    </cfRule>
    <cfRule type="expression" dxfId="137" priority="8" stopIfTrue="1">
      <formula>#REF!="DTC Int. Staff"</formula>
    </cfRule>
  </conditionalFormatting>
  <conditionalFormatting sqref="G77:G81">
    <cfRule type="expression" dxfId="136" priority="5" stopIfTrue="1">
      <formula>$F$5="Freelancer"</formula>
    </cfRule>
    <cfRule type="expression" dxfId="13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0"/>
  <sheetViews>
    <sheetView showGridLines="0" topLeftCell="D7" zoomScale="90" zoomScaleNormal="90" workbookViewId="0">
      <selection activeCell="H19" sqref="H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SUM(J10:J125)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</row>
    <row r="17" spans="1:10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</row>
    <row r="44" spans="1:10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</row>
    <row r="60" spans="1:10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</row>
    <row r="71" spans="1:10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</row>
    <row r="82" spans="1:10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</row>
    <row r="87" spans="1:10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</row>
    <row r="99" spans="1:10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</row>
    <row r="110" spans="1:10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35"/>
      <c r="G110" s="36"/>
      <c r="H110" s="43"/>
      <c r="I110" s="36"/>
      <c r="J110" s="38"/>
    </row>
    <row r="111" spans="1:10" ht="22.5" customHeight="1" x14ac:dyDescent="0.2">
      <c r="A111" s="31" t="str">
        <f t="shared" si="0"/>
        <v/>
      </c>
      <c r="B111" s="8">
        <f t="shared" si="1"/>
        <v>7</v>
      </c>
      <c r="C111" s="40"/>
      <c r="D111" s="44" t="str">
        <f t="shared" si="4"/>
        <v>Sun</v>
      </c>
      <c r="E111" s="45">
        <f>+E110+1</f>
        <v>44255</v>
      </c>
      <c r="F111" s="46"/>
      <c r="G111" s="47"/>
      <c r="H111" s="51"/>
      <c r="I111" s="47"/>
      <c r="J111" s="49"/>
    </row>
    <row r="112" spans="1:10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  <row r="254" ht="39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</sheetData>
  <mergeCells count="2">
    <mergeCell ref="D1:J1"/>
    <mergeCell ref="D4:E4"/>
  </mergeCells>
  <conditionalFormatting sqref="C11:C111">
    <cfRule type="expression" dxfId="134" priority="25" stopIfTrue="1">
      <formula>IF($A11=1,B11,)</formula>
    </cfRule>
    <cfRule type="expression" dxfId="133" priority="26" stopIfTrue="1">
      <formula>IF($A11="",B11,)</formula>
    </cfRule>
  </conditionalFormatting>
  <conditionalFormatting sqref="E11:E15">
    <cfRule type="expression" dxfId="132" priority="27" stopIfTrue="1">
      <formula>IF($A11="",B11,"")</formula>
    </cfRule>
  </conditionalFormatting>
  <conditionalFormatting sqref="E16:E111">
    <cfRule type="expression" dxfId="131" priority="28" stopIfTrue="1">
      <formula>IF($A16&lt;&gt;1,B16,"")</formula>
    </cfRule>
  </conditionalFormatting>
  <conditionalFormatting sqref="D11:D111">
    <cfRule type="expression" dxfId="130" priority="29" stopIfTrue="1">
      <formula>IF($A11="",B11,)</formula>
    </cfRule>
  </conditionalFormatting>
  <conditionalFormatting sqref="G12:G16 G18:G76 G82:G111">
    <cfRule type="expression" dxfId="129" priority="30" stopIfTrue="1">
      <formula>#REF!="Freelancer"</formula>
    </cfRule>
    <cfRule type="expression" dxfId="128" priority="31" stopIfTrue="1">
      <formula>#REF!="DTC Int. Staff"</formula>
    </cfRule>
  </conditionalFormatting>
  <conditionalFormatting sqref="G111 G87:G104 G18:G22 G33:G49 G60:G76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16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16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17">
    <cfRule type="expression" dxfId="121" priority="17" stopIfTrue="1">
      <formula>#REF!="Freelancer"</formula>
    </cfRule>
    <cfRule type="expression" dxfId="120" priority="18" stopIfTrue="1">
      <formula>#REF!="DTC Int. Staff"</formula>
    </cfRule>
  </conditionalFormatting>
  <conditionalFormatting sqref="G17">
    <cfRule type="expression" dxfId="119" priority="15" stopIfTrue="1">
      <formula>$F$5="Freelancer"</formula>
    </cfRule>
    <cfRule type="expression" dxfId="118" priority="16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1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91"/>
    </row>
    <row r="17" spans="1:10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91"/>
    </row>
    <row r="19" spans="1:10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92"/>
    </row>
    <row r="24" spans="1:10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91"/>
    </row>
    <row r="31" spans="1:10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91"/>
    </row>
    <row r="32" spans="1:10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91"/>
    </row>
    <row r="33" spans="1:10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1"/>
    </row>
    <row r="34" spans="1:10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1"/>
    </row>
    <row r="35" spans="1:10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91"/>
    </row>
    <row r="41" spans="1:10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92"/>
    </row>
    <row r="46" spans="1:10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3"/>
    </row>
    <row r="51" spans="1:10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91"/>
    </row>
    <row r="85" spans="1:10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92"/>
    </row>
    <row r="91" spans="1:10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91"/>
    </row>
    <row r="113" spans="1:10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91"/>
    </row>
    <row r="118" spans="1:10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91"/>
    </row>
    <row r="123" spans="1:10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25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</row>
    <row r="24" spans="1:10" ht="22.5" customHeight="1" x14ac:dyDescent="0.2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/>
      <c r="G28" s="47"/>
      <c r="H28" s="97"/>
      <c r="I28" s="47"/>
      <c r="J28" s="92"/>
    </row>
    <row r="29" spans="1:10" ht="22.5" customHeight="1" x14ac:dyDescent="0.2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97"/>
      <c r="I29" s="47"/>
      <c r="J29" s="92"/>
    </row>
    <row r="30" spans="1:10" ht="22.5" customHeight="1" x14ac:dyDescent="0.2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</row>
    <row r="34" spans="1:10" ht="22.5" customHeight="1" x14ac:dyDescent="0.2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2"/>
    </row>
    <row r="41" spans="1:10" ht="22.5" customHeight="1" x14ac:dyDescent="0.2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35"/>
      <c r="G45" s="36"/>
      <c r="H45" s="43"/>
      <c r="I45" s="36"/>
      <c r="J45" s="91"/>
    </row>
    <row r="46" spans="1:10" ht="22.5" customHeight="1" x14ac:dyDescent="0.2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/>
      <c r="G50" s="47"/>
      <c r="H50" s="51"/>
      <c r="I50" s="47"/>
      <c r="J50" s="92"/>
    </row>
    <row r="51" spans="1:10" ht="22.5" customHeight="1" x14ac:dyDescent="0.2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35"/>
      <c r="G55" s="36"/>
      <c r="H55" s="43"/>
      <c r="I55" s="36"/>
      <c r="J55" s="91"/>
    </row>
    <row r="56" spans="1:10" ht="22.5" customHeight="1" x14ac:dyDescent="0.2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/>
      <c r="G99" s="47"/>
      <c r="H99" s="48"/>
      <c r="I99" s="47"/>
      <c r="J99" s="92"/>
    </row>
    <row r="100" spans="1:10" ht="22.5" customHeight="1" x14ac:dyDescent="0.2">
      <c r="A100" s="31"/>
      <c r="C100" s="85"/>
      <c r="D100" s="101" t="str">
        <f>D99</f>
        <v>Tue</v>
      </c>
      <c r="E100" s="45">
        <f>E99</f>
        <v>44341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</row>
    <row r="105" spans="1:10" ht="22.5" customHeight="1" x14ac:dyDescent="0.2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</row>
    <row r="115" spans="1:10" ht="22.5" customHeight="1" x14ac:dyDescent="0.2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1"/>
    </row>
    <row r="122" spans="1:10" ht="24" customHeight="1" x14ac:dyDescent="0.2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25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2"/>
    </row>
    <row r="17" spans="1:10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2"/>
    </row>
    <row r="27" spans="1:10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92"/>
    </row>
    <row r="34" spans="1:10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1"/>
    </row>
    <row r="39" spans="1:10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2"/>
    </row>
    <row r="44" spans="1:10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1"/>
    </row>
    <row r="49" spans="1:10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92"/>
    </row>
    <row r="54" spans="1:10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1"/>
    </row>
    <row r="66" spans="1:10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92"/>
    </row>
    <row r="71" spans="1:10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1"/>
    </row>
    <row r="76" spans="1:10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2"/>
    </row>
    <row r="81" spans="1:10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92"/>
    </row>
    <row r="88" spans="1:10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1"/>
    </row>
    <row r="93" spans="1:10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92"/>
    </row>
    <row r="99" spans="1:10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1"/>
    </row>
    <row r="104" spans="1:10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2"/>
    </row>
    <row r="109" spans="1:10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2"/>
    </row>
    <row r="116" spans="1:10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1"/>
    </row>
    <row r="121" spans="1:10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2"/>
    </row>
    <row r="126" spans="1:10" ht="22.5" customHeight="1" x14ac:dyDescent="0.2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25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2021-02-18T05:33:49Z</dcterms:modified>
</cp:coreProperties>
</file>