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124_Jele\"/>
    </mc:Choice>
  </mc:AlternateContent>
  <xr:revisionPtr revIDLastSave="0" documentId="13_ncr:1_{5876AAC2-DD5A-472F-B293-EF6EB2C9F0B7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1" hidden="1">'01_Jan'!$D$10:$K$106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36" l="1"/>
  <c r="W13" i="36"/>
  <c r="W14" i="36"/>
  <c r="W15" i="36"/>
  <c r="W16" i="36"/>
  <c r="W17" i="36"/>
  <c r="W11" i="36"/>
  <c r="T12" i="36"/>
  <c r="T13" i="36"/>
  <c r="T14" i="36"/>
  <c r="T15" i="36"/>
  <c r="T16" i="36"/>
  <c r="T17" i="36"/>
  <c r="T11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N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05" i="36"/>
  <c r="E11" i="36"/>
  <c r="E16" i="36" s="1"/>
  <c r="B16" i="36" s="1"/>
  <c r="F5" i="36"/>
  <c r="F4" i="36"/>
  <c r="W18" i="36" l="1"/>
  <c r="N24" i="36"/>
  <c r="Q20" i="36"/>
  <c r="T18" i="36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D16" i="36"/>
  <c r="A16" i="36"/>
  <c r="E17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24" i="36" s="1"/>
  <c r="E19" i="36" l="1"/>
  <c r="E20" i="36" s="1"/>
  <c r="E21" i="36" s="1"/>
  <c r="E23" i="36" s="1"/>
  <c r="E22" i="3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5" i="36"/>
  <c r="A17" i="36"/>
  <c r="D17" i="36"/>
  <c r="E26" i="36" l="1"/>
  <c r="E27" i="36" s="1"/>
  <c r="E28" i="36" s="1"/>
  <c r="E29" i="36" s="1"/>
  <c r="E30" i="3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5" i="36"/>
  <c r="E31" i="36"/>
  <c r="E32" i="36" s="1"/>
  <c r="E33" i="36" s="1"/>
  <c r="E34" i="36" s="1"/>
  <c r="D18" i="36"/>
  <c r="D24" i="36" s="1"/>
  <c r="A18" i="36"/>
  <c r="D19" i="36" l="1"/>
  <c r="D20" i="36" s="1"/>
  <c r="D21" i="36" s="1"/>
  <c r="D23" i="36" s="1"/>
  <c r="D22" i="3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31" i="36"/>
  <c r="E35" i="36"/>
  <c r="E36" i="36" s="1"/>
  <c r="E37" i="36" s="1"/>
  <c r="D25" i="36"/>
  <c r="A25" i="36"/>
  <c r="D26" i="36" l="1"/>
  <c r="D27" i="36" s="1"/>
  <c r="D28" i="36" s="1"/>
  <c r="D29" i="36" s="1"/>
  <c r="D30" i="3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B35" i="36"/>
  <c r="D31" i="36"/>
  <c r="D32" i="36" s="1"/>
  <c r="D33" i="36" s="1"/>
  <c r="D34" i="36" s="1"/>
  <c r="A31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5" i="36"/>
  <c r="D36" i="36" s="1"/>
  <c r="D37" i="36" s="1"/>
  <c r="A35" i="36"/>
  <c r="B38" i="36"/>
  <c r="E42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3" i="36"/>
  <c r="B42" i="36"/>
  <c r="D38" i="36"/>
  <c r="D39" i="36" s="1"/>
  <c r="D40" i="36" s="1"/>
  <c r="D41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2" i="36"/>
  <c r="A42" i="36"/>
  <c r="B43" i="36"/>
  <c r="E44" i="36"/>
  <c r="E45" i="36" l="1"/>
  <c r="E46" i="36" s="1"/>
  <c r="E47" i="3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3" i="36"/>
  <c r="A43" i="36"/>
  <c r="B44" i="36"/>
  <c r="E48" i="36"/>
  <c r="E49" i="36" s="1"/>
  <c r="E50" i="36" s="1"/>
  <c r="E51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4" i="36"/>
  <c r="A44" i="36"/>
  <c r="B48" i="36"/>
  <c r="E52" i="36"/>
  <c r="E53" i="36" s="1"/>
  <c r="E54" i="36" s="1"/>
  <c r="E55" i="36" s="1"/>
  <c r="E56" i="36" s="1"/>
  <c r="D45" i="36" l="1"/>
  <c r="D46" i="36" s="1"/>
  <c r="D47" i="3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2" i="36"/>
  <c r="E57" i="36"/>
  <c r="E58" i="36" s="1"/>
  <c r="D48" i="36"/>
  <c r="D49" i="36" s="1"/>
  <c r="D50" i="36" s="1"/>
  <c r="D51" i="36" s="1"/>
  <c r="A48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59" i="36"/>
  <c r="E60" i="36" s="1"/>
  <c r="E61" i="36" s="1"/>
  <c r="B57" i="36"/>
  <c r="A52" i="36"/>
  <c r="D52" i="36"/>
  <c r="D53" i="36" s="1"/>
  <c r="D54" i="36" s="1"/>
  <c r="D55" i="36" s="1"/>
  <c r="D5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7" i="36"/>
  <c r="D58" i="36" s="1"/>
  <c r="A57" i="36"/>
  <c r="E62" i="36"/>
  <c r="B59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59" i="36"/>
  <c r="D59" i="36"/>
  <c r="D60" i="36" s="1"/>
  <c r="D61" i="36" s="1"/>
  <c r="B62" i="36"/>
  <c r="E63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64" i="36"/>
  <c r="E65" i="36" s="1"/>
  <c r="E66" i="36" s="1"/>
  <c r="E67" i="36" s="1"/>
  <c r="B63" i="36"/>
  <c r="D62" i="36"/>
  <c r="A62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63" i="36"/>
  <c r="A63" i="36"/>
  <c r="B64" i="36"/>
  <c r="E68" i="36"/>
  <c r="E69" i="36" s="1"/>
  <c r="E70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68" i="36"/>
  <c r="E71" i="36"/>
  <c r="E72" i="36" s="1"/>
  <c r="D64" i="36"/>
  <c r="D65" i="36" s="1"/>
  <c r="D66" i="36" s="1"/>
  <c r="D67" i="36" s="1"/>
  <c r="A64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71" i="36"/>
  <c r="E73" i="36"/>
  <c r="E74" i="36" s="1"/>
  <c r="E75" i="36" s="1"/>
  <c r="E76" i="36" s="1"/>
  <c r="E77" i="36" s="1"/>
  <c r="A68" i="36"/>
  <c r="D68" i="36"/>
  <c r="D69" i="36" s="1"/>
  <c r="D70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73" i="36"/>
  <c r="E78" i="36"/>
  <c r="E79" i="36" s="1"/>
  <c r="E80" i="36" s="1"/>
  <c r="E81" i="36" s="1"/>
  <c r="D71" i="36"/>
  <c r="D72" i="36" s="1"/>
  <c r="A71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73" i="36"/>
  <c r="D73" i="36"/>
  <c r="D74" i="36" s="1"/>
  <c r="D75" i="36" s="1"/>
  <c r="D76" i="36" s="1"/>
  <c r="D77" i="36" s="1"/>
  <c r="B78" i="36"/>
  <c r="E82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78" i="36"/>
  <c r="D79" i="36" s="1"/>
  <c r="D80" i="36" s="1"/>
  <c r="D81" i="36" s="1"/>
  <c r="A78" i="36"/>
  <c r="B82" i="36"/>
  <c r="E83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83" i="36"/>
  <c r="E84" i="36"/>
  <c r="E85" i="36" s="1"/>
  <c r="E86" i="36" s="1"/>
  <c r="A82" i="36"/>
  <c r="D82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84" i="36"/>
  <c r="E87" i="36"/>
  <c r="E88" i="36" s="1"/>
  <c r="E89" i="36" s="1"/>
  <c r="E90" i="36" s="1"/>
  <c r="E91" i="36" s="1"/>
  <c r="D83" i="36"/>
  <c r="A83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87" i="36"/>
  <c r="E92" i="36"/>
  <c r="E93" i="36" s="1"/>
  <c r="E94" i="36" s="1"/>
  <c r="E95" i="36" s="1"/>
  <c r="A84" i="36"/>
  <c r="D84" i="36"/>
  <c r="D85" i="36" s="1"/>
  <c r="D86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92" i="36"/>
  <c r="E96" i="36"/>
  <c r="D87" i="36"/>
  <c r="D88" i="36" s="1"/>
  <c r="D89" i="36" s="1"/>
  <c r="D90" i="36" s="1"/>
  <c r="D91" i="36" s="1"/>
  <c r="A87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97" i="36"/>
  <c r="E98" i="36" s="1"/>
  <c r="E99" i="36" s="1"/>
  <c r="E100" i="36" s="1"/>
  <c r="E101" i="36"/>
  <c r="E105" i="36" s="1"/>
  <c r="B101" i="36"/>
  <c r="D101" i="36" s="1"/>
  <c r="D102" i="36" s="1"/>
  <c r="D103" i="36" s="1"/>
  <c r="D104" i="36" s="1"/>
  <c r="B96" i="36"/>
  <c r="D96" i="36" s="1"/>
  <c r="D97" i="36" s="1"/>
  <c r="D98" i="36" s="1"/>
  <c r="D99" i="36" s="1"/>
  <c r="D100" i="36" s="1"/>
  <c r="A92" i="36"/>
  <c r="D92" i="36"/>
  <c r="D93" i="36" s="1"/>
  <c r="D94" i="36" s="1"/>
  <c r="D95" i="36" s="1"/>
  <c r="E102" i="36" l="1"/>
  <c r="E103" i="36" s="1"/>
  <c r="E10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06" i="36"/>
  <c r="D106" i="36"/>
  <c r="A101" i="36"/>
  <c r="A96" i="36"/>
  <c r="A10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06" i="36"/>
</calcChain>
</file>

<file path=xl/sharedStrings.xml><?xml version="1.0" encoding="utf-8"?>
<sst xmlns="http://schemas.openxmlformats.org/spreadsheetml/2006/main" count="471" uniqueCount="140">
  <si>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</si>
  <si>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</si>
  <si>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</si>
  <si>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</si>
  <si>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</si>
  <si>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</si>
  <si>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</si>
  <si>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</si>
  <si>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</si>
  <si>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</si>
  <si>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</si>
  <si>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</si>
  <si>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</si>
  <si>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</si>
  <si>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</si>
  <si>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</si>
  <si>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</si>
  <si>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</si>
  <si>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</si>
  <si>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</si>
  <si>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</si>
  <si>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</si>
  <si>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</si>
  <si>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</si>
  <si>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</si>
  <si>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</si>
  <si>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</si>
  <si>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</si>
  <si>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</si>
  <si>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</si>
  <si>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</si>
  <si>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</si>
  <si>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</si>
  <si>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</si>
  <si>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</si>
  <si>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</si>
  <si>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</si>
  <si>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</si>
  <si>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</si>
  <si>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</si>
  <si>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</si>
  <si>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</si>
  <si>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</si>
  <si>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</si>
  <si>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</si>
  <si>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</si>
  <si>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</si>
  <si>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</si>
  <si>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</si>
  <si>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</si>
  <si>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</si>
  <si>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</si>
  <si>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</si>
  <si>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</si>
  <si>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</si>
  <si>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</si>
  <si>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</si>
  <si>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</si>
  <si>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</si>
  <si>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</si>
  <si>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</si>
  <si>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</si>
  <si>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</si>
  <si>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</si>
  <si>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</si>
  <si>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</si>
  <si>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</si>
  <si>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</si>
  <si>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</si>
  <si>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</si>
  <si>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</si>
  <si>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</si>
  <si>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</si>
  <si>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</si>
  <si>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</si>
  <si>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Khorrapak</t>
  </si>
  <si>
    <t>Jitrabiab</t>
  </si>
  <si>
    <t>New Year's Day</t>
  </si>
  <si>
    <t>NIA Kick-off Meeting</t>
  </si>
  <si>
    <t>เอกสารสัญญาจ้างโครงการ NIA IOP</t>
  </si>
  <si>
    <t>เตรียมการ Kick-off Meeting NIA IOP</t>
  </si>
  <si>
    <t>WFA</t>
  </si>
  <si>
    <t>TIME</t>
  </si>
  <si>
    <t>NIA</t>
  </si>
  <si>
    <t>ร่าง TOR สำหรับโครงการของ SACICT</t>
  </si>
  <si>
    <t>Performance Evaluation</t>
  </si>
  <si>
    <t>Starbucks</t>
  </si>
  <si>
    <t>TIME HR Digital Transformation Meeting</t>
  </si>
  <si>
    <t>TIME-202119</t>
  </si>
  <si>
    <t>เขียนคอนเทนต์สำหรับ PR Event</t>
  </si>
  <si>
    <t>เตรียมการเรื่องการจัดตั้งบริษัทดิสรัปท์เทค</t>
  </si>
  <si>
    <t>BD Weekly Meeting</t>
  </si>
  <si>
    <t>เข้าฟังสัมมนาออนไลน์จาก PMAT (หัวข้อ How the new normal is shaping future of HR?)</t>
  </si>
  <si>
    <t>PR Event Meeting</t>
  </si>
  <si>
    <t>Business Partnership Model (บริษัท วัลแคน โคอะลิชั่น จำกัด)</t>
  </si>
  <si>
    <t>DBD</t>
  </si>
  <si>
    <t>ติดต่อเรื่องการจองชื่อนิติบุคคลจัดตั้งบริษัท</t>
  </si>
  <si>
    <t>จองชื่อนิติบุคคล</t>
  </si>
  <si>
    <t>TIME-202120</t>
  </si>
  <si>
    <t>ทำ Product Catalogue เพิ่มเติม</t>
  </si>
  <si>
    <t>Partner Solution (บริษัท วัลแคน โคอะลิชั่น จำกัด)</t>
  </si>
  <si>
    <t>เตรียมการเรื่องการจัดตั้งบริษัทดิสรัปท์เทค (เอกสารการโอนหุ้นต่างๆ)</t>
  </si>
  <si>
    <t>ทำจดหมายเชิญคุณกล้า บริษัท WISESIGHT (Support Emily) โครงการ NIA IOP</t>
  </si>
  <si>
    <t>ร่าง TOR และราคากลางสำหรับโครงการของ SACICT</t>
  </si>
  <si>
    <t>เตรียมการเรื่องการจัดตั้งบริษัทดิสรัปท์เทค (ตราบริษัท)</t>
  </si>
  <si>
    <t>ติดต่อเจ้าหน้าที่โครงการ ETDA Survey (คปภ.และกรมกงศุล) Support Parin</t>
  </si>
  <si>
    <t>ติดต่อเจ้าหน้าที่โครงการ ETDA Survey (กรมการท่องเที่ยว) Support Parin</t>
  </si>
  <si>
    <t>ติดต่อเจ้าหน้าที่สำหรับโครงการ ETDA Survey (Support Parin)</t>
  </si>
  <si>
    <t>เตรียมการเรื่องการจัดตั้งบริษัทดิสรัปท์เทค (Meeting กับผู้ถือหุ้น)</t>
  </si>
  <si>
    <t>New Company Profile</t>
  </si>
  <si>
    <t>ร่าง TOR อันใหม่สำหรับโครงการของ SACICT</t>
  </si>
  <si>
    <t>ประสานงานโครงการ NIA IOP (วันประชุมและเอกสารต่างๆ)</t>
  </si>
  <si>
    <t>ร่าง TOR TK Park Digital Plan</t>
  </si>
  <si>
    <t>TIME-202122</t>
  </si>
  <si>
    <t>TIME-202070</t>
  </si>
  <si>
    <t>TESLASuit Pilot Project (P. Joy)</t>
  </si>
  <si>
    <t>Business Development (No Project No.)</t>
  </si>
  <si>
    <t>HOME</t>
  </si>
  <si>
    <t>CAAT Invoice and payment calculation</t>
  </si>
  <si>
    <t>AEON WFH Policy and Training courses</t>
  </si>
  <si>
    <t>NIA Internal Kick-off Meeting</t>
  </si>
  <si>
    <t>Draft TOR TK Park Digital Plan</t>
  </si>
  <si>
    <t xml:space="preserve"> </t>
  </si>
  <si>
    <t>NIA: contact hotel for seminar price</t>
  </si>
  <si>
    <t>TIME PR Event (Support Eye)</t>
  </si>
  <si>
    <t>AEON Digital DNA Strategic Workshop course slides</t>
  </si>
  <si>
    <t>TESLASuite project meeting</t>
  </si>
  <si>
    <t>Saleskit_ Product Catalogue Slides</t>
  </si>
  <si>
    <t>TESLA Project Research and Price Calculation</t>
  </si>
  <si>
    <t>TESLA Price Calculation and Meeting with P. Noon P. Au</t>
  </si>
  <si>
    <t>AEON Digital DNA Strategic Workshop course slides and Zoom meeting</t>
  </si>
  <si>
    <t>Disrupt Tech company set-up (P. Dome &amp; P. Joy) for TESLA Solutions</t>
  </si>
  <si>
    <t>Contact NIA for New Year greetings</t>
  </si>
  <si>
    <t>Disrupt Tech company set-up (P. Dome &amp; P. Joy)</t>
  </si>
  <si>
    <t>เอกสารสัญญาจ้างโครงการ NIA IOP และทำหนังสือขอพิจารณารูปแบบการจัดฝึกอบรม</t>
  </si>
  <si>
    <t>พบลูกค้า NIA HNY 2021</t>
  </si>
  <si>
    <t>TIME-202086</t>
  </si>
  <si>
    <t>TIME-202094</t>
  </si>
  <si>
    <t>Total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</si>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</sst>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18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2" borderId="11" xfId="0" applyFont="1" applyFill="1" applyBorder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vertical="center" wrapText="1"/>
      <protection locked="0"/>
    </xf>
    <xf numFmtId="0" fontId="8" fillId="12" borderId="8" xfId="0" applyFont="1" applyFill="1" applyBorder="1" applyAlignment="1" applyProtection="1">
      <alignment horizontal="center" vertical="center"/>
      <protection locked="0"/>
    </xf>
    <xf numFmtId="2" fontId="8" fillId="12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12" borderId="27" xfId="0" applyFont="1" applyFill="1" applyBorder="1" applyAlignment="1" applyProtection="1">
      <alignment horizontal="center" vertical="center"/>
      <protection locked="0"/>
    </xf>
    <xf numFmtId="0" fontId="8" fillId="12" borderId="24" xfId="0" applyFont="1" applyFill="1" applyBorder="1" applyAlignment="1" applyProtection="1">
      <alignment horizontal="center" vertical="center"/>
      <protection locked="0"/>
    </xf>
    <xf numFmtId="0" fontId="8" fillId="12" borderId="24" xfId="0" applyFont="1" applyFill="1" applyBorder="1" applyAlignment="1" applyProtection="1">
      <alignment vertical="center" wrapText="1"/>
      <protection locked="0"/>
    </xf>
    <xf numFmtId="0" fontId="8" fillId="12" borderId="40" xfId="0" applyFont="1" applyFill="1" applyBorder="1" applyAlignment="1" applyProtection="1">
      <alignment horizontal="center" vertical="center"/>
      <protection locked="0"/>
    </xf>
    <xf numFmtId="2" fontId="8" fillId="12" borderId="24" xfId="0" applyNumberFormat="1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8" fillId="12" borderId="3" xfId="0" applyFont="1" applyFill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3" borderId="10" xfId="0" applyFont="1" applyFill="1" applyBorder="1" applyAlignment="1" applyProtection="1">
      <alignment vertical="center"/>
      <protection locked="0"/>
    </xf>
    <xf numFmtId="0" fontId="8" fillId="13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4" borderId="10" xfId="0" applyFont="1" applyFill="1" applyBorder="1" applyAlignment="1" applyProtection="1">
      <alignment vertical="center"/>
      <protection locked="0"/>
    </xf>
    <xf numFmtId="43" fontId="10" fillId="14" borderId="10" xfId="1" applyFont="1" applyFill="1" applyBorder="1" applyAlignment="1" applyProtection="1">
      <alignment vertical="center"/>
      <protection locked="0"/>
    </xf>
    <xf numFmtId="0" fontId="10" fillId="14" borderId="10" xfId="0" applyFont="1" applyFill="1" applyBorder="1" applyAlignment="1" applyProtection="1">
      <alignment horizontal="center" vertical="center"/>
      <protection locked="0"/>
    </xf>
    <xf numFmtId="43" fontId="10" fillId="14" borderId="10" xfId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5E0A7B1C-BED5-4E19-A4ED-19BF8D72C3C8}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="85" zoomScaleNormal="85" workbookViewId="0">
      <selection activeCell="C48" sqref="C48:G4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25">
      <c r="B3" s="7" t="s">
        <v>25</v>
      </c>
      <c r="C3" s="149" t="s">
        <v>75</v>
      </c>
      <c r="D3" s="150"/>
      <c r="E3" s="150"/>
      <c r="F3" s="150"/>
      <c r="G3" s="151"/>
      <c r="H3" s="3"/>
      <c r="I3" s="3"/>
    </row>
    <row r="4" spans="2:9" x14ac:dyDescent="0.25">
      <c r="B4" s="6" t="s">
        <v>26</v>
      </c>
      <c r="C4" s="152" t="s">
        <v>76</v>
      </c>
      <c r="D4" s="153"/>
      <c r="E4" s="153"/>
      <c r="F4" s="153"/>
      <c r="G4" s="154"/>
      <c r="H4" s="3"/>
      <c r="I4" s="3"/>
    </row>
    <row r="5" spans="2:9" x14ac:dyDescent="0.25">
      <c r="B5" s="6" t="s">
        <v>27</v>
      </c>
      <c r="C5" s="152">
        <v>124</v>
      </c>
      <c r="D5" s="153"/>
      <c r="E5" s="153"/>
      <c r="F5" s="153"/>
      <c r="G5" s="154"/>
      <c r="H5" s="3"/>
      <c r="I5" s="3"/>
    </row>
    <row r="7" spans="2:9" ht="32.25" customHeight="1" x14ac:dyDescent="0.2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2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2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25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25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25">
      <c r="B13" s="60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25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25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2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2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25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2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25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2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25">
      <c r="B22" s="60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25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25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2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25">
      <c r="B26" s="60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25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25">
      <c r="B28" s="60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25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25">
      <c r="B30" s="60">
        <v>9009</v>
      </c>
      <c r="C30" s="146" t="s">
        <v>73</v>
      </c>
      <c r="D30" s="147"/>
      <c r="E30" s="147"/>
      <c r="F30" s="147"/>
      <c r="G30" s="148"/>
    </row>
    <row r="31" spans="2:9" x14ac:dyDescent="0.25">
      <c r="B31" s="61"/>
      <c r="C31" s="172" t="s">
        <v>74</v>
      </c>
      <c r="D31" s="173"/>
      <c r="E31" s="173"/>
      <c r="F31" s="173"/>
      <c r="G31" s="174"/>
    </row>
    <row r="32" spans="2:9" ht="19.5" customHeight="1" x14ac:dyDescent="0.25">
      <c r="B32" s="7" t="s">
        <v>21</v>
      </c>
      <c r="C32" s="137" t="s">
        <v>72</v>
      </c>
      <c r="D32" s="138"/>
      <c r="E32" s="138"/>
      <c r="F32" s="138"/>
      <c r="G32" s="139"/>
    </row>
    <row r="33" spans="2:7" ht="19.5" customHeight="1" x14ac:dyDescent="0.25">
      <c r="B33" s="60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25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25">
      <c r="B35" s="60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25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25">
      <c r="B37" s="60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2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25">
      <c r="B39" s="60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25">
      <c r="B40" s="64" t="s">
        <v>14</v>
      </c>
      <c r="C40" s="143"/>
      <c r="D40" s="144"/>
      <c r="E40" s="144"/>
      <c r="F40" s="144"/>
      <c r="G40" s="145"/>
    </row>
    <row r="43" spans="2:7" x14ac:dyDescent="0.25">
      <c r="B43" s="58" t="s">
        <v>47</v>
      </c>
      <c r="C43" s="155" t="s">
        <v>16</v>
      </c>
      <c r="D43" s="156"/>
      <c r="E43" s="156"/>
      <c r="F43" s="156"/>
      <c r="G43" s="156"/>
    </row>
    <row r="44" spans="2:7" x14ac:dyDescent="0.25">
      <c r="B44" s="60" t="s">
        <v>48</v>
      </c>
      <c r="C44" s="140" t="s">
        <v>49</v>
      </c>
      <c r="D44" s="141"/>
      <c r="E44" s="141"/>
      <c r="F44" s="141"/>
      <c r="G44" s="142"/>
    </row>
    <row r="45" spans="2:7" x14ac:dyDescent="0.25">
      <c r="B45" s="7" t="s">
        <v>50</v>
      </c>
      <c r="C45" s="143"/>
      <c r="D45" s="144"/>
      <c r="E45" s="144"/>
      <c r="F45" s="144"/>
      <c r="G45" s="145"/>
    </row>
    <row r="46" spans="2:7" x14ac:dyDescent="0.25">
      <c r="B46" s="61" t="s">
        <v>51</v>
      </c>
      <c r="C46" s="157" t="s">
        <v>52</v>
      </c>
      <c r="D46" s="158"/>
      <c r="E46" s="158"/>
      <c r="F46" s="158"/>
      <c r="G46" s="159"/>
    </row>
    <row r="47" spans="2:7" x14ac:dyDescent="0.25">
      <c r="B47" s="7" t="s">
        <v>53</v>
      </c>
      <c r="C47" s="169"/>
      <c r="D47" s="170"/>
      <c r="E47" s="170"/>
      <c r="F47" s="170"/>
      <c r="G47" s="171"/>
    </row>
    <row r="48" spans="2:7" x14ac:dyDescent="0.25">
      <c r="B48" s="62" t="s">
        <v>54</v>
      </c>
      <c r="C48" s="140" t="s">
        <v>55</v>
      </c>
      <c r="D48" s="141"/>
      <c r="E48" s="141"/>
      <c r="F48" s="141"/>
      <c r="G48" s="142"/>
    </row>
    <row r="49" spans="2:7" x14ac:dyDescent="0.25">
      <c r="B49" s="63" t="s">
        <v>56</v>
      </c>
      <c r="C49" s="143"/>
      <c r="D49" s="144"/>
      <c r="E49" s="144"/>
      <c r="F49" s="144"/>
      <c r="G49" s="145"/>
    </row>
    <row r="50" spans="2:7" x14ac:dyDescent="0.25">
      <c r="B50" s="62" t="s">
        <v>57</v>
      </c>
      <c r="C50" s="140" t="s">
        <v>58</v>
      </c>
      <c r="D50" s="141"/>
      <c r="E50" s="141"/>
      <c r="F50" s="141"/>
      <c r="G50" s="142"/>
    </row>
    <row r="51" spans="2:7" x14ac:dyDescent="0.25">
      <c r="B51" s="63" t="s">
        <v>59</v>
      </c>
      <c r="C51" s="143"/>
      <c r="D51" s="144"/>
      <c r="E51" s="144"/>
      <c r="F51" s="144"/>
      <c r="G51" s="145"/>
    </row>
    <row r="52" spans="2:7" x14ac:dyDescent="0.25">
      <c r="B52" s="60" t="s">
        <v>60</v>
      </c>
      <c r="C52" s="140" t="s">
        <v>61</v>
      </c>
      <c r="D52" s="141"/>
      <c r="E52" s="141"/>
      <c r="F52" s="141"/>
      <c r="G52" s="142"/>
    </row>
    <row r="53" spans="2:7" x14ac:dyDescent="0.25">
      <c r="B53" s="7" t="s">
        <v>62</v>
      </c>
      <c r="C53" s="143"/>
      <c r="D53" s="144"/>
      <c r="E53" s="144"/>
      <c r="F53" s="144"/>
      <c r="G53" s="145"/>
    </row>
    <row r="54" spans="2:7" x14ac:dyDescent="0.25">
      <c r="B54" s="60" t="s">
        <v>63</v>
      </c>
      <c r="C54" s="140" t="s">
        <v>64</v>
      </c>
      <c r="D54" s="141"/>
      <c r="E54" s="141"/>
      <c r="F54" s="141"/>
      <c r="G54" s="142"/>
    </row>
    <row r="55" spans="2:7" x14ac:dyDescent="0.25">
      <c r="B55" s="7" t="s">
        <v>65</v>
      </c>
      <c r="C55" s="143"/>
      <c r="D55" s="144"/>
      <c r="E55" s="144"/>
      <c r="F55" s="144"/>
      <c r="G55" s="145"/>
    </row>
    <row r="56" spans="2:7" x14ac:dyDescent="0.25">
      <c r="B56" s="60" t="s">
        <v>66</v>
      </c>
      <c r="C56" s="140" t="s">
        <v>67</v>
      </c>
      <c r="D56" s="141"/>
      <c r="E56" s="141"/>
      <c r="F56" s="141"/>
      <c r="G56" s="142"/>
    </row>
    <row r="57" spans="2:7" x14ac:dyDescent="0.25">
      <c r="B57" s="7" t="s">
        <v>68</v>
      </c>
      <c r="C57" s="143"/>
      <c r="D57" s="144"/>
      <c r="E57" s="144"/>
      <c r="F57" s="144"/>
      <c r="G57" s="145"/>
    </row>
    <row r="58" spans="2:7" x14ac:dyDescent="0.25">
      <c r="B58" s="60" t="s">
        <v>69</v>
      </c>
      <c r="C58" s="140" t="s">
        <v>70</v>
      </c>
      <c r="D58" s="141"/>
      <c r="E58" s="141"/>
      <c r="F58" s="141"/>
      <c r="G58" s="142"/>
    </row>
    <row r="59" spans="2:7" x14ac:dyDescent="0.25">
      <c r="B59" s="7" t="s">
        <v>71</v>
      </c>
      <c r="C59" s="143"/>
      <c r="D59" s="144"/>
      <c r="E59" s="144"/>
      <c r="F59" s="144"/>
      <c r="G59" s="14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W255"/>
  <sheetViews>
    <sheetView showGridLines="0" tabSelected="1" topLeftCell="D49" zoomScale="70" zoomScaleNormal="70" workbookViewId="0">
      <selection activeCell="H58" sqref="H5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39.14062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27"/>
    <col min="12" max="13" width="11.42578125" style="8"/>
    <col min="14" max="14" width="17.28515625" style="8" bestFit="1" customWidth="1"/>
    <col min="15" max="16" width="11.42578125" style="8"/>
    <col min="17" max="17" width="17.28515625" style="8" bestFit="1" customWidth="1"/>
    <col min="18" max="18" width="11.42578125" style="8"/>
    <col min="19" max="19" width="16" style="8" bestFit="1" customWidth="1"/>
    <col min="20" max="20" width="17.28515625" style="8" bestFit="1" customWidth="1"/>
    <col min="21" max="21" width="11.42578125" style="8"/>
    <col min="22" max="22" width="16" style="8" bestFit="1" customWidth="1"/>
    <col min="23" max="23" width="17.28515625" style="8" bestFit="1" customWidth="1"/>
    <col min="24" max="16384" width="11.42578125" style="8"/>
  </cols>
  <sheetData>
    <row r="1" spans="1:23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23" ht="13.5" customHeight="1" x14ac:dyDescent="0.2">
      <c r="D2" s="9"/>
      <c r="E2" s="9"/>
      <c r="F2" s="9"/>
      <c r="G2" s="9"/>
      <c r="H2" s="115"/>
      <c r="I2" s="9"/>
      <c r="J2" s="10"/>
    </row>
    <row r="3" spans="1:23" ht="20.25" customHeight="1" x14ac:dyDescent="0.2">
      <c r="D3" s="11" t="s">
        <v>0</v>
      </c>
      <c r="E3" s="12"/>
      <c r="F3" s="13" t="s">
        <v>75</v>
      </c>
      <c r="G3" s="14"/>
      <c r="I3" s="15"/>
      <c r="J3" s="15"/>
    </row>
    <row r="4" spans="1:23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23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23" ht="20.25" customHeight="1" x14ac:dyDescent="0.2">
      <c r="E6" s="15"/>
      <c r="F6" s="15"/>
      <c r="G6" s="15"/>
      <c r="H6" s="116"/>
      <c r="I6" s="18"/>
      <c r="J6" s="19"/>
    </row>
    <row r="7" spans="1:23" ht="30" x14ac:dyDescent="0.2">
      <c r="G7" s="20"/>
      <c r="H7" s="116"/>
      <c r="I7" s="21" t="s">
        <v>34</v>
      </c>
      <c r="J7" s="22" t="s">
        <v>35</v>
      </c>
    </row>
    <row r="8" spans="1:23" ht="43.5" customHeight="1" x14ac:dyDescent="0.2">
      <c r="D8" s="23"/>
      <c r="G8" s="18"/>
      <c r="H8" s="117"/>
      <c r="I8" s="24">
        <f>SUM(J10:J121)</f>
        <v>164.25</v>
      </c>
      <c r="J8" s="25">
        <f>I8/8</f>
        <v>20.53125</v>
      </c>
    </row>
    <row r="9" spans="1:23" ht="20.25" customHeight="1" thickBot="1" x14ac:dyDescent="0.25">
      <c r="E9" s="15"/>
      <c r="F9" s="15"/>
      <c r="G9" s="15"/>
      <c r="H9" s="116"/>
      <c r="I9" s="18"/>
      <c r="J9" s="19"/>
      <c r="S9" s="127">
        <v>9003</v>
      </c>
      <c r="V9" s="127">
        <v>9002</v>
      </c>
    </row>
    <row r="10" spans="1:23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80" t="s">
        <v>6</v>
      </c>
      <c r="N10" s="180" t="s">
        <v>34</v>
      </c>
      <c r="P10" s="181" t="s">
        <v>47</v>
      </c>
      <c r="Q10" s="181" t="s">
        <v>34</v>
      </c>
      <c r="S10" s="180" t="s">
        <v>4</v>
      </c>
      <c r="T10" s="180" t="s">
        <v>34</v>
      </c>
      <c r="V10" s="180" t="s">
        <v>4</v>
      </c>
      <c r="W10" s="180" t="s">
        <v>34</v>
      </c>
    </row>
    <row r="11" spans="1:23" ht="22.5" customHeight="1" x14ac:dyDescent="0.2">
      <c r="A11" s="31">
        <f t="shared" ref="A11:A106" si="0">IF(OR(C11="f",C11="u",C11="F",C11="U"),"",IF(OR(B11=1,B11=2,B11=3,B11=4,B11=5),1,""))</f>
        <v>1</v>
      </c>
      <c r="B11" s="8">
        <f t="shared" ref="B11:B9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77</v>
      </c>
      <c r="I11" s="108"/>
      <c r="J11" s="38"/>
      <c r="K11" s="128"/>
      <c r="M11" s="36">
        <v>9001</v>
      </c>
      <c r="N11" s="182">
        <f>SUMIFS($J$10:$J$142,$G$10:$G$142,M11)</f>
        <v>0</v>
      </c>
      <c r="P11" s="36" t="s">
        <v>48</v>
      </c>
      <c r="Q11" s="183">
        <f>SUMIFS($J$10:$J$142,$K$10:$K$142,P11)</f>
        <v>4.5</v>
      </c>
      <c r="S11" s="36" t="s">
        <v>136</v>
      </c>
      <c r="T11" s="184">
        <f>SUMIFS($J$10:$J$142,$F$10:$F$142,S11,$G$10:$G$142,$S$9)</f>
        <v>1</v>
      </c>
      <c r="V11" s="36" t="s">
        <v>136</v>
      </c>
      <c r="W11" s="184">
        <f>SUMIFS($J$10:$J$142,$F$10:$F$142,V11,$G$10:$G$142,$V$9)</f>
        <v>0</v>
      </c>
    </row>
    <row r="12" spans="1:23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 t="s">
        <v>77</v>
      </c>
      <c r="I12" s="108"/>
      <c r="J12" s="38"/>
      <c r="K12" s="128"/>
      <c r="M12" s="36">
        <v>9002</v>
      </c>
      <c r="N12" s="182">
        <f t="shared" ref="N12:N23" si="2">SUMIFS($J$10:$J$142,$G$10:$G$142,M12)</f>
        <v>4.5</v>
      </c>
      <c r="P12" s="36" t="s">
        <v>51</v>
      </c>
      <c r="Q12" s="183">
        <f t="shared" ref="Q12:Q19" si="3">SUMIFS($J$10:$J$142,$K$10:$K$142,P12)</f>
        <v>0</v>
      </c>
      <c r="S12" s="36" t="s">
        <v>114</v>
      </c>
      <c r="T12" s="184">
        <f t="shared" ref="T12:T17" si="4">SUMIFS($J$10:$J$142,$F$10:$F$142,S12,$G$10:$G$142,$S$9)</f>
        <v>6.75</v>
      </c>
      <c r="V12" s="36" t="s">
        <v>114</v>
      </c>
      <c r="W12" s="184">
        <f t="shared" ref="W12:W17" si="5">SUMIFS($J$10:$J$142,$F$10:$F$142,V12,$G$10:$G$142,$V$9)</f>
        <v>0</v>
      </c>
    </row>
    <row r="13" spans="1:23" ht="22.5" customHeight="1" x14ac:dyDescent="0.2">
      <c r="A13" s="31"/>
      <c r="C13" s="39"/>
      <c r="D13" s="33" t="str">
        <f t="shared" ref="D13:D15" si="6">D12</f>
        <v>Fri</v>
      </c>
      <c r="E13" s="34">
        <f t="shared" ref="E13:E15" si="7">E12</f>
        <v>44197</v>
      </c>
      <c r="F13" s="35"/>
      <c r="G13" s="36"/>
      <c r="H13" s="43" t="s">
        <v>77</v>
      </c>
      <c r="I13" s="108"/>
      <c r="J13" s="38"/>
      <c r="K13" s="128"/>
      <c r="M13" s="36">
        <v>9003</v>
      </c>
      <c r="N13" s="182">
        <f t="shared" si="2"/>
        <v>64.75</v>
      </c>
      <c r="P13" s="36" t="s">
        <v>54</v>
      </c>
      <c r="Q13" s="183">
        <f t="shared" si="3"/>
        <v>62.5</v>
      </c>
      <c r="S13" s="36" t="s">
        <v>113</v>
      </c>
      <c r="T13" s="184">
        <f t="shared" si="4"/>
        <v>4</v>
      </c>
      <c r="V13" s="36" t="s">
        <v>113</v>
      </c>
      <c r="W13" s="184">
        <f t="shared" si="5"/>
        <v>0</v>
      </c>
    </row>
    <row r="14" spans="1:23" ht="22.5" customHeight="1" x14ac:dyDescent="0.2">
      <c r="A14" s="31"/>
      <c r="C14" s="39"/>
      <c r="D14" s="33" t="str">
        <f t="shared" si="6"/>
        <v>Fri</v>
      </c>
      <c r="E14" s="34">
        <f t="shared" si="7"/>
        <v>44197</v>
      </c>
      <c r="F14" s="35"/>
      <c r="G14" s="36"/>
      <c r="H14" s="43" t="s">
        <v>77</v>
      </c>
      <c r="I14" s="108"/>
      <c r="J14" s="38"/>
      <c r="K14" s="128"/>
      <c r="M14" s="36">
        <v>9004</v>
      </c>
      <c r="N14" s="182">
        <f t="shared" si="2"/>
        <v>94</v>
      </c>
      <c r="P14" s="36" t="s">
        <v>57</v>
      </c>
      <c r="Q14" s="183">
        <f t="shared" si="3"/>
        <v>0</v>
      </c>
      <c r="S14" s="36" t="s">
        <v>88</v>
      </c>
      <c r="T14" s="184">
        <f t="shared" si="4"/>
        <v>30.5</v>
      </c>
      <c r="V14" s="36" t="s">
        <v>88</v>
      </c>
      <c r="W14" s="184">
        <f t="shared" si="5"/>
        <v>0</v>
      </c>
    </row>
    <row r="15" spans="1:23" ht="22.5" customHeight="1" x14ac:dyDescent="0.2">
      <c r="A15" s="31"/>
      <c r="C15" s="39"/>
      <c r="D15" s="33" t="str">
        <f t="shared" si="6"/>
        <v>Fri</v>
      </c>
      <c r="E15" s="34">
        <f t="shared" si="7"/>
        <v>44197</v>
      </c>
      <c r="F15" s="35"/>
      <c r="G15" s="36"/>
      <c r="H15" s="43" t="s">
        <v>77</v>
      </c>
      <c r="I15" s="108"/>
      <c r="J15" s="38"/>
      <c r="K15" s="128"/>
      <c r="M15" s="36">
        <v>9005</v>
      </c>
      <c r="N15" s="182">
        <f t="shared" si="2"/>
        <v>1</v>
      </c>
      <c r="P15" s="36" t="s">
        <v>60</v>
      </c>
      <c r="Q15" s="183">
        <f t="shared" si="3"/>
        <v>0</v>
      </c>
      <c r="S15" s="36" t="s">
        <v>98</v>
      </c>
      <c r="T15" s="184">
        <f t="shared" si="4"/>
        <v>22.5</v>
      </c>
      <c r="V15" s="36" t="s">
        <v>98</v>
      </c>
      <c r="W15" s="184">
        <f t="shared" si="5"/>
        <v>0</v>
      </c>
    </row>
    <row r="16" spans="1:23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110"/>
      <c r="G16" s="111"/>
      <c r="H16" s="112" t="s">
        <v>122</v>
      </c>
      <c r="I16" s="113"/>
      <c r="J16" s="114"/>
      <c r="K16" s="129"/>
      <c r="M16" s="36">
        <v>9006</v>
      </c>
      <c r="N16" s="182">
        <f t="shared" si="2"/>
        <v>0</v>
      </c>
      <c r="P16" s="36" t="s">
        <v>63</v>
      </c>
      <c r="Q16" s="183">
        <f t="shared" si="3"/>
        <v>0</v>
      </c>
      <c r="S16" s="36" t="s">
        <v>137</v>
      </c>
      <c r="T16" s="184">
        <f t="shared" si="4"/>
        <v>0</v>
      </c>
      <c r="V16" s="36" t="s">
        <v>137</v>
      </c>
      <c r="W16" s="184">
        <f t="shared" si="5"/>
        <v>4.5</v>
      </c>
    </row>
    <row r="17" spans="1:23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4" si="8">+E16+1</f>
        <v>44199</v>
      </c>
      <c r="F17" s="110"/>
      <c r="G17" s="111"/>
      <c r="H17" s="112"/>
      <c r="I17" s="113"/>
      <c r="J17" s="114"/>
      <c r="K17" s="129"/>
      <c r="M17" s="36">
        <v>9007</v>
      </c>
      <c r="N17" s="182">
        <f t="shared" si="2"/>
        <v>0</v>
      </c>
      <c r="P17" s="36" t="s">
        <v>66</v>
      </c>
      <c r="Q17" s="183">
        <f t="shared" si="3"/>
        <v>34</v>
      </c>
      <c r="S17" s="36"/>
      <c r="T17" s="184">
        <f t="shared" si="4"/>
        <v>0</v>
      </c>
      <c r="V17" s="36"/>
      <c r="W17" s="184">
        <f t="shared" si="5"/>
        <v>0</v>
      </c>
    </row>
    <row r="18" spans="1:23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06" si="9">IF(B18=1,"Mo",IF(B18=2,"Tue",IF(B18=3,"Wed",IF(B18=4,"Thu",IF(B18=5,"Fri",IF(B18=6,"Sat",IF(B18=7,"Sun","")))))))</f>
        <v>Mo</v>
      </c>
      <c r="E18" s="34">
        <f t="shared" si="8"/>
        <v>44200</v>
      </c>
      <c r="F18" s="35" t="s">
        <v>116</v>
      </c>
      <c r="G18" s="36">
        <v>9004</v>
      </c>
      <c r="H18" s="43" t="s">
        <v>115</v>
      </c>
      <c r="I18" s="108" t="s">
        <v>117</v>
      </c>
      <c r="J18" s="38">
        <v>1</v>
      </c>
      <c r="K18" s="128" t="s">
        <v>54</v>
      </c>
      <c r="M18" s="36">
        <v>9008</v>
      </c>
      <c r="N18" s="182">
        <f t="shared" si="2"/>
        <v>0</v>
      </c>
      <c r="P18" s="36" t="s">
        <v>69</v>
      </c>
      <c r="Q18" s="183">
        <f t="shared" si="3"/>
        <v>0</v>
      </c>
      <c r="S18" s="185" t="s">
        <v>138</v>
      </c>
      <c r="T18" s="186">
        <f>SUM(T11:T17)</f>
        <v>64.75</v>
      </c>
      <c r="V18" s="185" t="s">
        <v>138</v>
      </c>
      <c r="W18" s="186">
        <f>SUM(W11:W17)</f>
        <v>4.5</v>
      </c>
    </row>
    <row r="19" spans="1:23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116</v>
      </c>
      <c r="G19" s="36">
        <v>9004</v>
      </c>
      <c r="H19" s="43" t="s">
        <v>124</v>
      </c>
      <c r="I19" s="108" t="s">
        <v>82</v>
      </c>
      <c r="J19" s="38">
        <v>1</v>
      </c>
      <c r="K19" s="128" t="s">
        <v>66</v>
      </c>
      <c r="M19" s="36">
        <v>9009</v>
      </c>
      <c r="N19" s="182">
        <f t="shared" si="2"/>
        <v>0</v>
      </c>
      <c r="P19" s="36" t="s">
        <v>139</v>
      </c>
      <c r="Q19" s="183">
        <f t="shared" si="3"/>
        <v>0</v>
      </c>
    </row>
    <row r="20" spans="1:23" ht="22.5" customHeight="1" x14ac:dyDescent="0.2">
      <c r="A20" s="31"/>
      <c r="C20" s="40"/>
      <c r="D20" s="33" t="str">
        <f t="shared" ref="D20:D21" si="10">D19</f>
        <v>Mo</v>
      </c>
      <c r="E20" s="34">
        <f t="shared" ref="E20:E21" si="11">E19</f>
        <v>44200</v>
      </c>
      <c r="F20" s="35" t="s">
        <v>116</v>
      </c>
      <c r="G20" s="36">
        <v>9004</v>
      </c>
      <c r="H20" s="43" t="s">
        <v>119</v>
      </c>
      <c r="I20" s="108" t="s">
        <v>82</v>
      </c>
      <c r="J20" s="38">
        <v>0.5</v>
      </c>
      <c r="K20" s="128"/>
      <c r="M20" s="36">
        <v>9010</v>
      </c>
      <c r="N20" s="182">
        <f t="shared" si="2"/>
        <v>0</v>
      </c>
      <c r="P20" s="187" t="s">
        <v>138</v>
      </c>
      <c r="Q20" s="185">
        <f>SUM(Q11:Q19)</f>
        <v>101</v>
      </c>
    </row>
    <row r="21" spans="1:23" ht="22.5" customHeight="1" x14ac:dyDescent="0.2">
      <c r="A21" s="31"/>
      <c r="C21" s="40"/>
      <c r="D21" s="33" t="str">
        <f t="shared" si="10"/>
        <v>Mo</v>
      </c>
      <c r="E21" s="34">
        <f t="shared" si="11"/>
        <v>44200</v>
      </c>
      <c r="F21" s="35" t="s">
        <v>136</v>
      </c>
      <c r="G21" s="36">
        <v>9003</v>
      </c>
      <c r="H21" s="43" t="s">
        <v>118</v>
      </c>
      <c r="I21" s="108" t="s">
        <v>82</v>
      </c>
      <c r="J21" s="38">
        <v>1</v>
      </c>
      <c r="K21" s="128"/>
      <c r="M21" s="36">
        <v>9013</v>
      </c>
      <c r="N21" s="182">
        <f t="shared" si="2"/>
        <v>0</v>
      </c>
      <c r="P21"/>
    </row>
    <row r="22" spans="1:23" ht="22.5" customHeight="1" x14ac:dyDescent="0.2">
      <c r="A22" s="31"/>
      <c r="C22" s="40"/>
      <c r="D22" s="33" t="str">
        <f>D18</f>
        <v>Mo</v>
      </c>
      <c r="E22" s="34">
        <f>E18</f>
        <v>44200</v>
      </c>
      <c r="F22" s="35" t="s">
        <v>114</v>
      </c>
      <c r="G22" s="36">
        <v>9003</v>
      </c>
      <c r="H22" s="126" t="s">
        <v>120</v>
      </c>
      <c r="I22" s="36" t="s">
        <v>117</v>
      </c>
      <c r="J22" s="38">
        <v>1</v>
      </c>
      <c r="K22" s="128"/>
      <c r="M22" s="36">
        <v>9014</v>
      </c>
      <c r="N22" s="182">
        <f t="shared" si="2"/>
        <v>0</v>
      </c>
      <c r="P22"/>
    </row>
    <row r="23" spans="1:23" ht="22.5" customHeight="1" x14ac:dyDescent="0.2">
      <c r="A23" s="31"/>
      <c r="C23" s="40"/>
      <c r="D23" s="33" t="str">
        <f>D21</f>
        <v>Mo</v>
      </c>
      <c r="E23" s="34">
        <f>E21</f>
        <v>44200</v>
      </c>
      <c r="F23" s="35" t="s">
        <v>116</v>
      </c>
      <c r="G23" s="36">
        <v>9004</v>
      </c>
      <c r="H23" s="43" t="s">
        <v>91</v>
      </c>
      <c r="I23" s="108" t="s">
        <v>82</v>
      </c>
      <c r="J23" s="38">
        <v>1.5</v>
      </c>
      <c r="K23" s="128"/>
      <c r="M23" s="36">
        <v>9015</v>
      </c>
      <c r="N23" s="182">
        <f t="shared" si="2"/>
        <v>0</v>
      </c>
      <c r="P23"/>
    </row>
    <row r="24" spans="1:23" ht="22.5" customHeight="1" x14ac:dyDescent="0.2">
      <c r="A24" s="31"/>
      <c r="C24" s="40"/>
      <c r="D24" s="33" t="str">
        <f>D18</f>
        <v>Mo</v>
      </c>
      <c r="E24" s="34">
        <f>E18</f>
        <v>44200</v>
      </c>
      <c r="F24" s="35" t="s">
        <v>113</v>
      </c>
      <c r="G24" s="36">
        <v>9003</v>
      </c>
      <c r="H24" s="43" t="s">
        <v>121</v>
      </c>
      <c r="I24" s="108" t="s">
        <v>82</v>
      </c>
      <c r="J24" s="38">
        <v>2</v>
      </c>
      <c r="K24" s="128"/>
      <c r="M24" s="187" t="s">
        <v>138</v>
      </c>
      <c r="N24" s="188">
        <f>SUM(N11:N23)</f>
        <v>164.25</v>
      </c>
      <c r="P24"/>
    </row>
    <row r="25" spans="1:23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9"/>
        <v>Tue</v>
      </c>
      <c r="E25" s="45">
        <f>+E18+1</f>
        <v>44201</v>
      </c>
      <c r="F25" s="46" t="s">
        <v>113</v>
      </c>
      <c r="G25" s="47">
        <v>9003</v>
      </c>
      <c r="H25" s="48" t="s">
        <v>112</v>
      </c>
      <c r="I25" s="109" t="s">
        <v>82</v>
      </c>
      <c r="J25" s="49">
        <v>1</v>
      </c>
      <c r="K25" s="128"/>
    </row>
    <row r="26" spans="1:23" ht="22.5" customHeight="1" x14ac:dyDescent="0.2">
      <c r="A26" s="31"/>
      <c r="C26" s="40"/>
      <c r="D26" s="44" t="str">
        <f>D25</f>
        <v>Tue</v>
      </c>
      <c r="E26" s="45">
        <f>E25</f>
        <v>44201</v>
      </c>
      <c r="F26" s="46" t="s">
        <v>114</v>
      </c>
      <c r="G26" s="47">
        <v>9003</v>
      </c>
      <c r="H26" s="48" t="s">
        <v>123</v>
      </c>
      <c r="I26" s="109" t="s">
        <v>82</v>
      </c>
      <c r="J26" s="49">
        <v>0.25</v>
      </c>
      <c r="K26" s="128"/>
    </row>
    <row r="27" spans="1:23" ht="22.5" customHeight="1" x14ac:dyDescent="0.2">
      <c r="A27" s="31"/>
      <c r="C27" s="40"/>
      <c r="D27" s="44" t="str">
        <f t="shared" ref="D27:D29" si="12">D26</f>
        <v>Tue</v>
      </c>
      <c r="E27" s="45">
        <f t="shared" ref="E27:E29" si="13">E26</f>
        <v>44201</v>
      </c>
      <c r="F27" s="46" t="s">
        <v>88</v>
      </c>
      <c r="G27" s="47">
        <v>9003</v>
      </c>
      <c r="H27" s="48" t="s">
        <v>124</v>
      </c>
      <c r="I27" s="109" t="s">
        <v>82</v>
      </c>
      <c r="J27" s="49">
        <v>1</v>
      </c>
      <c r="K27" s="128" t="s">
        <v>66</v>
      </c>
    </row>
    <row r="28" spans="1:23" ht="22.5" customHeight="1" x14ac:dyDescent="0.2">
      <c r="A28" s="31"/>
      <c r="C28" s="40"/>
      <c r="D28" s="44" t="str">
        <f t="shared" si="12"/>
        <v>Tue</v>
      </c>
      <c r="E28" s="45">
        <f t="shared" si="13"/>
        <v>44201</v>
      </c>
      <c r="F28" s="46" t="s">
        <v>116</v>
      </c>
      <c r="G28" s="47">
        <v>9004</v>
      </c>
      <c r="H28" s="48" t="s">
        <v>125</v>
      </c>
      <c r="I28" s="109" t="s">
        <v>82</v>
      </c>
      <c r="J28" s="49">
        <v>2.5</v>
      </c>
      <c r="K28" s="128"/>
    </row>
    <row r="29" spans="1:23" ht="22.5" customHeight="1" x14ac:dyDescent="0.2">
      <c r="A29" s="31"/>
      <c r="C29" s="40"/>
      <c r="D29" s="44" t="str">
        <f t="shared" si="12"/>
        <v>Tue</v>
      </c>
      <c r="E29" s="45">
        <f t="shared" si="13"/>
        <v>44201</v>
      </c>
      <c r="F29" s="46" t="s">
        <v>116</v>
      </c>
      <c r="G29" s="47">
        <v>9004</v>
      </c>
      <c r="H29" s="48" t="s">
        <v>126</v>
      </c>
      <c r="I29" s="109" t="s">
        <v>82</v>
      </c>
      <c r="J29" s="49">
        <v>2.5</v>
      </c>
      <c r="K29" s="128" t="s">
        <v>54</v>
      </c>
    </row>
    <row r="30" spans="1:23" ht="22.5" customHeight="1" x14ac:dyDescent="0.2">
      <c r="A30" s="31"/>
      <c r="C30" s="40"/>
      <c r="D30" s="44" t="str">
        <f>D25</f>
        <v>Tue</v>
      </c>
      <c r="E30" s="45">
        <f>E25</f>
        <v>44201</v>
      </c>
      <c r="F30" s="46" t="s">
        <v>116</v>
      </c>
      <c r="G30" s="47">
        <v>9004</v>
      </c>
      <c r="H30" s="48" t="s">
        <v>127</v>
      </c>
      <c r="I30" s="109" t="s">
        <v>117</v>
      </c>
      <c r="J30" s="49">
        <v>2</v>
      </c>
      <c r="K30" s="128" t="s">
        <v>48</v>
      </c>
    </row>
    <row r="31" spans="1:23" ht="22.5" customHeight="1" x14ac:dyDescent="0.2">
      <c r="A31" s="31">
        <f t="shared" si="0"/>
        <v>1</v>
      </c>
      <c r="B31" s="8">
        <f t="shared" si="1"/>
        <v>3</v>
      </c>
      <c r="C31" s="40"/>
      <c r="D31" s="33" t="str">
        <f t="shared" si="9"/>
        <v>Wed</v>
      </c>
      <c r="E31" s="34">
        <f>+E25+1</f>
        <v>44202</v>
      </c>
      <c r="F31" s="35" t="s">
        <v>113</v>
      </c>
      <c r="G31" s="36">
        <v>9003</v>
      </c>
      <c r="H31" s="118" t="s">
        <v>112</v>
      </c>
      <c r="I31" s="108" t="s">
        <v>81</v>
      </c>
      <c r="J31" s="38">
        <v>1</v>
      </c>
      <c r="K31" s="128"/>
    </row>
    <row r="32" spans="1:23" ht="22.5" customHeight="1" x14ac:dyDescent="0.2">
      <c r="A32" s="31"/>
      <c r="C32" s="40"/>
      <c r="D32" s="33" t="str">
        <f>D31</f>
        <v>Wed</v>
      </c>
      <c r="E32" s="34">
        <f>E31</f>
        <v>44202</v>
      </c>
      <c r="F32" s="35" t="s">
        <v>114</v>
      </c>
      <c r="G32" s="36">
        <v>9003</v>
      </c>
      <c r="H32" s="118" t="s">
        <v>111</v>
      </c>
      <c r="I32" s="108" t="s">
        <v>81</v>
      </c>
      <c r="J32" s="38">
        <v>1</v>
      </c>
      <c r="K32" s="128"/>
    </row>
    <row r="33" spans="1:11" ht="22.5" customHeight="1" x14ac:dyDescent="0.2">
      <c r="A33" s="31"/>
      <c r="C33" s="40"/>
      <c r="D33" s="33" t="str">
        <f t="shared" ref="D33:D34" si="14">D32</f>
        <v>Wed</v>
      </c>
      <c r="E33" s="34">
        <f t="shared" ref="E33:E34" si="15">E32</f>
        <v>44202</v>
      </c>
      <c r="F33" s="35" t="s">
        <v>116</v>
      </c>
      <c r="G33" s="36">
        <v>9004</v>
      </c>
      <c r="H33" s="118" t="s">
        <v>128</v>
      </c>
      <c r="I33" s="108" t="s">
        <v>81</v>
      </c>
      <c r="J33" s="38">
        <v>3</v>
      </c>
      <c r="K33" s="128" t="s">
        <v>54</v>
      </c>
    </row>
    <row r="34" spans="1:11" ht="22.5" customHeight="1" x14ac:dyDescent="0.2">
      <c r="A34" s="31"/>
      <c r="C34" s="40"/>
      <c r="D34" s="33" t="str">
        <f t="shared" si="14"/>
        <v>Wed</v>
      </c>
      <c r="E34" s="34">
        <f t="shared" si="15"/>
        <v>44202</v>
      </c>
      <c r="F34" s="35" t="s">
        <v>116</v>
      </c>
      <c r="G34" s="36">
        <v>9004</v>
      </c>
      <c r="H34" s="118" t="s">
        <v>125</v>
      </c>
      <c r="I34" s="108" t="s">
        <v>81</v>
      </c>
      <c r="J34" s="38">
        <v>3</v>
      </c>
      <c r="K34" s="128"/>
    </row>
    <row r="35" spans="1:11" ht="22.5" customHeight="1" x14ac:dyDescent="0.2">
      <c r="A35" s="31">
        <f t="shared" si="0"/>
        <v>1</v>
      </c>
      <c r="B35" s="8">
        <f t="shared" si="1"/>
        <v>4</v>
      </c>
      <c r="C35" s="40"/>
      <c r="D35" s="44" t="str">
        <f t="shared" si="9"/>
        <v>Thu</v>
      </c>
      <c r="E35" s="45">
        <f>+E31+1</f>
        <v>44203</v>
      </c>
      <c r="F35" s="46" t="s">
        <v>114</v>
      </c>
      <c r="G35" s="47">
        <v>9003</v>
      </c>
      <c r="H35" s="48" t="s">
        <v>80</v>
      </c>
      <c r="I35" s="109" t="s">
        <v>82</v>
      </c>
      <c r="J35" s="49">
        <v>0.5</v>
      </c>
      <c r="K35" s="128"/>
    </row>
    <row r="36" spans="1:11" ht="22.5" customHeight="1" x14ac:dyDescent="0.2">
      <c r="A36" s="31"/>
      <c r="C36" s="40"/>
      <c r="D36" s="44" t="str">
        <f>D35</f>
        <v>Thu</v>
      </c>
      <c r="E36" s="45">
        <f>E35</f>
        <v>44203</v>
      </c>
      <c r="F36" s="46" t="s">
        <v>116</v>
      </c>
      <c r="G36" s="47">
        <v>9004</v>
      </c>
      <c r="H36" s="48" t="s">
        <v>129</v>
      </c>
      <c r="I36" s="109" t="s">
        <v>82</v>
      </c>
      <c r="J36" s="49">
        <v>7</v>
      </c>
      <c r="K36" s="128" t="s">
        <v>54</v>
      </c>
    </row>
    <row r="37" spans="1:11" ht="22.5" customHeight="1" x14ac:dyDescent="0.2">
      <c r="A37" s="31"/>
      <c r="C37" s="40"/>
      <c r="D37" s="44" t="str">
        <f t="shared" ref="D37" si="16">D36</f>
        <v>Thu</v>
      </c>
      <c r="E37" s="45">
        <f t="shared" ref="E37" si="17">E36</f>
        <v>44203</v>
      </c>
      <c r="F37" s="46" t="s">
        <v>116</v>
      </c>
      <c r="G37" s="47">
        <v>9004</v>
      </c>
      <c r="H37" s="48" t="s">
        <v>130</v>
      </c>
      <c r="I37" s="109" t="s">
        <v>82</v>
      </c>
      <c r="J37" s="49">
        <v>1</v>
      </c>
      <c r="K37" s="128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+E35+1</f>
        <v>44204</v>
      </c>
      <c r="F38" s="35" t="s">
        <v>116</v>
      </c>
      <c r="G38" s="36">
        <v>9004</v>
      </c>
      <c r="H38" s="43" t="s">
        <v>131</v>
      </c>
      <c r="I38" s="108" t="s">
        <v>81</v>
      </c>
      <c r="J38" s="38">
        <v>3.5</v>
      </c>
      <c r="K38" s="128" t="s">
        <v>54</v>
      </c>
    </row>
    <row r="39" spans="1:11" ht="22.5" customHeight="1" x14ac:dyDescent="0.2">
      <c r="A39" s="31"/>
      <c r="C39" s="40"/>
      <c r="D39" s="33" t="str">
        <f t="shared" ref="D39:E41" si="18">D38</f>
        <v>Fri</v>
      </c>
      <c r="E39" s="34">
        <f t="shared" si="18"/>
        <v>44204</v>
      </c>
      <c r="F39" s="35" t="s">
        <v>114</v>
      </c>
      <c r="G39" s="36">
        <v>9003</v>
      </c>
      <c r="H39" s="43" t="s">
        <v>78</v>
      </c>
      <c r="I39" s="108" t="s">
        <v>81</v>
      </c>
      <c r="J39" s="38">
        <v>1</v>
      </c>
      <c r="K39" s="128"/>
    </row>
    <row r="40" spans="1:11" ht="22.5" customHeight="1" x14ac:dyDescent="0.2">
      <c r="A40" s="31"/>
      <c r="C40" s="40"/>
      <c r="D40" s="33" t="str">
        <f t="shared" si="18"/>
        <v>Fri</v>
      </c>
      <c r="E40" s="34">
        <f t="shared" si="18"/>
        <v>44204</v>
      </c>
      <c r="F40" s="35" t="s">
        <v>116</v>
      </c>
      <c r="G40" s="36">
        <v>9004</v>
      </c>
      <c r="H40" s="43" t="s">
        <v>132</v>
      </c>
      <c r="I40" s="108" t="s">
        <v>81</v>
      </c>
      <c r="J40" s="38">
        <v>0.5</v>
      </c>
      <c r="K40" s="128"/>
    </row>
    <row r="41" spans="1:11" ht="22.5" customHeight="1" x14ac:dyDescent="0.2">
      <c r="A41" s="31"/>
      <c r="C41" s="40"/>
      <c r="D41" s="33" t="str">
        <f t="shared" si="18"/>
        <v>Fri</v>
      </c>
      <c r="E41" s="34">
        <f t="shared" si="18"/>
        <v>44204</v>
      </c>
      <c r="F41" s="35" t="s">
        <v>116</v>
      </c>
      <c r="G41" s="36">
        <v>9004</v>
      </c>
      <c r="H41" s="43" t="s">
        <v>125</v>
      </c>
      <c r="I41" s="108" t="s">
        <v>81</v>
      </c>
      <c r="J41" s="38">
        <v>3</v>
      </c>
      <c r="K41" s="128"/>
    </row>
    <row r="42" spans="1:11" ht="22.5" customHeight="1" x14ac:dyDescent="0.2">
      <c r="A42" s="31" t="str">
        <f t="shared" si="0"/>
        <v/>
      </c>
      <c r="B42" s="8">
        <f t="shared" si="1"/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+E38+1</f>
        <v>44205</v>
      </c>
      <c r="F42" s="110"/>
      <c r="G42" s="111"/>
      <c r="H42" s="112"/>
      <c r="I42" s="113"/>
      <c r="J42" s="114"/>
      <c r="K42" s="129"/>
    </row>
    <row r="43" spans="1:11" ht="22.5" customHeight="1" x14ac:dyDescent="0.2">
      <c r="A43" s="31" t="str">
        <f t="shared" si="0"/>
        <v/>
      </c>
      <c r="B43" s="8">
        <f t="shared" si="1"/>
        <v>7</v>
      </c>
      <c r="C43" s="40"/>
      <c r="D43" s="33" t="str">
        <f>IF(B43=1,"Mo",IF(B43=2,"Tue",IF(B43=3,"Wed",IF(B43=4,"Thu",IF(B43=5,"Fri",IF(B43=6,"Sat",IF(B43=7,"Sun","")))))))</f>
        <v>Sun</v>
      </c>
      <c r="E43" s="34">
        <f t="shared" si="8"/>
        <v>44206</v>
      </c>
      <c r="F43" s="110"/>
      <c r="G43" s="111"/>
      <c r="H43" s="112"/>
      <c r="I43" s="113"/>
      <c r="J43" s="114"/>
      <c r="K43" s="129"/>
    </row>
    <row r="44" spans="1:11" ht="22.5" customHeight="1" x14ac:dyDescent="0.2">
      <c r="A44" s="31">
        <f t="shared" si="0"/>
        <v>1</v>
      </c>
      <c r="B44" s="8">
        <f t="shared" si="1"/>
        <v>1</v>
      </c>
      <c r="C44" s="40"/>
      <c r="D44" s="33" t="str">
        <f t="shared" si="9"/>
        <v>Mo</v>
      </c>
      <c r="E44" s="34">
        <f t="shared" si="8"/>
        <v>44207</v>
      </c>
      <c r="F44" s="35" t="s">
        <v>98</v>
      </c>
      <c r="G44" s="36">
        <v>9003</v>
      </c>
      <c r="H44" s="43" t="s">
        <v>84</v>
      </c>
      <c r="I44" s="108" t="s">
        <v>82</v>
      </c>
      <c r="J44" s="38">
        <v>3.5</v>
      </c>
      <c r="K44" s="128"/>
    </row>
    <row r="45" spans="1:11" ht="22.5" customHeight="1" x14ac:dyDescent="0.2">
      <c r="A45" s="31"/>
      <c r="C45" s="40"/>
      <c r="D45" s="33" t="str">
        <f>D44</f>
        <v>Mo</v>
      </c>
      <c r="E45" s="34">
        <f>E44</f>
        <v>44207</v>
      </c>
      <c r="F45" s="35" t="s">
        <v>116</v>
      </c>
      <c r="G45" s="36">
        <v>9004</v>
      </c>
      <c r="H45" s="43" t="s">
        <v>125</v>
      </c>
      <c r="I45" s="108" t="s">
        <v>82</v>
      </c>
      <c r="J45" s="38">
        <v>1.5</v>
      </c>
      <c r="K45" s="128"/>
    </row>
    <row r="46" spans="1:11" ht="22.5" customHeight="1" x14ac:dyDescent="0.2">
      <c r="A46" s="31"/>
      <c r="C46" s="40"/>
      <c r="D46" s="33" t="str">
        <f t="shared" ref="D46" si="19">D45</f>
        <v>Mo</v>
      </c>
      <c r="E46" s="34">
        <f t="shared" ref="E46" si="20">E45</f>
        <v>44207</v>
      </c>
      <c r="F46" s="35" t="s">
        <v>116</v>
      </c>
      <c r="G46" s="36">
        <v>9004</v>
      </c>
      <c r="H46" s="43" t="s">
        <v>133</v>
      </c>
      <c r="I46" s="108" t="s">
        <v>82</v>
      </c>
      <c r="J46" s="38">
        <v>2</v>
      </c>
      <c r="K46" s="128" t="s">
        <v>54</v>
      </c>
    </row>
    <row r="47" spans="1:11" ht="22.5" customHeight="1" x14ac:dyDescent="0.2">
      <c r="A47" s="31"/>
      <c r="C47" s="40"/>
      <c r="D47" s="33" t="str">
        <f>D44</f>
        <v>Mo</v>
      </c>
      <c r="E47" s="34">
        <f>E44</f>
        <v>44207</v>
      </c>
      <c r="F47" s="35" t="s">
        <v>114</v>
      </c>
      <c r="G47" s="36">
        <v>9003</v>
      </c>
      <c r="H47" s="43" t="s">
        <v>134</v>
      </c>
      <c r="I47" s="108" t="s">
        <v>82</v>
      </c>
      <c r="J47" s="38">
        <v>1.5</v>
      </c>
      <c r="K47" s="128"/>
    </row>
    <row r="48" spans="1:11" ht="22.5" customHeight="1" x14ac:dyDescent="0.2">
      <c r="A48" s="31">
        <f t="shared" si="0"/>
        <v>1</v>
      </c>
      <c r="B48" s="8">
        <f t="shared" si="1"/>
        <v>2</v>
      </c>
      <c r="C48" s="40"/>
      <c r="D48" s="44" t="str">
        <f t="shared" si="9"/>
        <v>Tue</v>
      </c>
      <c r="E48" s="45">
        <f>+E44+1</f>
        <v>44208</v>
      </c>
      <c r="F48" s="46" t="s">
        <v>116</v>
      </c>
      <c r="G48" s="47">
        <v>9004</v>
      </c>
      <c r="H48" s="119" t="s">
        <v>135</v>
      </c>
      <c r="I48" s="109" t="s">
        <v>83</v>
      </c>
      <c r="J48" s="49">
        <v>3</v>
      </c>
      <c r="K48" s="128"/>
    </row>
    <row r="49" spans="1:11" ht="22.5" customHeight="1" x14ac:dyDescent="0.2">
      <c r="A49" s="31"/>
      <c r="C49" s="40"/>
      <c r="D49" s="44" t="str">
        <f t="shared" ref="D49:E51" si="21">D48</f>
        <v>Tue</v>
      </c>
      <c r="E49" s="45">
        <f t="shared" si="21"/>
        <v>44208</v>
      </c>
      <c r="F49" s="46" t="s">
        <v>114</v>
      </c>
      <c r="G49" s="47">
        <v>9003</v>
      </c>
      <c r="H49" s="119" t="s">
        <v>79</v>
      </c>
      <c r="I49" s="109" t="s">
        <v>82</v>
      </c>
      <c r="J49" s="49">
        <v>0.5</v>
      </c>
      <c r="K49" s="128"/>
    </row>
    <row r="50" spans="1:11" ht="22.5" customHeight="1" x14ac:dyDescent="0.2">
      <c r="A50" s="31"/>
      <c r="C50" s="40"/>
      <c r="D50" s="44" t="str">
        <f t="shared" si="21"/>
        <v>Tue</v>
      </c>
      <c r="E50" s="45">
        <f t="shared" si="21"/>
        <v>44208</v>
      </c>
      <c r="F50" s="46" t="s">
        <v>98</v>
      </c>
      <c r="G50" s="47">
        <v>9003</v>
      </c>
      <c r="H50" s="119" t="s">
        <v>84</v>
      </c>
      <c r="I50" s="109" t="s">
        <v>82</v>
      </c>
      <c r="J50" s="49">
        <v>3.5</v>
      </c>
      <c r="K50" s="128"/>
    </row>
    <row r="51" spans="1:11" ht="22.5" customHeight="1" x14ac:dyDescent="0.2">
      <c r="A51" s="31"/>
      <c r="C51" s="40"/>
      <c r="D51" s="44" t="str">
        <f t="shared" si="21"/>
        <v>Tue</v>
      </c>
      <c r="E51" s="45">
        <f t="shared" si="21"/>
        <v>44208</v>
      </c>
      <c r="F51" s="46" t="s">
        <v>116</v>
      </c>
      <c r="G51" s="47">
        <v>9005</v>
      </c>
      <c r="H51" s="119" t="s">
        <v>85</v>
      </c>
      <c r="I51" s="109" t="s">
        <v>86</v>
      </c>
      <c r="J51" s="49">
        <v>1</v>
      </c>
      <c r="K51" s="128"/>
    </row>
    <row r="52" spans="1:11" ht="22.5" customHeight="1" x14ac:dyDescent="0.2">
      <c r="A52" s="31">
        <f t="shared" si="0"/>
        <v>1</v>
      </c>
      <c r="B52" s="8">
        <f t="shared" si="1"/>
        <v>3</v>
      </c>
      <c r="C52" s="40"/>
      <c r="D52" s="33" t="str">
        <f t="shared" si="9"/>
        <v>Wed</v>
      </c>
      <c r="E52" s="34">
        <f>+E48+1</f>
        <v>44209</v>
      </c>
      <c r="F52" s="35" t="s">
        <v>88</v>
      </c>
      <c r="G52" s="36">
        <v>9003</v>
      </c>
      <c r="H52" s="43" t="s">
        <v>87</v>
      </c>
      <c r="I52" s="108" t="s">
        <v>82</v>
      </c>
      <c r="J52" s="38">
        <v>1</v>
      </c>
      <c r="K52" s="128" t="s">
        <v>66</v>
      </c>
    </row>
    <row r="53" spans="1:11" ht="22.5" customHeight="1" x14ac:dyDescent="0.2">
      <c r="A53" s="31"/>
      <c r="C53" s="40"/>
      <c r="D53" s="33" t="str">
        <f>D52</f>
        <v>Wed</v>
      </c>
      <c r="E53" s="34">
        <f>E52</f>
        <v>44209</v>
      </c>
      <c r="F53" s="35" t="s">
        <v>88</v>
      </c>
      <c r="G53" s="36">
        <v>9003</v>
      </c>
      <c r="H53" s="43" t="s">
        <v>89</v>
      </c>
      <c r="I53" s="108" t="s">
        <v>82</v>
      </c>
      <c r="J53" s="38">
        <v>1.5</v>
      </c>
      <c r="K53" s="128" t="s">
        <v>66</v>
      </c>
    </row>
    <row r="54" spans="1:11" ht="22.5" customHeight="1" x14ac:dyDescent="0.2">
      <c r="A54" s="31"/>
      <c r="C54" s="40"/>
      <c r="D54" s="33" t="str">
        <f t="shared" ref="D54:D56" si="22">D53</f>
        <v>Wed</v>
      </c>
      <c r="E54" s="34">
        <f t="shared" ref="E54:E56" si="23">E53</f>
        <v>44209</v>
      </c>
      <c r="F54" s="35" t="s">
        <v>116</v>
      </c>
      <c r="G54" s="36">
        <v>9004</v>
      </c>
      <c r="H54" s="43" t="s">
        <v>90</v>
      </c>
      <c r="I54" s="108" t="s">
        <v>82</v>
      </c>
      <c r="J54" s="38">
        <v>2</v>
      </c>
      <c r="K54" s="128" t="s">
        <v>54</v>
      </c>
    </row>
    <row r="55" spans="1:11" ht="22.5" customHeight="1" x14ac:dyDescent="0.2">
      <c r="A55" s="31"/>
      <c r="C55" s="40"/>
      <c r="D55" s="33" t="str">
        <f t="shared" si="22"/>
        <v>Wed</v>
      </c>
      <c r="E55" s="34">
        <f t="shared" si="23"/>
        <v>44209</v>
      </c>
      <c r="F55" s="35" t="s">
        <v>98</v>
      </c>
      <c r="G55" s="36">
        <v>9003</v>
      </c>
      <c r="H55" s="43" t="s">
        <v>84</v>
      </c>
      <c r="I55" s="108" t="s">
        <v>82</v>
      </c>
      <c r="J55" s="38">
        <v>2.5</v>
      </c>
      <c r="K55" s="128"/>
    </row>
    <row r="56" spans="1:11" ht="22.5" customHeight="1" x14ac:dyDescent="0.2">
      <c r="A56" s="31"/>
      <c r="C56" s="40"/>
      <c r="D56" s="33" t="str">
        <f t="shared" si="22"/>
        <v>Wed</v>
      </c>
      <c r="E56" s="34">
        <f t="shared" si="23"/>
        <v>44209</v>
      </c>
      <c r="F56" s="35" t="s">
        <v>116</v>
      </c>
      <c r="G56" s="36">
        <v>9004</v>
      </c>
      <c r="H56" s="43" t="s">
        <v>91</v>
      </c>
      <c r="I56" s="108" t="s">
        <v>82</v>
      </c>
      <c r="J56" s="38">
        <v>1</v>
      </c>
      <c r="K56" s="128"/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44" t="str">
        <f t="shared" si="9"/>
        <v>Thu</v>
      </c>
      <c r="E57" s="45">
        <f>+E52+1</f>
        <v>44210</v>
      </c>
      <c r="F57" s="46" t="s">
        <v>116</v>
      </c>
      <c r="G57" s="47">
        <v>9004</v>
      </c>
      <c r="H57" s="48" t="s">
        <v>90</v>
      </c>
      <c r="I57" s="109" t="s">
        <v>81</v>
      </c>
      <c r="J57" s="49">
        <v>4</v>
      </c>
      <c r="K57" s="128" t="s">
        <v>54</v>
      </c>
    </row>
    <row r="58" spans="1:11" ht="22.5" customHeight="1" x14ac:dyDescent="0.2">
      <c r="A58" s="31"/>
      <c r="C58" s="40"/>
      <c r="D58" s="44" t="str">
        <f>D57</f>
        <v>Thu</v>
      </c>
      <c r="E58" s="45">
        <f>E57</f>
        <v>44210</v>
      </c>
      <c r="F58" s="46" t="s">
        <v>88</v>
      </c>
      <c r="G58" s="47">
        <v>9003</v>
      </c>
      <c r="H58" s="48" t="s">
        <v>89</v>
      </c>
      <c r="I58" s="109" t="s">
        <v>81</v>
      </c>
      <c r="J58" s="49">
        <v>4</v>
      </c>
      <c r="K58" s="128" t="s">
        <v>66</v>
      </c>
    </row>
    <row r="59" spans="1:11" ht="22.5" customHeight="1" x14ac:dyDescent="0.2">
      <c r="A59" s="31">
        <f t="shared" si="0"/>
        <v>1</v>
      </c>
      <c r="B59" s="8">
        <f t="shared" si="1"/>
        <v>5</v>
      </c>
      <c r="C59" s="40"/>
      <c r="D59" s="33" t="str">
        <f t="shared" si="9"/>
        <v>Fri</v>
      </c>
      <c r="E59" s="34">
        <f>+E57+1</f>
        <v>44211</v>
      </c>
      <c r="F59" s="35" t="s">
        <v>98</v>
      </c>
      <c r="G59" s="36">
        <v>9003</v>
      </c>
      <c r="H59" s="43" t="s">
        <v>84</v>
      </c>
      <c r="I59" s="120" t="s">
        <v>81</v>
      </c>
      <c r="J59" s="38">
        <v>3</v>
      </c>
      <c r="K59" s="128"/>
    </row>
    <row r="60" spans="1:11" ht="22.5" customHeight="1" x14ac:dyDescent="0.2">
      <c r="A60" s="31"/>
      <c r="C60" s="40"/>
      <c r="D60" s="33" t="str">
        <f>D59</f>
        <v>Fri</v>
      </c>
      <c r="E60" s="34">
        <f>E59</f>
        <v>44211</v>
      </c>
      <c r="F60" s="35" t="s">
        <v>88</v>
      </c>
      <c r="G60" s="36">
        <v>9003</v>
      </c>
      <c r="H60" s="43" t="s">
        <v>89</v>
      </c>
      <c r="I60" s="120" t="s">
        <v>81</v>
      </c>
      <c r="J60" s="38">
        <v>3</v>
      </c>
      <c r="K60" s="128" t="s">
        <v>66</v>
      </c>
    </row>
    <row r="61" spans="1:11" ht="22.5" customHeight="1" x14ac:dyDescent="0.2">
      <c r="A61" s="31"/>
      <c r="C61" s="40"/>
      <c r="D61" s="33" t="str">
        <f t="shared" ref="D61" si="24">D60</f>
        <v>Fri</v>
      </c>
      <c r="E61" s="34">
        <f t="shared" ref="E61" si="25">E60</f>
        <v>44211</v>
      </c>
      <c r="F61" s="35" t="s">
        <v>116</v>
      </c>
      <c r="G61" s="36">
        <v>9004</v>
      </c>
      <c r="H61" s="43" t="s">
        <v>90</v>
      </c>
      <c r="I61" s="120" t="s">
        <v>81</v>
      </c>
      <c r="J61" s="38">
        <v>2</v>
      </c>
      <c r="K61" s="128" t="s">
        <v>54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9"/>
        <v>Sat</v>
      </c>
      <c r="E62" s="34">
        <f>+E59+1</f>
        <v>44212</v>
      </c>
      <c r="F62" s="110"/>
      <c r="G62" s="111"/>
      <c r="H62" s="112"/>
      <c r="I62" s="113"/>
      <c r="J62" s="114"/>
      <c r="K62" s="129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33" t="str">
        <f t="shared" si="9"/>
        <v>Sun</v>
      </c>
      <c r="E63" s="34">
        <f t="shared" si="8"/>
        <v>44213</v>
      </c>
      <c r="F63" s="110"/>
      <c r="G63" s="111"/>
      <c r="H63" s="112"/>
      <c r="I63" s="113"/>
      <c r="J63" s="114"/>
      <c r="K63" s="129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33" t="str">
        <f t="shared" si="9"/>
        <v>Mo</v>
      </c>
      <c r="E64" s="34">
        <f t="shared" si="8"/>
        <v>44214</v>
      </c>
      <c r="F64" s="35" t="s">
        <v>116</v>
      </c>
      <c r="G64" s="36">
        <v>9004</v>
      </c>
      <c r="H64" s="43" t="s">
        <v>92</v>
      </c>
      <c r="I64" s="108" t="s">
        <v>82</v>
      </c>
      <c r="J64" s="38">
        <v>2.5</v>
      </c>
      <c r="K64" s="128" t="s">
        <v>66</v>
      </c>
    </row>
    <row r="65" spans="1:11" ht="22.5" customHeight="1" x14ac:dyDescent="0.2">
      <c r="A65" s="31"/>
      <c r="C65" s="40"/>
      <c r="D65" s="33" t="str">
        <f>D64</f>
        <v>Mo</v>
      </c>
      <c r="E65" s="34">
        <f>E64</f>
        <v>44214</v>
      </c>
      <c r="F65" s="35" t="s">
        <v>88</v>
      </c>
      <c r="G65" s="36">
        <v>9003</v>
      </c>
      <c r="H65" s="43" t="s">
        <v>93</v>
      </c>
      <c r="I65" s="108" t="s">
        <v>82</v>
      </c>
      <c r="J65" s="38">
        <v>1</v>
      </c>
      <c r="K65" s="128" t="s">
        <v>66</v>
      </c>
    </row>
    <row r="66" spans="1:11" ht="22.5" customHeight="1" x14ac:dyDescent="0.2">
      <c r="A66" s="31"/>
      <c r="C66" s="40"/>
      <c r="D66" s="33" t="str">
        <f t="shared" ref="D66:D67" si="26">D65</f>
        <v>Mo</v>
      </c>
      <c r="E66" s="34">
        <f t="shared" ref="E66:E67" si="27">E65</f>
        <v>44214</v>
      </c>
      <c r="F66" s="35" t="s">
        <v>88</v>
      </c>
      <c r="G66" s="36">
        <v>9003</v>
      </c>
      <c r="H66" s="43" t="s">
        <v>89</v>
      </c>
      <c r="I66" s="108" t="s">
        <v>82</v>
      </c>
      <c r="J66" s="38">
        <v>3</v>
      </c>
      <c r="K66" s="128" t="s">
        <v>66</v>
      </c>
    </row>
    <row r="67" spans="1:11" ht="22.5" customHeight="1" x14ac:dyDescent="0.2">
      <c r="A67" s="31"/>
      <c r="C67" s="40"/>
      <c r="D67" s="33" t="str">
        <f t="shared" si="26"/>
        <v>Mo</v>
      </c>
      <c r="E67" s="34">
        <f t="shared" si="27"/>
        <v>44214</v>
      </c>
      <c r="F67" s="35" t="s">
        <v>116</v>
      </c>
      <c r="G67" s="36">
        <v>9004</v>
      </c>
      <c r="H67" s="43" t="s">
        <v>90</v>
      </c>
      <c r="I67" s="108" t="s">
        <v>82</v>
      </c>
      <c r="J67" s="38">
        <v>2</v>
      </c>
      <c r="K67" s="128" t="s">
        <v>54</v>
      </c>
    </row>
    <row r="68" spans="1:11" ht="22.5" customHeight="1" x14ac:dyDescent="0.2">
      <c r="A68" s="31">
        <f t="shared" si="0"/>
        <v>1</v>
      </c>
      <c r="B68" s="8">
        <f t="shared" si="1"/>
        <v>2</v>
      </c>
      <c r="C68" s="40"/>
      <c r="D68" s="44" t="str">
        <f t="shared" si="9"/>
        <v>Tue</v>
      </c>
      <c r="E68" s="45">
        <f>+E64+1</f>
        <v>44215</v>
      </c>
      <c r="F68" s="46" t="s">
        <v>116</v>
      </c>
      <c r="G68" s="47">
        <v>9004</v>
      </c>
      <c r="H68" s="48" t="s">
        <v>90</v>
      </c>
      <c r="I68" s="109" t="s">
        <v>82</v>
      </c>
      <c r="J68" s="49">
        <v>4</v>
      </c>
      <c r="K68" s="128" t="s">
        <v>54</v>
      </c>
    </row>
    <row r="69" spans="1:11" ht="22.5" customHeight="1" x14ac:dyDescent="0.2">
      <c r="A69" s="31"/>
      <c r="C69" s="40"/>
      <c r="D69" s="44" t="str">
        <f>D68</f>
        <v>Tue</v>
      </c>
      <c r="E69" s="45">
        <f>E68</f>
        <v>44215</v>
      </c>
      <c r="F69" s="46" t="s">
        <v>88</v>
      </c>
      <c r="G69" s="47">
        <v>9003</v>
      </c>
      <c r="H69" s="48" t="s">
        <v>89</v>
      </c>
      <c r="I69" s="109" t="s">
        <v>82</v>
      </c>
      <c r="J69" s="49">
        <v>2</v>
      </c>
      <c r="K69" s="128" t="s">
        <v>66</v>
      </c>
    </row>
    <row r="70" spans="1:11" ht="22.5" customHeight="1" x14ac:dyDescent="0.2">
      <c r="A70" s="31"/>
      <c r="C70" s="40"/>
      <c r="D70" s="44" t="str">
        <f>D69</f>
        <v>Tue</v>
      </c>
      <c r="E70" s="45">
        <f>E69</f>
        <v>44215</v>
      </c>
      <c r="F70" s="46" t="s">
        <v>116</v>
      </c>
      <c r="G70" s="47">
        <v>9004</v>
      </c>
      <c r="H70" s="48" t="s">
        <v>94</v>
      </c>
      <c r="I70" s="109" t="s">
        <v>82</v>
      </c>
      <c r="J70" s="49">
        <v>2</v>
      </c>
      <c r="K70" s="128" t="s">
        <v>54</v>
      </c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9"/>
        <v>Wed</v>
      </c>
      <c r="E71" s="34">
        <f>+E68+1</f>
        <v>44216</v>
      </c>
      <c r="F71" s="35" t="s">
        <v>116</v>
      </c>
      <c r="G71" s="36">
        <v>9004</v>
      </c>
      <c r="H71" s="43" t="s">
        <v>90</v>
      </c>
      <c r="I71" s="108" t="s">
        <v>82</v>
      </c>
      <c r="J71" s="38">
        <v>4</v>
      </c>
      <c r="K71" s="128" t="s">
        <v>54</v>
      </c>
    </row>
    <row r="72" spans="1:11" ht="22.5" customHeight="1" x14ac:dyDescent="0.2">
      <c r="A72" s="31"/>
      <c r="C72" s="40"/>
      <c r="D72" s="33" t="str">
        <f>D71</f>
        <v>Wed</v>
      </c>
      <c r="E72" s="34">
        <f>E71</f>
        <v>44216</v>
      </c>
      <c r="F72" s="35" t="s">
        <v>98</v>
      </c>
      <c r="G72" s="36">
        <v>9003</v>
      </c>
      <c r="H72" s="43" t="s">
        <v>84</v>
      </c>
      <c r="I72" s="108" t="s">
        <v>82</v>
      </c>
      <c r="J72" s="38">
        <v>4</v>
      </c>
      <c r="K72" s="128"/>
    </row>
    <row r="73" spans="1:11" ht="22.5" customHeight="1" x14ac:dyDescent="0.2">
      <c r="A73" s="31">
        <f t="shared" si="0"/>
        <v>1</v>
      </c>
      <c r="B73" s="8">
        <f t="shared" si="1"/>
        <v>4</v>
      </c>
      <c r="C73" s="40"/>
      <c r="D73" s="44" t="str">
        <f t="shared" si="9"/>
        <v>Thu</v>
      </c>
      <c r="E73" s="45">
        <f>+E71+1</f>
        <v>44217</v>
      </c>
      <c r="F73" s="46" t="s">
        <v>116</v>
      </c>
      <c r="G73" s="47">
        <v>9004</v>
      </c>
      <c r="H73" s="48" t="s">
        <v>96</v>
      </c>
      <c r="I73" s="109" t="s">
        <v>95</v>
      </c>
      <c r="J73" s="49">
        <v>2.5</v>
      </c>
      <c r="K73" s="128" t="s">
        <v>54</v>
      </c>
    </row>
    <row r="74" spans="1:11" ht="22.5" customHeight="1" x14ac:dyDescent="0.2">
      <c r="A74" s="31"/>
      <c r="C74" s="40"/>
      <c r="D74" s="44" t="str">
        <f>D73</f>
        <v>Thu</v>
      </c>
      <c r="E74" s="45">
        <f>E73</f>
        <v>44217</v>
      </c>
      <c r="F74" s="46" t="s">
        <v>116</v>
      </c>
      <c r="G74" s="47">
        <v>9004</v>
      </c>
      <c r="H74" s="48" t="s">
        <v>97</v>
      </c>
      <c r="I74" s="109" t="s">
        <v>82</v>
      </c>
      <c r="J74" s="49">
        <v>1</v>
      </c>
      <c r="K74" s="128" t="s">
        <v>54</v>
      </c>
    </row>
    <row r="75" spans="1:11" ht="22.5" customHeight="1" x14ac:dyDescent="0.2">
      <c r="A75" s="31"/>
      <c r="C75" s="40"/>
      <c r="D75" s="44" t="str">
        <f t="shared" ref="D75:D77" si="28">D74</f>
        <v>Thu</v>
      </c>
      <c r="E75" s="45">
        <f t="shared" ref="E75:E77" si="29">E74</f>
        <v>44217</v>
      </c>
      <c r="F75" s="46" t="s">
        <v>137</v>
      </c>
      <c r="G75" s="47">
        <v>9002</v>
      </c>
      <c r="H75" s="48" t="s">
        <v>107</v>
      </c>
      <c r="I75" s="109" t="s">
        <v>82</v>
      </c>
      <c r="J75" s="49">
        <v>1</v>
      </c>
      <c r="K75" s="128"/>
    </row>
    <row r="76" spans="1:11" ht="22.5" customHeight="1" x14ac:dyDescent="0.2">
      <c r="A76" s="31"/>
      <c r="C76" s="40"/>
      <c r="D76" s="44" t="str">
        <f t="shared" si="28"/>
        <v>Thu</v>
      </c>
      <c r="E76" s="45">
        <f t="shared" si="29"/>
        <v>44217</v>
      </c>
      <c r="F76" s="46" t="s">
        <v>98</v>
      </c>
      <c r="G76" s="47">
        <v>9003</v>
      </c>
      <c r="H76" s="48" t="s">
        <v>84</v>
      </c>
      <c r="I76" s="109" t="s">
        <v>82</v>
      </c>
      <c r="J76" s="49">
        <v>1.5</v>
      </c>
      <c r="K76" s="128"/>
    </row>
    <row r="77" spans="1:11" ht="22.5" customHeight="1" x14ac:dyDescent="0.2">
      <c r="A77" s="31"/>
      <c r="C77" s="40"/>
      <c r="D77" s="44" t="str">
        <f t="shared" si="28"/>
        <v>Thu</v>
      </c>
      <c r="E77" s="45">
        <f t="shared" si="29"/>
        <v>44217</v>
      </c>
      <c r="F77" s="46" t="s">
        <v>88</v>
      </c>
      <c r="G77" s="47">
        <v>9003</v>
      </c>
      <c r="H77" s="48" t="s">
        <v>89</v>
      </c>
      <c r="I77" s="109" t="s">
        <v>82</v>
      </c>
      <c r="J77" s="49">
        <v>2</v>
      </c>
      <c r="K77" s="128" t="s">
        <v>66</v>
      </c>
    </row>
    <row r="78" spans="1:11" ht="22.5" customHeight="1" x14ac:dyDescent="0.2">
      <c r="A78" s="31">
        <f t="shared" si="0"/>
        <v>1</v>
      </c>
      <c r="B78" s="8">
        <f t="shared" si="1"/>
        <v>5</v>
      </c>
      <c r="C78" s="40"/>
      <c r="D78" s="33" t="str">
        <f t="shared" si="9"/>
        <v>Fri</v>
      </c>
      <c r="E78" s="34">
        <f>+E73+1</f>
        <v>44218</v>
      </c>
      <c r="F78" s="35" t="s">
        <v>137</v>
      </c>
      <c r="G78" s="36">
        <v>9002</v>
      </c>
      <c r="H78" s="43" t="s">
        <v>107</v>
      </c>
      <c r="I78" s="108" t="s">
        <v>82</v>
      </c>
      <c r="J78" s="38">
        <v>2</v>
      </c>
      <c r="K78" s="128"/>
    </row>
    <row r="79" spans="1:11" ht="22.5" customHeight="1" x14ac:dyDescent="0.2">
      <c r="A79" s="31"/>
      <c r="C79" s="40"/>
      <c r="D79" s="33" t="str">
        <f>D78</f>
        <v>Fri</v>
      </c>
      <c r="E79" s="34">
        <f>E78</f>
        <v>44218</v>
      </c>
      <c r="F79" s="35" t="s">
        <v>116</v>
      </c>
      <c r="G79" s="36">
        <v>9004</v>
      </c>
      <c r="H79" s="43" t="s">
        <v>91</v>
      </c>
      <c r="I79" s="108" t="s">
        <v>82</v>
      </c>
      <c r="J79" s="38">
        <v>1.5</v>
      </c>
      <c r="K79" s="128"/>
    </row>
    <row r="80" spans="1:11" ht="22.5" customHeight="1" x14ac:dyDescent="0.2">
      <c r="A80" s="31"/>
      <c r="C80" s="40"/>
      <c r="D80" s="33" t="str">
        <f t="shared" ref="D80" si="30">D79</f>
        <v>Fri</v>
      </c>
      <c r="E80" s="34">
        <f t="shared" ref="E80" si="31">E79</f>
        <v>44218</v>
      </c>
      <c r="F80" s="35" t="s">
        <v>116</v>
      </c>
      <c r="G80" s="36">
        <v>9004</v>
      </c>
      <c r="H80" s="43" t="s">
        <v>90</v>
      </c>
      <c r="I80" s="108" t="s">
        <v>82</v>
      </c>
      <c r="J80" s="38">
        <v>2.5</v>
      </c>
      <c r="K80" s="128" t="s">
        <v>54</v>
      </c>
    </row>
    <row r="81" spans="1:11" ht="22.5" customHeight="1" x14ac:dyDescent="0.2">
      <c r="A81" s="31"/>
      <c r="C81" s="40"/>
      <c r="D81" s="33" t="str">
        <f>D80</f>
        <v>Fri</v>
      </c>
      <c r="E81" s="34">
        <f>E80</f>
        <v>44218</v>
      </c>
      <c r="F81" s="35" t="s">
        <v>88</v>
      </c>
      <c r="G81" s="36">
        <v>9003</v>
      </c>
      <c r="H81" s="43" t="s">
        <v>89</v>
      </c>
      <c r="I81" s="108" t="s">
        <v>82</v>
      </c>
      <c r="J81" s="38">
        <v>2</v>
      </c>
      <c r="K81" s="128" t="s">
        <v>66</v>
      </c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9"/>
        <v>Sat</v>
      </c>
      <c r="E82" s="34">
        <f>+E78+1</f>
        <v>44219</v>
      </c>
      <c r="F82" s="110"/>
      <c r="G82" s="111"/>
      <c r="H82" s="112"/>
      <c r="I82" s="113"/>
      <c r="J82" s="114"/>
      <c r="K82" s="129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40"/>
      <c r="D83" s="33" t="str">
        <f t="shared" si="9"/>
        <v>Sun</v>
      </c>
      <c r="E83" s="34">
        <f t="shared" si="8"/>
        <v>44220</v>
      </c>
      <c r="F83" s="110"/>
      <c r="G83" s="111"/>
      <c r="H83" s="112"/>
      <c r="I83" s="113"/>
      <c r="J83" s="114"/>
      <c r="K83" s="129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40"/>
      <c r="D84" s="33" t="str">
        <f t="shared" si="9"/>
        <v>Mo</v>
      </c>
      <c r="E84" s="34">
        <f t="shared" si="8"/>
        <v>44221</v>
      </c>
      <c r="F84" s="35" t="s">
        <v>116</v>
      </c>
      <c r="G84" s="36">
        <v>9004</v>
      </c>
      <c r="H84" s="43" t="s">
        <v>99</v>
      </c>
      <c r="I84" s="108" t="s">
        <v>82</v>
      </c>
      <c r="J84" s="38">
        <v>2.5</v>
      </c>
      <c r="K84" s="128" t="s">
        <v>48</v>
      </c>
    </row>
    <row r="85" spans="1:11" ht="22.5" customHeight="1" x14ac:dyDescent="0.2">
      <c r="A85" s="31"/>
      <c r="C85" s="40"/>
      <c r="D85" s="33" t="str">
        <f>D84</f>
        <v>Mo</v>
      </c>
      <c r="E85" s="34">
        <f>E84</f>
        <v>44221</v>
      </c>
      <c r="F85" s="35" t="s">
        <v>116</v>
      </c>
      <c r="G85" s="36">
        <v>9004</v>
      </c>
      <c r="H85" s="43" t="s">
        <v>100</v>
      </c>
      <c r="I85" s="108" t="s">
        <v>82</v>
      </c>
      <c r="J85" s="38">
        <v>3</v>
      </c>
      <c r="K85" s="128" t="s">
        <v>54</v>
      </c>
    </row>
    <row r="86" spans="1:11" ht="22.5" customHeight="1" x14ac:dyDescent="0.2">
      <c r="A86" s="31"/>
      <c r="C86" s="40"/>
      <c r="D86" s="33" t="str">
        <f t="shared" ref="D86" si="32">D85</f>
        <v>Mo</v>
      </c>
      <c r="E86" s="34">
        <f t="shared" ref="E86" si="33">E85</f>
        <v>44221</v>
      </c>
      <c r="F86" s="35" t="s">
        <v>116</v>
      </c>
      <c r="G86" s="36">
        <v>9004</v>
      </c>
      <c r="H86" s="43" t="s">
        <v>101</v>
      </c>
      <c r="I86" s="108" t="s">
        <v>82</v>
      </c>
      <c r="J86" s="38">
        <v>3</v>
      </c>
      <c r="K86" s="128" t="s">
        <v>54</v>
      </c>
    </row>
    <row r="87" spans="1:11" ht="22.5" customHeight="1" x14ac:dyDescent="0.2">
      <c r="A87" s="31">
        <f t="shared" si="0"/>
        <v>1</v>
      </c>
      <c r="B87" s="8">
        <f t="shared" si="1"/>
        <v>2</v>
      </c>
      <c r="C87" s="40"/>
      <c r="D87" s="44" t="str">
        <f t="shared" si="9"/>
        <v>Tue</v>
      </c>
      <c r="E87" s="45">
        <f>+E84+1</f>
        <v>44222</v>
      </c>
      <c r="F87" s="46" t="s">
        <v>114</v>
      </c>
      <c r="G87" s="47">
        <v>9003</v>
      </c>
      <c r="H87" s="48" t="s">
        <v>102</v>
      </c>
      <c r="I87" s="109" t="s">
        <v>82</v>
      </c>
      <c r="J87" s="49">
        <v>1</v>
      </c>
      <c r="K87" s="128"/>
    </row>
    <row r="88" spans="1:11" ht="22.5" customHeight="1" x14ac:dyDescent="0.2">
      <c r="A88" s="31"/>
      <c r="C88" s="40"/>
      <c r="D88" s="44" t="str">
        <f>D87</f>
        <v>Tue</v>
      </c>
      <c r="E88" s="45">
        <f>E87</f>
        <v>44222</v>
      </c>
      <c r="F88" s="46" t="s">
        <v>88</v>
      </c>
      <c r="G88" s="47">
        <v>9003</v>
      </c>
      <c r="H88" s="48" t="s">
        <v>89</v>
      </c>
      <c r="I88" s="109" t="s">
        <v>82</v>
      </c>
      <c r="J88" s="49">
        <v>2</v>
      </c>
      <c r="K88" s="128" t="s">
        <v>66</v>
      </c>
    </row>
    <row r="89" spans="1:11" ht="22.5" customHeight="1" x14ac:dyDescent="0.2">
      <c r="A89" s="31"/>
      <c r="C89" s="40"/>
      <c r="D89" s="44" t="str">
        <f t="shared" ref="D89:D91" si="34">D88</f>
        <v>Tue</v>
      </c>
      <c r="E89" s="45">
        <f t="shared" ref="E89:E91" si="35">E88</f>
        <v>44222</v>
      </c>
      <c r="F89" s="46" t="s">
        <v>137</v>
      </c>
      <c r="G89" s="47">
        <v>9002</v>
      </c>
      <c r="H89" s="48" t="s">
        <v>106</v>
      </c>
      <c r="I89" s="109" t="s">
        <v>82</v>
      </c>
      <c r="J89" s="49">
        <v>0.5</v>
      </c>
      <c r="K89" s="128"/>
    </row>
    <row r="90" spans="1:11" ht="22.5" customHeight="1" x14ac:dyDescent="0.2">
      <c r="A90" s="31"/>
      <c r="C90" s="40"/>
      <c r="D90" s="44" t="str">
        <f t="shared" si="34"/>
        <v>Tue</v>
      </c>
      <c r="E90" s="45">
        <f t="shared" si="35"/>
        <v>44222</v>
      </c>
      <c r="F90" s="46" t="s">
        <v>98</v>
      </c>
      <c r="G90" s="47">
        <v>9003</v>
      </c>
      <c r="H90" s="48" t="s">
        <v>103</v>
      </c>
      <c r="I90" s="109" t="s">
        <v>82</v>
      </c>
      <c r="J90" s="49">
        <v>2.5</v>
      </c>
      <c r="K90" s="128"/>
    </row>
    <row r="91" spans="1:11" ht="22.5" customHeight="1" x14ac:dyDescent="0.2">
      <c r="A91" s="31"/>
      <c r="C91" s="40"/>
      <c r="D91" s="44" t="str">
        <f t="shared" si="34"/>
        <v>Tue</v>
      </c>
      <c r="E91" s="45">
        <f t="shared" si="35"/>
        <v>44222</v>
      </c>
      <c r="F91" s="46" t="s">
        <v>116</v>
      </c>
      <c r="G91" s="47">
        <v>9004</v>
      </c>
      <c r="H91" s="48" t="s">
        <v>101</v>
      </c>
      <c r="I91" s="109" t="s">
        <v>82</v>
      </c>
      <c r="J91" s="49">
        <v>2.5</v>
      </c>
      <c r="K91" s="128" t="s">
        <v>54</v>
      </c>
    </row>
    <row r="92" spans="1:11" ht="22.5" customHeight="1" x14ac:dyDescent="0.2">
      <c r="A92" s="31">
        <f t="shared" si="0"/>
        <v>1</v>
      </c>
      <c r="B92" s="8">
        <f t="shared" si="1"/>
        <v>3</v>
      </c>
      <c r="C92" s="40"/>
      <c r="D92" s="33" t="str">
        <f t="shared" si="9"/>
        <v>Wed</v>
      </c>
      <c r="E92" s="34">
        <f>+E87+1</f>
        <v>44223</v>
      </c>
      <c r="F92" s="35" t="s">
        <v>116</v>
      </c>
      <c r="G92" s="36">
        <v>9004</v>
      </c>
      <c r="H92" s="43" t="s">
        <v>104</v>
      </c>
      <c r="I92" s="108" t="s">
        <v>82</v>
      </c>
      <c r="J92" s="38">
        <v>2.5</v>
      </c>
      <c r="K92" s="128" t="s">
        <v>54</v>
      </c>
    </row>
    <row r="93" spans="1:11" ht="22.5" customHeight="1" x14ac:dyDescent="0.2">
      <c r="A93" s="31"/>
      <c r="C93" s="40"/>
      <c r="D93" s="33" t="str">
        <f>D92</f>
        <v>Wed</v>
      </c>
      <c r="E93" s="34">
        <f>E92</f>
        <v>44223</v>
      </c>
      <c r="F93" s="35" t="s">
        <v>137</v>
      </c>
      <c r="G93" s="36">
        <v>9002</v>
      </c>
      <c r="H93" s="43" t="s">
        <v>105</v>
      </c>
      <c r="I93" s="108" t="s">
        <v>82</v>
      </c>
      <c r="J93" s="38">
        <v>0.5</v>
      </c>
      <c r="K93" s="128"/>
    </row>
    <row r="94" spans="1:11" ht="22.5" customHeight="1" x14ac:dyDescent="0.2">
      <c r="A94" s="31"/>
      <c r="C94" s="40"/>
      <c r="D94" s="33" t="str">
        <f t="shared" ref="D94:D95" si="36">D93</f>
        <v>Wed</v>
      </c>
      <c r="E94" s="34">
        <f t="shared" ref="E94:E95" si="37">E93</f>
        <v>44223</v>
      </c>
      <c r="F94" s="35" t="s">
        <v>116</v>
      </c>
      <c r="G94" s="36">
        <v>9004</v>
      </c>
      <c r="H94" s="43" t="s">
        <v>108</v>
      </c>
      <c r="I94" s="108" t="s">
        <v>82</v>
      </c>
      <c r="J94" s="38">
        <v>2</v>
      </c>
      <c r="K94" s="128" t="s">
        <v>54</v>
      </c>
    </row>
    <row r="95" spans="1:11" ht="22.5" customHeight="1" x14ac:dyDescent="0.2">
      <c r="A95" s="31"/>
      <c r="C95" s="40"/>
      <c r="D95" s="33" t="str">
        <f t="shared" si="36"/>
        <v>Wed</v>
      </c>
      <c r="E95" s="34">
        <f t="shared" si="37"/>
        <v>44223</v>
      </c>
      <c r="F95" s="35" t="s">
        <v>88</v>
      </c>
      <c r="G95" s="36">
        <v>9003</v>
      </c>
      <c r="H95" s="43" t="s">
        <v>89</v>
      </c>
      <c r="I95" s="108" t="s">
        <v>82</v>
      </c>
      <c r="J95" s="38">
        <v>3</v>
      </c>
      <c r="K95" s="128" t="s">
        <v>66</v>
      </c>
    </row>
    <row r="96" spans="1:11" ht="22.5" customHeight="1" x14ac:dyDescent="0.2">
      <c r="A96" s="31">
        <f t="shared" si="0"/>
        <v>1</v>
      </c>
      <c r="B96" s="8">
        <f t="shared" si="1"/>
        <v>4</v>
      </c>
      <c r="C96" s="40"/>
      <c r="D96" s="44" t="str">
        <f t="shared" si="9"/>
        <v>Thu</v>
      </c>
      <c r="E96" s="45">
        <f>+E92+1</f>
        <v>44224</v>
      </c>
      <c r="F96" s="46" t="s">
        <v>116</v>
      </c>
      <c r="G96" s="47">
        <v>9004</v>
      </c>
      <c r="H96" s="119" t="s">
        <v>101</v>
      </c>
      <c r="I96" s="109" t="s">
        <v>82</v>
      </c>
      <c r="J96" s="49">
        <v>2.5</v>
      </c>
      <c r="K96" s="128" t="s">
        <v>54</v>
      </c>
    </row>
    <row r="97" spans="1:11" ht="22.5" customHeight="1" x14ac:dyDescent="0.2">
      <c r="A97" s="31"/>
      <c r="C97" s="40"/>
      <c r="D97" s="44" t="str">
        <f>D96</f>
        <v>Thu</v>
      </c>
      <c r="E97" s="45">
        <f>E96</f>
        <v>44224</v>
      </c>
      <c r="F97" s="46" t="s">
        <v>116</v>
      </c>
      <c r="G97" s="47">
        <v>9004</v>
      </c>
      <c r="H97" s="119" t="s">
        <v>109</v>
      </c>
      <c r="I97" s="109" t="s">
        <v>82</v>
      </c>
      <c r="J97" s="49">
        <v>3</v>
      </c>
      <c r="K97" s="128"/>
    </row>
    <row r="98" spans="1:11" ht="22.5" customHeight="1" x14ac:dyDescent="0.2">
      <c r="A98" s="31"/>
      <c r="C98" s="40"/>
      <c r="D98" s="44" t="str">
        <f t="shared" ref="D98:D100" si="38">D97</f>
        <v>Thu</v>
      </c>
      <c r="E98" s="45">
        <f t="shared" ref="E98:E100" si="39">E97</f>
        <v>44224</v>
      </c>
      <c r="F98" s="46" t="s">
        <v>137</v>
      </c>
      <c r="G98" s="47">
        <v>9002</v>
      </c>
      <c r="H98" s="119" t="s">
        <v>105</v>
      </c>
      <c r="I98" s="109" t="s">
        <v>82</v>
      </c>
      <c r="J98" s="49">
        <v>0.5</v>
      </c>
      <c r="K98" s="128"/>
    </row>
    <row r="99" spans="1:11" ht="22.5" customHeight="1" x14ac:dyDescent="0.2">
      <c r="A99" s="31"/>
      <c r="C99" s="40"/>
      <c r="D99" s="44" t="str">
        <f t="shared" si="38"/>
        <v>Thu</v>
      </c>
      <c r="E99" s="45">
        <f t="shared" si="39"/>
        <v>44224</v>
      </c>
      <c r="F99" s="46" t="s">
        <v>116</v>
      </c>
      <c r="G99" s="47">
        <v>9004</v>
      </c>
      <c r="H99" s="119" t="s">
        <v>91</v>
      </c>
      <c r="I99" s="109" t="s">
        <v>82</v>
      </c>
      <c r="J99" s="49">
        <v>1.5</v>
      </c>
      <c r="K99" s="128"/>
    </row>
    <row r="100" spans="1:11" ht="22.5" customHeight="1" x14ac:dyDescent="0.2">
      <c r="A100" s="31"/>
      <c r="C100" s="40"/>
      <c r="D100" s="44" t="str">
        <f t="shared" si="38"/>
        <v>Thu</v>
      </c>
      <c r="E100" s="45">
        <f t="shared" si="39"/>
        <v>44224</v>
      </c>
      <c r="F100" s="46" t="s">
        <v>88</v>
      </c>
      <c r="G100" s="47">
        <v>9003</v>
      </c>
      <c r="H100" s="119" t="s">
        <v>89</v>
      </c>
      <c r="I100" s="109" t="s">
        <v>82</v>
      </c>
      <c r="J100" s="49">
        <v>1</v>
      </c>
      <c r="K100" s="128" t="s">
        <v>66</v>
      </c>
    </row>
    <row r="101" spans="1:11" ht="22.5" customHeight="1" x14ac:dyDescent="0.2">
      <c r="A101" s="31">
        <f t="shared" si="0"/>
        <v>1</v>
      </c>
      <c r="B101" s="8">
        <f>WEEKDAY(E96+1,2)</f>
        <v>5</v>
      </c>
      <c r="C101" s="40"/>
      <c r="D101" s="33" t="str">
        <f>IF(B101=1,"Mo",IF(B101=2,"Tue",IF(B101=3,"Wed",IF(B101=4,"Thu",IF(B101=5,"Fri",IF(B101=6,"Sat",IF(B101=7,"Sun","")))))))</f>
        <v>Fri</v>
      </c>
      <c r="E101" s="34">
        <f>IF(MONTH(E96+1)&gt;MONTH(E96),"",E96+1)</f>
        <v>44225</v>
      </c>
      <c r="F101" s="35" t="s">
        <v>88</v>
      </c>
      <c r="G101" s="36">
        <v>9003</v>
      </c>
      <c r="H101" s="43" t="s">
        <v>93</v>
      </c>
      <c r="I101" s="108" t="s">
        <v>82</v>
      </c>
      <c r="J101" s="38">
        <v>1</v>
      </c>
      <c r="K101" s="128" t="s">
        <v>66</v>
      </c>
    </row>
    <row r="102" spans="1:11" ht="22.5" customHeight="1" x14ac:dyDescent="0.2">
      <c r="A102" s="31"/>
      <c r="C102" s="40"/>
      <c r="D102" s="33" t="str">
        <f>D101</f>
        <v>Fri</v>
      </c>
      <c r="E102" s="34">
        <f>E101</f>
        <v>44225</v>
      </c>
      <c r="F102" s="35" t="s">
        <v>98</v>
      </c>
      <c r="G102" s="36">
        <v>9003</v>
      </c>
      <c r="H102" s="43" t="s">
        <v>110</v>
      </c>
      <c r="I102" s="108" t="s">
        <v>82</v>
      </c>
      <c r="J102" s="38">
        <v>2</v>
      </c>
      <c r="K102" s="128"/>
    </row>
    <row r="103" spans="1:11" ht="22.5" customHeight="1" x14ac:dyDescent="0.2">
      <c r="A103" s="31"/>
      <c r="C103" s="40"/>
      <c r="D103" s="33" t="str">
        <f t="shared" ref="D103:D104" si="40">D102</f>
        <v>Fri</v>
      </c>
      <c r="E103" s="34">
        <f t="shared" ref="E103:E104" si="41">E102</f>
        <v>44225</v>
      </c>
      <c r="F103" s="35" t="s">
        <v>88</v>
      </c>
      <c r="G103" s="36">
        <v>9003</v>
      </c>
      <c r="H103" s="43" t="s">
        <v>89</v>
      </c>
      <c r="I103" s="108" t="s">
        <v>82</v>
      </c>
      <c r="J103" s="38">
        <v>3</v>
      </c>
      <c r="K103" s="128" t="s">
        <v>66</v>
      </c>
    </row>
    <row r="104" spans="1:11" ht="22.5" customHeight="1" x14ac:dyDescent="0.2">
      <c r="A104" s="31"/>
      <c r="C104" s="40"/>
      <c r="D104" s="33" t="str">
        <f t="shared" si="40"/>
        <v>Fri</v>
      </c>
      <c r="E104" s="34">
        <f t="shared" si="41"/>
        <v>44225</v>
      </c>
      <c r="F104" s="35" t="s">
        <v>116</v>
      </c>
      <c r="G104" s="36">
        <v>9004</v>
      </c>
      <c r="H104" s="43" t="s">
        <v>90</v>
      </c>
      <c r="I104" s="108" t="s">
        <v>82</v>
      </c>
      <c r="J104" s="38">
        <v>2</v>
      </c>
      <c r="K104" s="128" t="s">
        <v>54</v>
      </c>
    </row>
    <row r="105" spans="1:11" ht="22.5" customHeight="1" x14ac:dyDescent="0.2">
      <c r="A105" s="31" t="str">
        <f t="shared" si="0"/>
        <v/>
      </c>
      <c r="B105" s="8">
        <v>6</v>
      </c>
      <c r="C105" s="40"/>
      <c r="D105" s="33" t="str">
        <f>IF(B105=1,"Mo",IF(B105=2,"Tue",IF(B105=3,"Wed",IF(B105=4,"Thu",IF(B105=5,"Fri",IF(B105=6,"Sat",IF(B105=7,"Sun","")))))))</f>
        <v>Sat</v>
      </c>
      <c r="E105" s="34">
        <f>IF(MONTH(E101+1)&gt;MONTH(E101),"",E101+1)</f>
        <v>44226</v>
      </c>
      <c r="F105" s="110"/>
      <c r="G105" s="111"/>
      <c r="H105" s="112"/>
      <c r="I105" s="113"/>
      <c r="J105" s="114"/>
      <c r="K105" s="129"/>
    </row>
    <row r="106" spans="1:11" ht="22.5" customHeight="1" thickBot="1" x14ac:dyDescent="0.25">
      <c r="A106" s="31" t="str">
        <f t="shared" si="0"/>
        <v/>
      </c>
      <c r="B106" s="8">
        <v>7</v>
      </c>
      <c r="C106" s="40"/>
      <c r="D106" s="52" t="str">
        <f t="shared" si="9"/>
        <v>Sun</v>
      </c>
      <c r="E106" s="53">
        <f>IF(MONTH(E105+1)&gt;MONTH(E105),"",E105+1)</f>
        <v>44227</v>
      </c>
      <c r="F106" s="121"/>
      <c r="G106" s="122"/>
      <c r="H106" s="123"/>
      <c r="I106" s="124"/>
      <c r="J106" s="125"/>
      <c r="K106" s="130"/>
    </row>
    <row r="107" spans="1:11" ht="30" customHeight="1" x14ac:dyDescent="0.2"/>
    <row r="108" spans="1:11" ht="30" customHeight="1" x14ac:dyDescent="0.2"/>
    <row r="109" spans="1:11" ht="30" customHeight="1" x14ac:dyDescent="0.2"/>
    <row r="110" spans="1:11" ht="30" customHeight="1" x14ac:dyDescent="0.2"/>
    <row r="111" spans="1:11" ht="30" customHeight="1" x14ac:dyDescent="0.2"/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</sheetData>
  <autoFilter ref="D10:K106" xr:uid="{F3A12C2A-89E3-4BEE-AE10-D225AA78E88D}"/>
  <mergeCells count="2">
    <mergeCell ref="D4:E4"/>
    <mergeCell ref="D1:K1"/>
  </mergeCells>
  <conditionalFormatting sqref="C11:C10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04">
    <cfRule type="expression" dxfId="184" priority="32" stopIfTrue="1">
      <formula>IF($A16&lt;&gt;1,B16,"")</formula>
    </cfRule>
  </conditionalFormatting>
  <conditionalFormatting sqref="D11:D104">
    <cfRule type="expression" dxfId="183" priority="33" stopIfTrue="1">
      <formula>IF($A11="",B11,)</formula>
    </cfRule>
  </conditionalFormatting>
  <conditionalFormatting sqref="G11:G16 G71:G100 G18:G67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96:G100 G18:G24 G73:G86 G35:G47 G57:G67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7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7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06">
    <cfRule type="expression" dxfId="170" priority="16" stopIfTrue="1">
      <formula>IF($A106=1,B106,)</formula>
    </cfRule>
    <cfRule type="expression" dxfId="169" priority="17" stopIfTrue="1">
      <formula>IF($A106="",B106,)</formula>
    </cfRule>
  </conditionalFormatting>
  <conditionalFormatting sqref="D106">
    <cfRule type="expression" dxfId="168" priority="18" stopIfTrue="1">
      <formula>IF($A106="",B106,)</formula>
    </cfRule>
  </conditionalFormatting>
  <conditionalFormatting sqref="C105">
    <cfRule type="expression" dxfId="167" priority="13" stopIfTrue="1">
      <formula>IF($A105=1,B105,)</formula>
    </cfRule>
    <cfRule type="expression" dxfId="166" priority="14" stopIfTrue="1">
      <formula>IF($A105="",B105,)</formula>
    </cfRule>
  </conditionalFormatting>
  <conditionalFormatting sqref="D105">
    <cfRule type="expression" dxfId="165" priority="15" stopIfTrue="1">
      <formula>IF($A105="",B105,)</formula>
    </cfRule>
  </conditionalFormatting>
  <conditionalFormatting sqref="E105">
    <cfRule type="expression" dxfId="164" priority="12" stopIfTrue="1">
      <formula>IF($A105&lt;&gt;1,B105,"")</formula>
    </cfRule>
  </conditionalFormatting>
  <conditionalFormatting sqref="E106">
    <cfRule type="expression" dxfId="163" priority="11" stopIfTrue="1">
      <formula>IF($A106&lt;&gt;1,B106,"")</formula>
    </cfRule>
  </conditionalFormatting>
  <conditionalFormatting sqref="G52:G56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68:G70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68:G70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Khorrapak</v>
      </c>
      <c r="G3" s="14"/>
      <c r="I3" s="15"/>
      <c r="J3" s="15"/>
    </row>
    <row r="4" spans="1:11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Khorrapak</v>
      </c>
      <c r="G3" s="14"/>
      <c r="I3" s="15"/>
      <c r="J3" s="15"/>
    </row>
    <row r="4" spans="1:11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Khorrapak</v>
      </c>
      <c r="G3" s="14"/>
      <c r="I3" s="15"/>
      <c r="J3" s="15"/>
    </row>
    <row r="4" spans="1:11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Khorrapak</v>
      </c>
      <c r="G3" s="14"/>
      <c r="I3" s="15"/>
      <c r="J3" s="15"/>
    </row>
    <row r="4" spans="1:11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7" t="s">
        <v>5</v>
      </c>
      <c r="E1" s="178"/>
      <c r="F1" s="178"/>
      <c r="G1" s="178"/>
      <c r="H1" s="178"/>
      <c r="I1" s="178"/>
      <c r="J1" s="178"/>
      <c r="K1" s="179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Khorrapak</v>
      </c>
      <c r="G3" s="14"/>
      <c r="I3" s="15"/>
      <c r="J3" s="15"/>
    </row>
    <row r="4" spans="1:11" ht="20.25" customHeight="1" x14ac:dyDescent="0.2">
      <c r="D4" s="175" t="s">
        <v>8</v>
      </c>
      <c r="E4" s="176"/>
      <c r="F4" s="13" t="str">
        <f>'Information-General Settings'!C4</f>
        <v>Jitrabiab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124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2021-02-16T10:47:13Z</dcterms:modified>
</cp:coreProperties>
</file>