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DieseArbeitsmappe" checkCompatibility="1"/>
  <mc:AlternateContent xmlns:mc="http://schemas.openxmlformats.org/markup-compatibility/2006">
    <mc:Choice Requires="x15">
      <x15ac:absPath xmlns:x15ac="http://schemas.microsoft.com/office/spreadsheetml/2010/11/ac" url="C:\Users\Time-C59\Desktop\Timesheet\"/>
    </mc:Choice>
  </mc:AlternateContent>
  <xr:revisionPtr revIDLastSave="0" documentId="13_ncr:1_{167D9400-4A88-432F-AD87-78F8CCFAD9A4}" xr6:coauthVersionLast="46" xr6:coauthVersionMax="46" xr10:uidLastSave="{00000000-0000-0000-0000-000000000000}"/>
  <bookViews>
    <workbookView xWindow="-108" yWindow="-108" windowWidth="23256" windowHeight="12576" tabRatio="766" activeTab="3" xr2:uid="{00000000-000D-0000-FFFF-FFFF00000000}"/>
  </bookViews>
  <sheets>
    <sheet name="08_Aug Timesheet" sheetId="42" r:id="rId1"/>
    <sheet name="09_Sep Timesheet" sheetId="43" r:id="rId2"/>
    <sheet name="10_Oct Timesheet" sheetId="44" r:id="rId3"/>
    <sheet name="11_Nov Timesheet" sheetId="46" r:id="rId4"/>
    <sheet name="12_Dec Timesheet" sheetId="47" r:id="rId5"/>
    <sheet name="DropDownLists" sheetId="23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onsultant_level" localSheetId="0">[1]DropDownLists!#REF!</definedName>
    <definedName name="consultant_level" localSheetId="1">[2]DropDownLists!#REF!</definedName>
    <definedName name="consultant_level" localSheetId="2">[3]DropDownLists!#REF!</definedName>
    <definedName name="consultant_level" localSheetId="3">[4]DropDownLists!#REF!</definedName>
    <definedName name="consultant_level" localSheetId="4">[5]DropDownLists!#REF!</definedName>
    <definedName name="consultant_level">DropDownLists!#REF!</definedName>
    <definedName name="jk" localSheetId="0">#REF!</definedName>
    <definedName name="jk" localSheetId="1">#REF!</definedName>
    <definedName name="jk" localSheetId="2">#REF!</definedName>
    <definedName name="jk" localSheetId="3">#REF!</definedName>
    <definedName name="jk" localSheetId="4">#REF!</definedName>
    <definedName name="jk">#REF!</definedName>
    <definedName name="Project_Number" localSheetId="0">[1]DropDownLists!$A$29:$A$221</definedName>
    <definedName name="Project_Number" localSheetId="3">[4]DropDownLists!$A$47:$A$239</definedName>
    <definedName name="Project_Number">DropDownLists!$A$3:$A$195</definedName>
    <definedName name="SAP_Booking_Number" localSheetId="0">[1]DropDownLists!$D$2:$D$78</definedName>
    <definedName name="SAP_Booking_Number" localSheetId="1">[2]DropDownLists!$D$2:$D$78</definedName>
    <definedName name="SAP_Booking_Number" localSheetId="2">[3]DropDownLists!$D$2:$D$78</definedName>
    <definedName name="SAP_Booking_Number" localSheetId="3">[4]DropDownLists!$D$2:$D$78</definedName>
    <definedName name="SAP_Booking_Number" localSheetId="4">[5]DropDownLists!$D$2:$D$78</definedName>
    <definedName name="SAP_Booking_Number">DropDownLists!$D$2:$D$78</definedName>
    <definedName name="Staff_Type" localSheetId="0">[1]DropDownLists!#REF!</definedName>
    <definedName name="Staff_Type" localSheetId="1">[2]DropDownLists!#REF!</definedName>
    <definedName name="Staff_Type" localSheetId="2">[3]DropDownLists!#REF!</definedName>
    <definedName name="Staff_Type" localSheetId="3">[4]DropDownLists!#REF!</definedName>
    <definedName name="Staff_Type" localSheetId="4">[5]DropDownLists!#REF!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46" l="1"/>
  <c r="L46" i="47"/>
  <c r="L47" i="47" s="1"/>
  <c r="O13" i="47"/>
  <c r="O12" i="47"/>
  <c r="O11" i="47"/>
  <c r="E9" i="47"/>
  <c r="E11" i="47" s="1"/>
  <c r="F5" i="47"/>
  <c r="F4" i="47"/>
  <c r="F3" i="47"/>
  <c r="B11" i="47" l="1"/>
  <c r="E12" i="47"/>
  <c r="B9" i="47"/>
  <c r="B7" i="47"/>
  <c r="D11" i="47" l="1"/>
  <c r="A11" i="47"/>
  <c r="B12" i="47"/>
  <c r="E13" i="47"/>
  <c r="A9" i="47"/>
  <c r="D9" i="47"/>
  <c r="B13" i="47" l="1"/>
  <c r="E14" i="47"/>
  <c r="D12" i="47"/>
  <c r="A12" i="47"/>
  <c r="B14" i="47" l="1"/>
  <c r="E15" i="47"/>
  <c r="D13" i="47"/>
  <c r="A13" i="47"/>
  <c r="A14" i="47" l="1"/>
  <c r="D14" i="47"/>
  <c r="B15" i="47"/>
  <c r="E16" i="47"/>
  <c r="A15" i="47" l="1"/>
  <c r="D15" i="47"/>
  <c r="B16" i="47"/>
  <c r="E17" i="47"/>
  <c r="D16" i="47" l="1"/>
  <c r="A16" i="47"/>
  <c r="B17" i="47"/>
  <c r="E18" i="47"/>
  <c r="B18" i="47" l="1"/>
  <c r="E19" i="47"/>
  <c r="A17" i="47"/>
  <c r="D17" i="47"/>
  <c r="B19" i="47" l="1"/>
  <c r="E20" i="47"/>
  <c r="A18" i="47"/>
  <c r="D18" i="47"/>
  <c r="B20" i="47" l="1"/>
  <c r="E21" i="47"/>
  <c r="A19" i="47"/>
  <c r="D19" i="47"/>
  <c r="B21" i="47" l="1"/>
  <c r="E22" i="47"/>
  <c r="D20" i="47"/>
  <c r="A20" i="47"/>
  <c r="B22" i="47" l="1"/>
  <c r="E23" i="47"/>
  <c r="A21" i="47"/>
  <c r="D21" i="47"/>
  <c r="B23" i="47" l="1"/>
  <c r="E24" i="47"/>
  <c r="D22" i="47"/>
  <c r="A22" i="47"/>
  <c r="B24" i="47" l="1"/>
  <c r="E25" i="47"/>
  <c r="A23" i="47"/>
  <c r="D23" i="47"/>
  <c r="B25" i="47" l="1"/>
  <c r="E26" i="47"/>
  <c r="A24" i="47"/>
  <c r="D24" i="47"/>
  <c r="B26" i="47" l="1"/>
  <c r="E28" i="47"/>
  <c r="A25" i="47"/>
  <c r="D25" i="47"/>
  <c r="B28" i="47" l="1"/>
  <c r="E30" i="47"/>
  <c r="A26" i="47"/>
  <c r="D26" i="47"/>
  <c r="B30" i="47" l="1"/>
  <c r="E31" i="47"/>
  <c r="A28" i="47"/>
  <c r="D28" i="47"/>
  <c r="B31" i="47" l="1"/>
  <c r="E32" i="47"/>
  <c r="D30" i="47"/>
  <c r="A30" i="47"/>
  <c r="B32" i="47" l="1"/>
  <c r="E35" i="47"/>
  <c r="A31" i="47"/>
  <c r="D31" i="47"/>
  <c r="B35" i="47" l="1"/>
  <c r="E36" i="47"/>
  <c r="A32" i="47"/>
  <c r="D32" i="47"/>
  <c r="B36" i="47" l="1"/>
  <c r="E38" i="47"/>
  <c r="A35" i="47"/>
  <c r="D35" i="47"/>
  <c r="B38" i="47" l="1"/>
  <c r="E39" i="47"/>
  <c r="D36" i="47"/>
  <c r="A36" i="47"/>
  <c r="B39" i="47" l="1"/>
  <c r="E40" i="47"/>
  <c r="A38" i="47"/>
  <c r="D38" i="47"/>
  <c r="B40" i="47" l="1"/>
  <c r="E41" i="47"/>
  <c r="A39" i="47"/>
  <c r="D39" i="47"/>
  <c r="B41" i="47" l="1"/>
  <c r="E42" i="47"/>
  <c r="A40" i="47"/>
  <c r="D40" i="47"/>
  <c r="B44" i="47" l="1"/>
  <c r="B42" i="47"/>
  <c r="B43" i="47"/>
  <c r="E43" i="47"/>
  <c r="A41" i="47"/>
  <c r="D41" i="47"/>
  <c r="B45" i="47" l="1"/>
  <c r="E44" i="47"/>
  <c r="E45" i="47" s="1"/>
  <c r="A43" i="47"/>
  <c r="D43" i="47"/>
  <c r="A42" i="47"/>
  <c r="D42" i="47"/>
  <c r="A44" i="47"/>
  <c r="D44" i="47"/>
  <c r="A45" i="47" l="1"/>
  <c r="D45" i="47"/>
  <c r="L42" i="46" l="1"/>
  <c r="L41" i="46"/>
  <c r="O12" i="46"/>
  <c r="O11" i="46"/>
  <c r="O10" i="46"/>
  <c r="E9" i="46"/>
  <c r="B9" i="46" s="1"/>
  <c r="F5" i="46"/>
  <c r="F4" i="46"/>
  <c r="F3" i="46"/>
  <c r="D9" i="46" l="1"/>
  <c r="A9" i="46"/>
  <c r="E10" i="46"/>
  <c r="B7" i="46"/>
  <c r="B10" i="46" l="1"/>
  <c r="E11" i="46"/>
  <c r="E12" i="46" l="1"/>
  <c r="B11" i="46"/>
  <c r="A10" i="46"/>
  <c r="D10" i="46"/>
  <c r="D11" i="46" l="1"/>
  <c r="A11" i="46"/>
  <c r="B12" i="46"/>
  <c r="E13" i="46"/>
  <c r="D12" i="46" l="1"/>
  <c r="A12" i="46"/>
  <c r="B13" i="46"/>
  <c r="E14" i="46"/>
  <c r="B14" i="46" l="1"/>
  <c r="E15" i="46"/>
  <c r="A13" i="46"/>
  <c r="D13" i="46"/>
  <c r="B15" i="46" l="1"/>
  <c r="E16" i="46"/>
  <c r="D14" i="46"/>
  <c r="A14" i="46"/>
  <c r="B16" i="46" l="1"/>
  <c r="E17" i="46"/>
  <c r="A15" i="46"/>
  <c r="D15" i="46"/>
  <c r="B17" i="46" l="1"/>
  <c r="E18" i="46"/>
  <c r="D16" i="46"/>
  <c r="A16" i="46"/>
  <c r="B18" i="46" l="1"/>
  <c r="E19" i="46"/>
  <c r="A17" i="46"/>
  <c r="D17" i="46"/>
  <c r="B19" i="46" l="1"/>
  <c r="E20" i="46"/>
  <c r="D18" i="46"/>
  <c r="A18" i="46"/>
  <c r="B20" i="46" l="1"/>
  <c r="E21" i="46"/>
  <c r="A19" i="46"/>
  <c r="D19" i="46"/>
  <c r="B21" i="46" l="1"/>
  <c r="E22" i="46"/>
  <c r="D20" i="46"/>
  <c r="A20" i="46"/>
  <c r="B22" i="46" l="1"/>
  <c r="E23" i="46"/>
  <c r="A21" i="46"/>
  <c r="D21" i="46"/>
  <c r="E24" i="46" l="1"/>
  <c r="B23" i="46"/>
  <c r="D22" i="46"/>
  <c r="A22" i="46"/>
  <c r="A23" i="46" l="1"/>
  <c r="D23" i="46"/>
  <c r="B24" i="46"/>
  <c r="E25" i="46"/>
  <c r="B25" i="46" l="1"/>
  <c r="E26" i="46"/>
  <c r="D24" i="46"/>
  <c r="A24" i="46"/>
  <c r="B26" i="46" l="1"/>
  <c r="E27" i="46"/>
  <c r="A25" i="46"/>
  <c r="D25" i="46"/>
  <c r="B27" i="46" l="1"/>
  <c r="E28" i="46"/>
  <c r="D26" i="46"/>
  <c r="A26" i="46"/>
  <c r="B28" i="46" l="1"/>
  <c r="E29" i="46"/>
  <c r="A27" i="46"/>
  <c r="D27" i="46"/>
  <c r="B29" i="46" l="1"/>
  <c r="E30" i="46"/>
  <c r="D28" i="46"/>
  <c r="A28" i="46"/>
  <c r="B30" i="46" l="1"/>
  <c r="E31" i="46"/>
  <c r="A29" i="46"/>
  <c r="D29" i="46"/>
  <c r="B31" i="46" l="1"/>
  <c r="E33" i="46"/>
  <c r="D30" i="46"/>
  <c r="A30" i="46"/>
  <c r="B33" i="46" l="1"/>
  <c r="E34" i="46"/>
  <c r="A31" i="46"/>
  <c r="D31" i="46"/>
  <c r="B34" i="46" l="1"/>
  <c r="E35" i="46"/>
  <c r="A33" i="46"/>
  <c r="B35" i="46" l="1"/>
  <c r="E37" i="46"/>
  <c r="A34" i="46"/>
  <c r="D34" i="46"/>
  <c r="B37" i="46" l="1"/>
  <c r="E38" i="46"/>
  <c r="D35" i="46"/>
  <c r="A35" i="46"/>
  <c r="B39" i="46" l="1"/>
  <c r="B38" i="46"/>
  <c r="E39" i="46"/>
  <c r="A37" i="46"/>
  <c r="D37" i="46"/>
  <c r="D38" i="46" l="1"/>
  <c r="A38" i="46"/>
  <c r="E40" i="46"/>
  <c r="B40" i="46"/>
  <c r="A39" i="46"/>
  <c r="D39" i="46"/>
  <c r="D40" i="46" l="1"/>
  <c r="A40" i="46"/>
  <c r="L39" i="44" l="1"/>
  <c r="L40" i="44" s="1"/>
  <c r="O12" i="44"/>
  <c r="O11" i="44"/>
  <c r="O10" i="44"/>
  <c r="E9" i="44"/>
  <c r="B9" i="44" s="1"/>
  <c r="F5" i="44"/>
  <c r="F4" i="44"/>
  <c r="F3" i="44"/>
  <c r="D9" i="44" l="1"/>
  <c r="A9" i="44"/>
  <c r="E10" i="44"/>
  <c r="B7" i="44"/>
  <c r="E11" i="44" l="1"/>
  <c r="B10" i="44"/>
  <c r="A10" i="44" l="1"/>
  <c r="D10" i="44"/>
  <c r="B11" i="44"/>
  <c r="E12" i="44"/>
  <c r="B12" i="44" l="1"/>
  <c r="E13" i="44"/>
  <c r="D11" i="44"/>
  <c r="A11" i="44"/>
  <c r="B13" i="44" l="1"/>
  <c r="E14" i="44"/>
  <c r="A12" i="44"/>
  <c r="D12" i="44"/>
  <c r="E15" i="44" l="1"/>
  <c r="B14" i="44"/>
  <c r="A13" i="44"/>
  <c r="D13" i="44"/>
  <c r="D14" i="44" l="1"/>
  <c r="A14" i="44"/>
  <c r="B15" i="44"/>
  <c r="E16" i="44"/>
  <c r="E17" i="44" l="1"/>
  <c r="B16" i="44"/>
  <c r="A15" i="44"/>
  <c r="D15" i="44"/>
  <c r="D16" i="44" l="1"/>
  <c r="A16" i="44"/>
  <c r="B17" i="44"/>
  <c r="E18" i="44"/>
  <c r="E19" i="44" l="1"/>
  <c r="B18" i="44"/>
  <c r="A17" i="44"/>
  <c r="D17" i="44"/>
  <c r="D18" i="44" l="1"/>
  <c r="A18" i="44"/>
  <c r="B19" i="44"/>
  <c r="E20" i="44"/>
  <c r="A19" i="44" l="1"/>
  <c r="D19" i="44"/>
  <c r="E21" i="44"/>
  <c r="B20" i="44"/>
  <c r="D20" i="44" l="1"/>
  <c r="A20" i="44"/>
  <c r="B21" i="44"/>
  <c r="E22" i="44"/>
  <c r="E23" i="44" l="1"/>
  <c r="B22" i="44"/>
  <c r="A21" i="44"/>
  <c r="D21" i="44"/>
  <c r="D22" i="44" l="1"/>
  <c r="A22" i="44"/>
  <c r="B23" i="44"/>
  <c r="E24" i="44"/>
  <c r="E25" i="44" l="1"/>
  <c r="B24" i="44"/>
  <c r="A23" i="44"/>
  <c r="D23" i="44"/>
  <c r="D24" i="44" l="1"/>
  <c r="A24" i="44"/>
  <c r="B25" i="44"/>
  <c r="E26" i="44"/>
  <c r="E27" i="44" l="1"/>
  <c r="B26" i="44"/>
  <c r="A25" i="44"/>
  <c r="D25" i="44"/>
  <c r="D26" i="44" l="1"/>
  <c r="A26" i="44"/>
  <c r="B27" i="44"/>
  <c r="E28" i="44"/>
  <c r="E29" i="44" l="1"/>
  <c r="B28" i="44"/>
  <c r="D27" i="44"/>
  <c r="A27" i="44"/>
  <c r="D28" i="44" l="1"/>
  <c r="A28" i="44"/>
  <c r="B29" i="44"/>
  <c r="E30" i="44"/>
  <c r="A29" i="44" l="1"/>
  <c r="D29" i="44"/>
  <c r="E31" i="44"/>
  <c r="B30" i="44"/>
  <c r="D30" i="44" l="1"/>
  <c r="A30" i="44"/>
  <c r="B31" i="44"/>
  <c r="E32" i="44"/>
  <c r="E33" i="44" l="1"/>
  <c r="B32" i="44"/>
  <c r="A31" i="44"/>
  <c r="D31" i="44"/>
  <c r="D32" i="44" l="1"/>
  <c r="A32" i="44"/>
  <c r="B33" i="44"/>
  <c r="E34" i="44"/>
  <c r="B34" i="44" l="1"/>
  <c r="E35" i="44"/>
  <c r="A33" i="44"/>
  <c r="D33" i="44"/>
  <c r="B35" i="44" l="1"/>
  <c r="E36" i="44"/>
  <c r="D34" i="44"/>
  <c r="A34" i="44"/>
  <c r="B37" i="44" l="1"/>
  <c r="E37" i="44"/>
  <c r="B36" i="44"/>
  <c r="A35" i="44"/>
  <c r="D35" i="44"/>
  <c r="D36" i="44" l="1"/>
  <c r="A36" i="44"/>
  <c r="E38" i="44"/>
  <c r="B38" i="44"/>
  <c r="A37" i="44"/>
  <c r="D37" i="44"/>
  <c r="D38" i="44" l="1"/>
  <c r="A38" i="44"/>
  <c r="L40" i="43" l="1"/>
  <c r="L39" i="43"/>
  <c r="O12" i="43"/>
  <c r="O11" i="43"/>
  <c r="E11" i="43"/>
  <c r="B11" i="43" s="1"/>
  <c r="O10" i="43"/>
  <c r="E10" i="43"/>
  <c r="B10" i="43"/>
  <c r="D10" i="43" s="1"/>
  <c r="A10" i="43"/>
  <c r="E9" i="43"/>
  <c r="B9" i="43" s="1"/>
  <c r="B7" i="43"/>
  <c r="F5" i="43"/>
  <c r="F4" i="43"/>
  <c r="F3" i="43"/>
  <c r="D11" i="43" l="1"/>
  <c r="A11" i="43"/>
  <c r="D9" i="43"/>
  <c r="A9" i="43"/>
  <c r="E12" i="43"/>
  <c r="B12" i="43" l="1"/>
  <c r="E13" i="43"/>
  <c r="E14" i="43" l="1"/>
  <c r="B13" i="43"/>
  <c r="D12" i="43"/>
  <c r="A12" i="43"/>
  <c r="B14" i="43" l="1"/>
  <c r="E15" i="43"/>
  <c r="A13" i="43"/>
  <c r="D13" i="43"/>
  <c r="E16" i="43" l="1"/>
  <c r="B15" i="43"/>
  <c r="D14" i="43"/>
  <c r="A14" i="43"/>
  <c r="A15" i="43" l="1"/>
  <c r="D15" i="43"/>
  <c r="B16" i="43"/>
  <c r="E17" i="43"/>
  <c r="E18" i="43" l="1"/>
  <c r="B17" i="43"/>
  <c r="D16" i="43"/>
  <c r="A16" i="43"/>
  <c r="B18" i="43" l="1"/>
  <c r="E19" i="43"/>
  <c r="A17" i="43"/>
  <c r="D17" i="43"/>
  <c r="D18" i="43" l="1"/>
  <c r="A18" i="43"/>
  <c r="E20" i="43"/>
  <c r="B19" i="43"/>
  <c r="B20" i="43" l="1"/>
  <c r="E21" i="43"/>
  <c r="A19" i="43"/>
  <c r="D19" i="43"/>
  <c r="D20" i="43" l="1"/>
  <c r="A20" i="43"/>
  <c r="E22" i="43"/>
  <c r="B21" i="43"/>
  <c r="A21" i="43" l="1"/>
  <c r="D21" i="43"/>
  <c r="B22" i="43"/>
  <c r="E23" i="43"/>
  <c r="E24" i="43" l="1"/>
  <c r="B23" i="43"/>
  <c r="D22" i="43"/>
  <c r="A22" i="43"/>
  <c r="B24" i="43" l="1"/>
  <c r="E25" i="43"/>
  <c r="A23" i="43"/>
  <c r="D23" i="43"/>
  <c r="E26" i="43" l="1"/>
  <c r="B25" i="43"/>
  <c r="D24" i="43"/>
  <c r="A24" i="43"/>
  <c r="A25" i="43" l="1"/>
  <c r="D25" i="43"/>
  <c r="B26" i="43"/>
  <c r="E27" i="43"/>
  <c r="D26" i="43" l="1"/>
  <c r="A26" i="43"/>
  <c r="E28" i="43"/>
  <c r="B27" i="43"/>
  <c r="A27" i="43" l="1"/>
  <c r="D27" i="43"/>
  <c r="B28" i="43"/>
  <c r="E29" i="43"/>
  <c r="E30" i="43" l="1"/>
  <c r="B29" i="43"/>
  <c r="D28" i="43"/>
  <c r="A28" i="43"/>
  <c r="A29" i="43" l="1"/>
  <c r="D29" i="43"/>
  <c r="B30" i="43"/>
  <c r="E31" i="43"/>
  <c r="E32" i="43" l="1"/>
  <c r="B31" i="43"/>
  <c r="D30" i="43"/>
  <c r="A30" i="43"/>
  <c r="A31" i="43" l="1"/>
  <c r="D31" i="43"/>
  <c r="B32" i="43"/>
  <c r="E33" i="43"/>
  <c r="E34" i="43" l="1"/>
  <c r="B33" i="43"/>
  <c r="D32" i="43"/>
  <c r="A32" i="43"/>
  <c r="A33" i="43" l="1"/>
  <c r="D33" i="43"/>
  <c r="B34" i="43"/>
  <c r="E35" i="43"/>
  <c r="E36" i="43" l="1"/>
  <c r="B35" i="43"/>
  <c r="D34" i="43"/>
  <c r="A34" i="43"/>
  <c r="A35" i="43" l="1"/>
  <c r="D35" i="43"/>
  <c r="B37" i="43"/>
  <c r="B36" i="43"/>
  <c r="E37" i="43"/>
  <c r="D36" i="43" l="1"/>
  <c r="A36" i="43"/>
  <c r="A37" i="43"/>
  <c r="D37" i="43"/>
  <c r="E38" i="43"/>
  <c r="B38" i="43"/>
  <c r="D38" i="43" l="1"/>
  <c r="A38" i="43"/>
  <c r="L40" i="42" l="1"/>
  <c r="L39" i="42"/>
  <c r="O12" i="42"/>
  <c r="O11" i="42"/>
  <c r="O10" i="42"/>
  <c r="E10" i="42"/>
  <c r="E11" i="42" s="1"/>
  <c r="B10" i="42"/>
  <c r="A10" i="42" s="1"/>
  <c r="E9" i="42"/>
  <c r="B9" i="42"/>
  <c r="D9" i="42" s="1"/>
  <c r="B7" i="42"/>
  <c r="F5" i="42"/>
  <c r="F4" i="42"/>
  <c r="F3" i="42"/>
  <c r="B11" i="42" l="1"/>
  <c r="E12" i="42"/>
  <c r="D10" i="42"/>
  <c r="A9" i="42"/>
  <c r="B12" i="42" l="1"/>
  <c r="E13" i="42"/>
  <c r="D11" i="42"/>
  <c r="A11" i="42"/>
  <c r="B13" i="42" l="1"/>
  <c r="E14" i="42"/>
  <c r="D12" i="42"/>
  <c r="A12" i="42"/>
  <c r="B14" i="42" l="1"/>
  <c r="E15" i="42"/>
  <c r="A13" i="42"/>
  <c r="D13" i="42"/>
  <c r="B15" i="42" l="1"/>
  <c r="E16" i="42"/>
  <c r="D14" i="42"/>
  <c r="A14" i="42"/>
  <c r="B16" i="42" l="1"/>
  <c r="E17" i="42"/>
  <c r="A15" i="42"/>
  <c r="D15" i="42"/>
  <c r="D16" i="42" l="1"/>
  <c r="A16" i="42"/>
  <c r="B17" i="42"/>
  <c r="E18" i="42"/>
  <c r="A17" i="42" l="1"/>
  <c r="D17" i="42"/>
  <c r="B18" i="42"/>
  <c r="E19" i="42"/>
  <c r="B19" i="42" l="1"/>
  <c r="E20" i="42"/>
  <c r="D18" i="42"/>
  <c r="A18" i="42"/>
  <c r="B20" i="42" l="1"/>
  <c r="E21" i="42"/>
  <c r="A19" i="42"/>
  <c r="D19" i="42"/>
  <c r="B21" i="42" l="1"/>
  <c r="E22" i="42"/>
  <c r="D20" i="42"/>
  <c r="A20" i="42"/>
  <c r="B22" i="42" l="1"/>
  <c r="E23" i="42"/>
  <c r="A21" i="42"/>
  <c r="D21" i="42"/>
  <c r="B23" i="42" l="1"/>
  <c r="E24" i="42"/>
  <c r="D22" i="42"/>
  <c r="A22" i="42"/>
  <c r="B24" i="42" l="1"/>
  <c r="E25" i="42"/>
  <c r="A23" i="42"/>
  <c r="D23" i="42"/>
  <c r="B25" i="42" l="1"/>
  <c r="E26" i="42"/>
  <c r="D24" i="42"/>
  <c r="A24" i="42"/>
  <c r="B26" i="42" l="1"/>
  <c r="E27" i="42"/>
  <c r="A25" i="42"/>
  <c r="D25" i="42"/>
  <c r="B27" i="42" l="1"/>
  <c r="E28" i="42"/>
  <c r="D26" i="42"/>
  <c r="A26" i="42"/>
  <c r="B28" i="42" l="1"/>
  <c r="E29" i="42"/>
  <c r="A27" i="42"/>
  <c r="D27" i="42"/>
  <c r="B29" i="42" l="1"/>
  <c r="E30" i="42"/>
  <c r="D28" i="42"/>
  <c r="A28" i="42"/>
  <c r="B30" i="42" l="1"/>
  <c r="E31" i="42"/>
  <c r="A29" i="42"/>
  <c r="D29" i="42"/>
  <c r="B31" i="42" l="1"/>
  <c r="E32" i="42"/>
  <c r="D30" i="42"/>
  <c r="A30" i="42"/>
  <c r="B32" i="42" l="1"/>
  <c r="E33" i="42"/>
  <c r="A31" i="42"/>
  <c r="D31" i="42"/>
  <c r="B33" i="42" l="1"/>
  <c r="E34" i="42"/>
  <c r="D32" i="42"/>
  <c r="A32" i="42"/>
  <c r="B34" i="42" l="1"/>
  <c r="E35" i="42"/>
  <c r="A33" i="42"/>
  <c r="D33" i="42"/>
  <c r="B35" i="42" l="1"/>
  <c r="E36" i="42"/>
  <c r="D34" i="42"/>
  <c r="A34" i="42"/>
  <c r="B37" i="42" l="1"/>
  <c r="B36" i="42"/>
  <c r="E37" i="42"/>
  <c r="A35" i="42"/>
  <c r="D35" i="42"/>
  <c r="E38" i="42" l="1"/>
  <c r="B38" i="42"/>
  <c r="D36" i="42"/>
  <c r="A36" i="42"/>
  <c r="A37" i="42"/>
  <c r="D37" i="42"/>
  <c r="D38" i="42" l="1"/>
  <c r="A38" i="42"/>
</calcChain>
</file>

<file path=xl/sharedStrings.xml><?xml version="1.0" encoding="utf-8"?>
<sst xmlns="http://schemas.openxmlformats.org/spreadsheetml/2006/main" count="560" uniqueCount="272">
  <si>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</si>
  <si>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</si>
  <si>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</si>
  <si>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</si>
  <si>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</si>
  <si>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</si>
  <si>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</si>
  <si>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</si>
  <si>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</si>
  <si>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Remarks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</si>
  <si>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</si>
  <si>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</si>
  <si>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</si>
  <si>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</si>
  <si>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</si>
  <si>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</si>
  <si>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</si>
  <si>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</si>
  <si>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</si>
  <si>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</si>
  <si>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</si>
  <si>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</si>
  <si>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</si>
  <si>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</si>
  <si>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</si>
  <si>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</si>
  <si>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</si>
  <si>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</si>
  <si>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</si>
  <si>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</si>
  <si>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</si>
  <si>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</si>
  <si>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</si>
  <si>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</si>
  <si>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</si>
  <si>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</si>
  <si>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</si>
  <si>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</si>
  <si>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</si>
  <si>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</si>
  <si>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</si>
  <si>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</si>
  <si>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</si>
  <si>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</si>
  <si>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</si>
  <si>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</si>
  <si>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</si>
  <si>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</si>
  <si>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</si>
  <si>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</si>
  <si>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</si>
  <si>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</si>
  <si>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</si>
  <si>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</si>
  <si>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</si>
  <si>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</si>
  <si>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</si>
  <si>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</si>
  <si>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</si>
  <si>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</si>
  <si>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Employee ID:</t>
  </si>
  <si>
    <t>Lastname: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</si>
  <si>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</si>
  <si>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</si>
  <si>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</si>
  <si>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</si>
  <si>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</si>
  <si>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</si>
  <si>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</si>
  <si>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</si>
  <si>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</si>
  <si>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</si>
  <si>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</si>
  <si>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</si>
  <si>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</si>
  <si>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</si>
  <si>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</si>
  <si>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</si>
  <si>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</si>
  <si>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</si>
  <si>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</si>
  <si>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</si>
  <si>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</si>
  <si>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</si>
  <si>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</si>
  <si>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</si>
  <si>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</si>
  <si>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</si>
  <si>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</si>
  <si>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</si>
  <si>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</si>
  <si>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</si>
  <si>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</si>
  <si>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</si>
  <si>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</si>
  <si>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</si>
  <si>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</si>
  <si>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</si>
  <si>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</si>
  <si>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</si>
  <si>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</si>
  <si>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</si>
  <si>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</si>
  <si>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</si>
  <si>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</si>
  <si>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</si>
  <si>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</si>
  <si>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</si>
  <si>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</si>
  <si>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</si>
  <si>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</si>
  <si>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</si>
  <si>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</si>
  <si>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</si>
  <si>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</si>
  <si>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</si>
  <si>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</si>
  <si>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</si>
  <si>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</si>
  <si>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</si>
  <si>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</si>
  <si>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</si>
  <si>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</si>
  <si>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</si>
  <si>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</si>
  <si>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</si>
  <si>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</si>
  <si>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</si>
  <si>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</si>
  <si>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</si>
  <si>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</si>
  <si>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</si>
  <si>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</si>
  <si>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</si>
  <si>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</si>
  <si>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</si>
  <si>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</si>
  <si>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</si>
  <si>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</si>
  <si>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</si>
  <si>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</si>
  <si>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</si>
  <si>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</si>
  <si>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</si>
  <si>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</si>
  <si>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</si>
  <si>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</si>
  <si>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</si>
  <si>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</si>
  <si>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</si>
  <si>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</si>
  <si>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</si>
  <si>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</si>
  <si>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</si>
  <si>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</si>
  <si>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</si>
  <si>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</si>
  <si>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</si>
  <si>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</si>
  <si>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</si>
  <si>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</si>
  <si>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</si>
  <si>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</si>
  <si>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</si>
  <si>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</si>
  <si>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TIME-202042</t>
  </si>
  <si>
    <t>TPBS Digital Competencies</t>
  </si>
  <si>
    <t>TIME</t>
  </si>
  <si>
    <t>ONDE</t>
  </si>
  <si>
    <t>Project</t>
  </si>
  <si>
    <t>Update Secondary data in M catgory - arrange the data and calculate J1, J2</t>
  </si>
  <si>
    <t>BD</t>
  </si>
  <si>
    <t xml:space="preserve">Interview with กรมศุลกากร
Update Secondary data in J catgory - Find and calculate the related indicators e.g. Labor productivity </t>
  </si>
  <si>
    <t>TIME, กรมศุลกากร</t>
  </si>
  <si>
    <t>Admin</t>
  </si>
  <si>
    <t>Update Secondary data in J catgory - Calculate the related indicators e.g. Average revenues, Training expenditure</t>
  </si>
  <si>
    <t xml:space="preserve">Update Secondary data in J catgory - J4 new graduates </t>
  </si>
  <si>
    <t>Interview with กรมควบคุมมลพิษ
Update Secondary data in J catgory - J4 new graduates  in business model</t>
  </si>
  <si>
    <t>Update Secondary Data: Start transforming the Every Calculation sheet to Business model Template</t>
  </si>
  <si>
    <t>Update Secondary Data: Continue transforming the Every Calculation sheet to Business model Template</t>
  </si>
  <si>
    <t>Mother Day</t>
  </si>
  <si>
    <t>Update Secondary Data: Continue transforming the Every Calculation sheet to Business model Template, Finding the insight in the statistics of each indicator</t>
  </si>
  <si>
    <t>Update Secondary Data: Continue finding the insight in the statistics of each indicator</t>
  </si>
  <si>
    <t>Interview with AIS
Update Secondary Data in M category: 
1. Find and calculate the data in M2, M3
2. Clean the data required in M1 (from ETDA)</t>
  </si>
  <si>
    <t xml:space="preserve">Update Secondary Data in M category: 
Continue cleaning the data required in M1 (from ETDA), try to find the data in </t>
  </si>
  <si>
    <t>Update Secondary Data in J category: try to find the solution for J5 
Update Secondary Data in M category: Try to find the way to calculate the missing data in M1</t>
  </si>
  <si>
    <t>Start writing the report in terms of definition, calculation method, and the source of data</t>
  </si>
  <si>
    <t>Attending the ONDE Kick-off meeting unnder the project of digital GDP
Continue writing the report in terms of definition, calculation method, and the source of data</t>
  </si>
  <si>
    <t>Start writing the ONDEreport: J, M, G category</t>
  </si>
  <si>
    <t>Continue writing the report</t>
  </si>
  <si>
    <t>Start creating the sliides to put in the report</t>
  </si>
  <si>
    <t>Continue creating the slides</t>
  </si>
  <si>
    <t>Finalize the first draft of the report</t>
  </si>
  <si>
    <t>Continue writing report, editing some slides, recheck the accuracy of data</t>
  </si>
  <si>
    <t>Songkran Replacment Holiday</t>
  </si>
  <si>
    <t xml:space="preserve">Continue writing report </t>
  </si>
  <si>
    <t xml:space="preserve">Meeting with สภาดิจิทัล, Continue writing report </t>
  </si>
  <si>
    <t>Continue writing report and submit to P'Peat</t>
  </si>
  <si>
    <t>Read the whole report again</t>
  </si>
  <si>
    <t>Start preparing the slides for the 2nd report progress presentation with ONDE</t>
  </si>
  <si>
    <t>Continue preparing the slides for the 2nd report progress presentation with ONDE</t>
  </si>
  <si>
    <t>Continue preparing the slides for  the 2nd report progress presentation with ONDE</t>
  </si>
  <si>
    <t>Attending the 2nd report progress presentation with ONDE</t>
  </si>
  <si>
    <t>TIME, ONDE</t>
  </si>
  <si>
    <t>Proofread the report of my own part</t>
  </si>
  <si>
    <t>Last proofread and start preparing the data for the organizations to prove</t>
  </si>
  <si>
    <t xml:space="preserve">continue preparing the data for the organizations to prove </t>
  </si>
  <si>
    <t>start writing the e-mail to those organizations and start searching for the information supporting the secondary data for public conference</t>
  </si>
  <si>
    <t>continue writing the e-mail and continue searching for the information supporting the secondary data for public conference</t>
  </si>
  <si>
    <t>continue searching for the information supporting the secondary data for public conference and start preparing for policy recommendation</t>
  </si>
  <si>
    <t>sending the e-mail to organizations to prove and continue preparing for policy recommendation</t>
  </si>
  <si>
    <t>continue searching for the information supporting the secondary data for public conference and continue preparing for policy recommendation</t>
  </si>
  <si>
    <t>continue searching for the information supporting the secondary data for public conference, continue preparing for policy recommendation, writing the script for ONDE Thailand Digital Outlook video</t>
  </si>
  <si>
    <t>Working on the Recommendation</t>
  </si>
  <si>
    <t>Personal leave</t>
  </si>
  <si>
    <t>Compare the ONDE survey result with other surveys</t>
  </si>
  <si>
    <t>Read the basic information about cloud center and prepare the slide for CAAT proposal</t>
  </si>
  <si>
    <t>Working on CAAT proposal</t>
  </si>
  <si>
    <t>Anniversary of the Death of King Bhumibol</t>
  </si>
  <si>
    <t>Proofread the CAAT proposal, Prepare the information for making the slides</t>
  </si>
  <si>
    <t>Making slides for ONDE_Outlook ประชุมการจัดเตรียมงานสัมมนา, Working on the Recommendation</t>
  </si>
  <si>
    <t>Continue writing the recommendation for ONDE ourlook in labor dimension, meeting with ONDE</t>
  </si>
  <si>
    <t>TIME/ONDE</t>
  </si>
  <si>
    <t>Continue writing the recommendation for ONDE ourlook in labor dimension</t>
  </si>
  <si>
    <t>Continue writing the recommendation for ONDE ourlook in market openness dimension</t>
  </si>
  <si>
    <t>Chulalongkorn Day</t>
  </si>
  <si>
    <t>Continue writing the recommendation for ONDE ourlook in Uses dimension</t>
  </si>
  <si>
    <t>Making the slide for ONDE traning, Making the slide for TCEB proposal</t>
  </si>
  <si>
    <t xml:space="preserve">Making the slide for ONDE traning, Making the slide for TCEB proposal, Discussion </t>
  </si>
  <si>
    <t xml:space="preserve">Working on ONDE Digital Outlook with Uses dimension, Making the slide for ONDE traning, Making the slide for TCEB proposal, Discussion </t>
  </si>
  <si>
    <t>Working on ONDE Digital Outlook with trust dimension, Making the slide for TCEB proposal</t>
  </si>
  <si>
    <t>TIME-202064</t>
  </si>
  <si>
    <t>ONDE workshop + Prepare data for submitting to NSO</t>
  </si>
  <si>
    <t>ONDE, TIME</t>
  </si>
  <si>
    <t>Do MOT Master plan proposal: Work Plan 4, 9, 10</t>
  </si>
  <si>
    <t>Do MOT Master plan proposal: Work Plan 4, 9</t>
  </si>
  <si>
    <t>Do MOT Master plan proposal: Work Plan 4</t>
  </si>
  <si>
    <t>Do MOT Master plan proposal: Work Plan 4, Outcome</t>
  </si>
  <si>
    <t>Final review on MOT Master plan proposal</t>
  </si>
  <si>
    <t>TIME-202094</t>
  </si>
  <si>
    <t>ETDA E-Commerce Survey proposal</t>
  </si>
  <si>
    <t>Personal Leave</t>
  </si>
  <si>
    <t>Preparing slides for ONDE Public Con</t>
  </si>
  <si>
    <t>ONDE Public Con</t>
  </si>
  <si>
    <t>TIME-202086</t>
  </si>
  <si>
    <t>CAAT kickoff meeting</t>
  </si>
  <si>
    <t>CAAT</t>
  </si>
  <si>
    <t>Preparing data for ETDA e-Commerce survey pitch</t>
  </si>
  <si>
    <t>Creating the content of seminar summary, Start translating ONDE Completion Report Ch.10</t>
  </si>
  <si>
    <t>Continue translating  ONDE Completion Report Appendix: seminar summary</t>
  </si>
  <si>
    <t>Majesty the Late King's Birthday</t>
  </si>
  <si>
    <t>Translation ONDE Report</t>
  </si>
  <si>
    <t>Constitution Day</t>
  </si>
  <si>
    <t>TIME-202105</t>
  </si>
  <si>
    <t>DOT  Proposal: Research for technical knowledge</t>
  </si>
  <si>
    <t>DOT  Proposal: Create some slides for Workplan 7-9</t>
  </si>
  <si>
    <t>DOT  Proposal: Working proposal report in workplan 6-10</t>
  </si>
  <si>
    <t>DOT  Proposal: Working proposal report in workplan 1, 11, 14 and Finalize the proprosal</t>
  </si>
  <si>
    <t>Finalize DOT proposal before submitting</t>
  </si>
  <si>
    <t>TIME-202106</t>
  </si>
  <si>
    <t>Ombusman: Finding key Insight</t>
  </si>
  <si>
    <t xml:space="preserve">Ombusman: finalize Report </t>
  </si>
  <si>
    <t>CAAT : working on interview questions</t>
  </si>
  <si>
    <t>ONDE outlook หารือ survey</t>
  </si>
  <si>
    <t>CAAT : continue working on interview questions</t>
  </si>
  <si>
    <t>ETDA: Finding benchmark country for e-commerce &gt; Canada</t>
  </si>
  <si>
    <t>CAAT : continue writing the inception report</t>
  </si>
  <si>
    <t>ETDA: Compaer questionnaires among 2017-2018-2019</t>
  </si>
  <si>
    <t>CAAT : continue writing the  inception report</t>
  </si>
  <si>
    <t>Vacation Leave</t>
  </si>
  <si>
    <t>New Year's Eve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</si>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</sst>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 Unicode MS"/>
    </font>
    <font>
      <b/>
      <sz val="18"/>
      <name val="Arial"/>
      <family val="2"/>
    </font>
    <font>
      <sz val="12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name val="MS Sans Serif"/>
      <charset val="222"/>
    </font>
    <font>
      <b/>
      <sz val="11"/>
      <name val="MS Sans Serif"/>
      <family val="2"/>
    </font>
    <font>
      <sz val="10"/>
      <name val="Arial"/>
      <family val="2"/>
    </font>
    <font>
      <b/>
      <sz val="12"/>
      <name val="MS Sans Serif"/>
    </font>
    <font>
      <sz val="12"/>
      <name val="MS Sans Serif"/>
    </font>
    <font>
      <b/>
      <sz val="16"/>
      <name val="MS Sans Serif"/>
      <family val="2"/>
    </font>
    <font>
      <b/>
      <sz val="14"/>
      <name val="MS Sans Serif"/>
      <family val="2"/>
    </font>
    <font>
      <b/>
      <sz val="12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26" xfId="0" applyFont="1" applyBorder="1" applyAlignment="1">
      <alignment horizontal="center"/>
    </xf>
    <xf numFmtId="0" fontId="1" fillId="0" borderId="12" xfId="0" applyFont="1" applyBorder="1"/>
    <xf numFmtId="0" fontId="3" fillId="0" borderId="0" xfId="0" applyFont="1" applyAlignment="1">
      <alignment vertical="center"/>
    </xf>
    <xf numFmtId="0" fontId="5" fillId="0" borderId="10" xfId="0" applyFont="1" applyBorder="1" applyAlignment="1" applyProtection="1">
      <alignment horizontal="center" vertical="center"/>
      <protection locked="0"/>
    </xf>
    <xf numFmtId="2" fontId="5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5" fillId="0" borderId="32" xfId="0" applyFont="1" applyBorder="1" applyAlignment="1" applyProtection="1">
      <alignment horizontal="center" vertical="center"/>
      <protection locked="0"/>
    </xf>
    <xf numFmtId="14" fontId="6" fillId="0" borderId="34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9" fillId="0" borderId="1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5" fillId="0" borderId="39" xfId="0" applyFont="1" applyBorder="1" applyAlignment="1" applyProtection="1">
      <alignment horizontal="center" vertical="center"/>
      <protection locked="0"/>
    </xf>
    <xf numFmtId="2" fontId="5" fillId="0" borderId="39" xfId="0" applyNumberFormat="1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11" fillId="0" borderId="9" xfId="0" applyFont="1" applyBorder="1" applyAlignment="1" applyProtection="1">
      <alignment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2" fontId="7" fillId="0" borderId="1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37" xfId="0" applyFont="1" applyBorder="1" applyAlignment="1" applyProtection="1">
      <alignment vertical="center"/>
      <protection locked="0"/>
    </xf>
    <xf numFmtId="0" fontId="0" fillId="0" borderId="40" xfId="0" applyBorder="1" applyAlignment="1" applyProtection="1">
      <alignment vertical="center"/>
      <protection locked="0"/>
    </xf>
    <xf numFmtId="0" fontId="10" fillId="0" borderId="41" xfId="0" applyFont="1" applyBorder="1" applyAlignment="1" applyProtection="1">
      <alignment vertical="center"/>
      <protection locked="0"/>
    </xf>
    <xf numFmtId="0" fontId="10" fillId="0" borderId="42" xfId="0" applyFont="1" applyBorder="1" applyAlignment="1" applyProtection="1">
      <alignment vertical="center"/>
      <protection locked="0"/>
    </xf>
    <xf numFmtId="20" fontId="0" fillId="3" borderId="43" xfId="0" applyNumberForma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vertical="center" wrapText="1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24" xfId="0" applyBorder="1" applyAlignment="1" applyProtection="1">
      <alignment horizontal="center" vertical="center" textRotation="90" wrapText="1"/>
      <protection locked="0"/>
    </xf>
    <xf numFmtId="0" fontId="0" fillId="0" borderId="25" xfId="0" applyBorder="1" applyAlignment="1" applyProtection="1">
      <alignment horizontal="center" vertical="center" textRotation="90" wrapText="1"/>
      <protection locked="0"/>
    </xf>
    <xf numFmtId="17" fontId="13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13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3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13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4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14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14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5" fillId="0" borderId="33" xfId="0" applyFont="1" applyBorder="1" applyAlignment="1" applyProtection="1">
      <alignment vertical="center" wrapText="1"/>
      <protection locked="0"/>
    </xf>
    <xf numFmtId="0" fontId="15" fillId="0" borderId="9" xfId="0" applyFont="1" applyBorder="1" applyAlignment="1" applyProtection="1">
      <alignment horizontal="left" vertical="center" wrapText="1"/>
      <protection locked="0"/>
    </xf>
    <xf numFmtId="0" fontId="8" fillId="0" borderId="28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vertical="center" wrapText="1"/>
      <protection locked="0"/>
    </xf>
    <xf numFmtId="0" fontId="12" fillId="0" borderId="35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7" fillId="0" borderId="35" xfId="0" applyFont="1" applyBorder="1" applyAlignment="1" applyProtection="1">
      <alignment vertical="center" wrapText="1"/>
      <protection locked="0"/>
    </xf>
    <xf numFmtId="0" fontId="7" fillId="0" borderId="36" xfId="0" applyFont="1" applyBorder="1" applyAlignment="1" applyProtection="1">
      <alignment vertical="center" wrapText="1"/>
      <protection locked="0"/>
    </xf>
    <xf numFmtId="0" fontId="5" fillId="0" borderId="28" xfId="0" applyFont="1" applyBorder="1" applyAlignment="1" applyProtection="1">
      <alignment vertical="center" wrapText="1"/>
      <protection locked="0"/>
    </xf>
    <xf numFmtId="0" fontId="11" fillId="0" borderId="9" xfId="0" applyFont="1" applyBorder="1" applyAlignment="1" applyProtection="1">
      <alignment vertical="center" wrapText="1"/>
      <protection locked="0"/>
    </xf>
  </cellXfs>
  <cellStyles count="2">
    <cellStyle name="Normal" xfId="0" builtinId="0"/>
    <cellStyle name="Percent 2" xfId="1" xr:uid="{6EB46A53-C611-4F2D-992E-317A74668CC4}"/>
  </cellStyles>
  <dxfs count="24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F5C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21591</xdr:colOff>
      <xdr:row>0</xdr:row>
      <xdr:rowOff>627513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2F6A2A7-5F1E-4A7E-80FC-97A12913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290" y="173990"/>
          <a:ext cx="917576" cy="464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21591</xdr:colOff>
      <xdr:row>0</xdr:row>
      <xdr:rowOff>627513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860B745-928C-485A-9659-BB3E89FF6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290" y="173990"/>
          <a:ext cx="917576" cy="464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21591</xdr:colOff>
      <xdr:row>0</xdr:row>
      <xdr:rowOff>627513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0FB6B56-6DAB-41AD-845C-D72DBA718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290" y="173990"/>
          <a:ext cx="917576" cy="464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21591</xdr:colOff>
      <xdr:row>0</xdr:row>
      <xdr:rowOff>627513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3DEE856-14C1-41CC-A2E4-45B4D36FD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290" y="173990"/>
          <a:ext cx="917576" cy="464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17146</xdr:colOff>
      <xdr:row>0</xdr:row>
      <xdr:rowOff>631958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C30E26F-08D6-4E04-AEB7-6E0D207D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4765" y="173990"/>
          <a:ext cx="913131" cy="4579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0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0-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0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0-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Amotnthep</v>
          </cell>
        </row>
        <row r="5">
          <cell r="D5" t="str">
            <v>Piphopsirirat</v>
          </cell>
        </row>
        <row r="6">
          <cell r="D6" t="str">
            <v>TIME 119</v>
          </cell>
        </row>
      </sheetData>
      <sheetData sheetId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  <row r="29">
          <cell r="A29" t="str">
            <v>TIME-202037</v>
          </cell>
        </row>
        <row r="30">
          <cell r="A30" t="str">
            <v>TIME-202036</v>
          </cell>
        </row>
        <row r="31">
          <cell r="A31" t="str">
            <v>TIME-202035</v>
          </cell>
        </row>
        <row r="32">
          <cell r="A32" t="str">
            <v>TIME-202034</v>
          </cell>
        </row>
        <row r="33">
          <cell r="A33" t="str">
            <v>TIME-202033</v>
          </cell>
        </row>
        <row r="34">
          <cell r="A34" t="str">
            <v>TIME-202032</v>
          </cell>
        </row>
        <row r="35">
          <cell r="A35" t="str">
            <v>TIME-202031</v>
          </cell>
        </row>
        <row r="36">
          <cell r="A36" t="str">
            <v>TIME-202030</v>
          </cell>
        </row>
        <row r="37">
          <cell r="A37" t="str">
            <v>TIME-202029</v>
          </cell>
        </row>
        <row r="38">
          <cell r="A38" t="str">
            <v>TIME-202028</v>
          </cell>
        </row>
        <row r="39">
          <cell r="A39" t="str">
            <v>TIME-202027</v>
          </cell>
        </row>
        <row r="40">
          <cell r="A40" t="str">
            <v>TIME-202026</v>
          </cell>
        </row>
        <row r="41">
          <cell r="A41" t="str">
            <v>TIME-202025</v>
          </cell>
        </row>
        <row r="42">
          <cell r="A42" t="str">
            <v>TIME-202024</v>
          </cell>
        </row>
        <row r="43">
          <cell r="A43" t="str">
            <v>TIME-202023</v>
          </cell>
        </row>
        <row r="44">
          <cell r="A44" t="str">
            <v>TIME-202022</v>
          </cell>
        </row>
        <row r="45">
          <cell r="A45" t="str">
            <v>TIME-202021</v>
          </cell>
        </row>
        <row r="46">
          <cell r="A46" t="str">
            <v>TIME-202020</v>
          </cell>
        </row>
        <row r="47">
          <cell r="A47" t="str">
            <v>TIME-202018</v>
          </cell>
        </row>
        <row r="48">
          <cell r="A48" t="str">
            <v>TIME-202017</v>
          </cell>
        </row>
        <row r="49">
          <cell r="A49" t="str">
            <v>TIME-202016</v>
          </cell>
        </row>
        <row r="50">
          <cell r="A50" t="str">
            <v>TIME-202015</v>
          </cell>
        </row>
        <row r="51">
          <cell r="A51" t="str">
            <v>TIME-202014</v>
          </cell>
        </row>
        <row r="52">
          <cell r="A52" t="str">
            <v>TIME-202013</v>
          </cell>
        </row>
        <row r="53">
          <cell r="A53" t="str">
            <v>TIME-202012</v>
          </cell>
        </row>
        <row r="54">
          <cell r="A54" t="str">
            <v>TIME-202011</v>
          </cell>
        </row>
        <row r="55">
          <cell r="A55" t="str">
            <v>TIME-202010</v>
          </cell>
        </row>
        <row r="56">
          <cell r="A56" t="str">
            <v>TIME-202009</v>
          </cell>
        </row>
        <row r="57">
          <cell r="A57" t="str">
            <v>TIME-202008</v>
          </cell>
        </row>
        <row r="58">
          <cell r="A58" t="str">
            <v>TIME-202007</v>
          </cell>
        </row>
        <row r="59">
          <cell r="A59" t="str">
            <v>TIME-202006</v>
          </cell>
        </row>
        <row r="60">
          <cell r="A60" t="str">
            <v>TIME-202005</v>
          </cell>
        </row>
        <row r="61">
          <cell r="A61" t="str">
            <v>TIME-202004</v>
          </cell>
        </row>
        <row r="62">
          <cell r="A62" t="str">
            <v>TIME-202003</v>
          </cell>
        </row>
        <row r="63">
          <cell r="A63" t="str">
            <v>TIME-202002</v>
          </cell>
        </row>
        <row r="64">
          <cell r="A64" t="str">
            <v>TIME-202001</v>
          </cell>
        </row>
        <row r="65">
          <cell r="A65" t="str">
            <v>TIME-201968</v>
          </cell>
        </row>
        <row r="66">
          <cell r="A66" t="str">
            <v>TIME-201961</v>
          </cell>
        </row>
        <row r="67">
          <cell r="A67" t="str">
            <v>TIME-201960</v>
          </cell>
        </row>
        <row r="68">
          <cell r="A68" t="str">
            <v>TIME-201959</v>
          </cell>
        </row>
        <row r="69">
          <cell r="A69" t="str">
            <v>TIME-201957</v>
          </cell>
        </row>
        <row r="70">
          <cell r="A70" t="str">
            <v>TIME-201954</v>
          </cell>
        </row>
        <row r="71">
          <cell r="A71" t="str">
            <v>TIME-201953</v>
          </cell>
        </row>
        <row r="72">
          <cell r="A72" t="str">
            <v>TIME-201951</v>
          </cell>
        </row>
        <row r="73">
          <cell r="A73" t="str">
            <v>TIME-201950</v>
          </cell>
        </row>
        <row r="74">
          <cell r="A74" t="str">
            <v>TIME-201949</v>
          </cell>
        </row>
        <row r="75">
          <cell r="A75" t="str">
            <v>TIME-201948</v>
          </cell>
        </row>
        <row r="76">
          <cell r="A76" t="str">
            <v>TIME-201946</v>
          </cell>
        </row>
        <row r="77">
          <cell r="A77" t="str">
            <v>TIME-201942</v>
          </cell>
        </row>
        <row r="78">
          <cell r="A78" t="str">
            <v>TIME-201940</v>
          </cell>
        </row>
        <row r="79">
          <cell r="A79" t="str">
            <v>TIME-201936</v>
          </cell>
        </row>
        <row r="80">
          <cell r="A80" t="str">
            <v>TIME-201930</v>
          </cell>
        </row>
        <row r="81">
          <cell r="A81" t="str">
            <v>TIME-201929</v>
          </cell>
        </row>
        <row r="82">
          <cell r="A82" t="str">
            <v>TIME-201928</v>
          </cell>
        </row>
        <row r="83">
          <cell r="A83" t="str">
            <v>TIME-201924</v>
          </cell>
        </row>
        <row r="84">
          <cell r="A84" t="str">
            <v>TIME-201916</v>
          </cell>
        </row>
        <row r="85">
          <cell r="A85" t="str">
            <v>TIME-201907</v>
          </cell>
        </row>
        <row r="86">
          <cell r="A86" t="str">
            <v>TIME-201901</v>
          </cell>
        </row>
        <row r="87">
          <cell r="A87" t="str">
            <v>TIME-201886</v>
          </cell>
        </row>
        <row r="88">
          <cell r="A88" t="str">
            <v>TIME-201884</v>
          </cell>
        </row>
        <row r="89">
          <cell r="A89" t="str">
            <v>TIME-201882</v>
          </cell>
        </row>
        <row r="90">
          <cell r="A90" t="str">
            <v>TIME-201881</v>
          </cell>
        </row>
        <row r="91">
          <cell r="A91" t="str">
            <v>TIME-201875</v>
          </cell>
        </row>
        <row r="92">
          <cell r="A92" t="str">
            <v>TIME-201865</v>
          </cell>
        </row>
        <row r="93">
          <cell r="A93" t="str">
            <v>TIME-201855</v>
          </cell>
        </row>
        <row r="94">
          <cell r="A94" t="str">
            <v>TIME-201854</v>
          </cell>
        </row>
        <row r="95">
          <cell r="A95" t="str">
            <v>TIME-201837</v>
          </cell>
        </row>
        <row r="96">
          <cell r="A96" t="str">
            <v>TIME-201831</v>
          </cell>
        </row>
        <row r="97">
          <cell r="A97" t="str">
            <v>TIME-201819</v>
          </cell>
        </row>
        <row r="98">
          <cell r="A98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Amornthep</v>
          </cell>
        </row>
        <row r="5">
          <cell r="D5" t="str">
            <v>Piphopsirirat</v>
          </cell>
        </row>
        <row r="6">
          <cell r="D6" t="str">
            <v>TIME 119</v>
          </cell>
        </row>
      </sheetData>
      <sheetData sheetId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Amornthep</v>
          </cell>
        </row>
        <row r="5">
          <cell r="D5" t="str">
            <v>Piphopsirirat</v>
          </cell>
        </row>
        <row r="6">
          <cell r="D6" t="str">
            <v>TIME 119</v>
          </cell>
        </row>
      </sheetData>
      <sheetData sheetId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Amornthep</v>
          </cell>
        </row>
        <row r="5">
          <cell r="D5" t="str">
            <v>Piphopsirirat</v>
          </cell>
        </row>
        <row r="6">
          <cell r="D6" t="str">
            <v>TIME 119</v>
          </cell>
        </row>
      </sheetData>
      <sheetData sheetId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  <row r="47">
          <cell r="A47" t="str">
            <v>TIME-202037</v>
          </cell>
        </row>
        <row r="48">
          <cell r="A48" t="str">
            <v>TIME-202036</v>
          </cell>
        </row>
        <row r="49">
          <cell r="A49" t="str">
            <v>TIME-202035</v>
          </cell>
        </row>
        <row r="50">
          <cell r="A50" t="str">
            <v>TIME-202034</v>
          </cell>
        </row>
        <row r="51">
          <cell r="A51" t="str">
            <v>TIME-202033</v>
          </cell>
        </row>
        <row r="52">
          <cell r="A52" t="str">
            <v>TIME-202032</v>
          </cell>
        </row>
        <row r="53">
          <cell r="A53" t="str">
            <v>TIME-202031</v>
          </cell>
        </row>
        <row r="54">
          <cell r="A54" t="str">
            <v>TIME-202030</v>
          </cell>
        </row>
        <row r="55">
          <cell r="A55" t="str">
            <v>TIME-202029</v>
          </cell>
        </row>
        <row r="56">
          <cell r="A56" t="str">
            <v>TIME-202028</v>
          </cell>
        </row>
        <row r="57">
          <cell r="A57" t="str">
            <v>TIME-202027</v>
          </cell>
        </row>
        <row r="58">
          <cell r="A58" t="str">
            <v>TIME-202026</v>
          </cell>
        </row>
        <row r="59">
          <cell r="A59" t="str">
            <v>TIME-202025</v>
          </cell>
        </row>
        <row r="60">
          <cell r="A60" t="str">
            <v>TIME-202024</v>
          </cell>
        </row>
        <row r="61">
          <cell r="A61" t="str">
            <v>TIME-202023</v>
          </cell>
        </row>
        <row r="62">
          <cell r="A62" t="str">
            <v>TIME-202022</v>
          </cell>
        </row>
        <row r="63">
          <cell r="A63" t="str">
            <v>TIME-202021</v>
          </cell>
        </row>
        <row r="64">
          <cell r="A64" t="str">
            <v>TIME-202020</v>
          </cell>
        </row>
        <row r="65">
          <cell r="A65" t="str">
            <v>TIME-202018</v>
          </cell>
        </row>
        <row r="66">
          <cell r="A66" t="str">
            <v>TIME-202017</v>
          </cell>
        </row>
        <row r="67">
          <cell r="A67" t="str">
            <v>TIME-202016</v>
          </cell>
        </row>
        <row r="68">
          <cell r="A68" t="str">
            <v>TIME-202015</v>
          </cell>
        </row>
        <row r="69">
          <cell r="A69" t="str">
            <v>TIME-202014</v>
          </cell>
        </row>
        <row r="70">
          <cell r="A70" t="str">
            <v>TIME-202013</v>
          </cell>
        </row>
        <row r="71">
          <cell r="A71" t="str">
            <v>TIME-202012</v>
          </cell>
        </row>
        <row r="72">
          <cell r="A72" t="str">
            <v>TIME-202011</v>
          </cell>
        </row>
        <row r="73">
          <cell r="A73" t="str">
            <v>TIME-202010</v>
          </cell>
        </row>
        <row r="74">
          <cell r="A74" t="str">
            <v>TIME-202009</v>
          </cell>
        </row>
        <row r="75">
          <cell r="A75" t="str">
            <v>TIME-202008</v>
          </cell>
        </row>
        <row r="76">
          <cell r="A76" t="str">
            <v>TIME-202007</v>
          </cell>
        </row>
        <row r="77">
          <cell r="A77" t="str">
            <v>TIME-202006</v>
          </cell>
        </row>
        <row r="78">
          <cell r="A78" t="str">
            <v>TIME-202005</v>
          </cell>
        </row>
        <row r="79">
          <cell r="A79" t="str">
            <v>TIME-202004</v>
          </cell>
        </row>
        <row r="80">
          <cell r="A80" t="str">
            <v>TIME-202003</v>
          </cell>
        </row>
        <row r="81">
          <cell r="A81" t="str">
            <v>TIME-202002</v>
          </cell>
        </row>
        <row r="82">
          <cell r="A82" t="str">
            <v>TIME-202001</v>
          </cell>
        </row>
        <row r="83">
          <cell r="A83" t="str">
            <v>TIME-201968</v>
          </cell>
        </row>
        <row r="84">
          <cell r="A84" t="str">
            <v>TIME-201961</v>
          </cell>
        </row>
        <row r="85">
          <cell r="A85" t="str">
            <v>TIME-201960</v>
          </cell>
        </row>
        <row r="86">
          <cell r="A86" t="str">
            <v>TIME-201959</v>
          </cell>
        </row>
        <row r="87">
          <cell r="A87" t="str">
            <v>TIME-201957</v>
          </cell>
        </row>
        <row r="88">
          <cell r="A88" t="str">
            <v>TIME-201954</v>
          </cell>
        </row>
        <row r="89">
          <cell r="A89" t="str">
            <v>TIME-201953</v>
          </cell>
        </row>
        <row r="90">
          <cell r="A90" t="str">
            <v>TIME-201951</v>
          </cell>
        </row>
        <row r="91">
          <cell r="A91" t="str">
            <v>TIME-201950</v>
          </cell>
        </row>
        <row r="92">
          <cell r="A92" t="str">
            <v>TIME-201949</v>
          </cell>
        </row>
        <row r="93">
          <cell r="A93" t="str">
            <v>TIME-201948</v>
          </cell>
        </row>
        <row r="94">
          <cell r="A94" t="str">
            <v>TIME-201946</v>
          </cell>
        </row>
        <row r="95">
          <cell r="A95" t="str">
            <v>TIME-201942</v>
          </cell>
        </row>
        <row r="96">
          <cell r="A96" t="str">
            <v>TIME-201940</v>
          </cell>
        </row>
        <row r="97">
          <cell r="A97" t="str">
            <v>TIME-201936</v>
          </cell>
        </row>
        <row r="98">
          <cell r="A98" t="str">
            <v>TIME-201930</v>
          </cell>
        </row>
        <row r="99">
          <cell r="A99" t="str">
            <v>TIME-201929</v>
          </cell>
        </row>
        <row r="100">
          <cell r="A100" t="str">
            <v>TIME-201928</v>
          </cell>
        </row>
        <row r="101">
          <cell r="A101" t="str">
            <v>TIME-201924</v>
          </cell>
        </row>
        <row r="102">
          <cell r="A102" t="str">
            <v>TIME-201916</v>
          </cell>
        </row>
        <row r="103">
          <cell r="A103" t="str">
            <v>TIME-201907</v>
          </cell>
        </row>
        <row r="104">
          <cell r="A104" t="str">
            <v>TIME-201901</v>
          </cell>
        </row>
        <row r="105">
          <cell r="A105" t="str">
            <v>TIME-201886</v>
          </cell>
        </row>
        <row r="106">
          <cell r="A106" t="str">
            <v>TIME-201884</v>
          </cell>
        </row>
        <row r="107">
          <cell r="A107" t="str">
            <v>TIME-201882</v>
          </cell>
        </row>
        <row r="108">
          <cell r="A108" t="str">
            <v>TIME-201881</v>
          </cell>
        </row>
        <row r="109">
          <cell r="A109" t="str">
            <v>TIME-201875</v>
          </cell>
        </row>
        <row r="110">
          <cell r="A110" t="str">
            <v>TIME-201865</v>
          </cell>
        </row>
        <row r="111">
          <cell r="A111" t="str">
            <v>TIME-201855</v>
          </cell>
        </row>
        <row r="112">
          <cell r="A112" t="str">
            <v>TIME-201854</v>
          </cell>
        </row>
        <row r="113">
          <cell r="A113" t="str">
            <v>TIME-201837</v>
          </cell>
        </row>
        <row r="114">
          <cell r="A114" t="str">
            <v>TIME-201831</v>
          </cell>
        </row>
        <row r="115">
          <cell r="A115" t="str">
            <v>TIME-201819</v>
          </cell>
        </row>
        <row r="116">
          <cell r="A116" t="str">
            <v>TIME-201801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Amornthep</v>
          </cell>
        </row>
        <row r="5">
          <cell r="D5" t="str">
            <v>Piphopsirirat</v>
          </cell>
        </row>
        <row r="6">
          <cell r="D6" t="str">
            <v>TIME 119</v>
          </cell>
        </row>
      </sheetData>
      <sheetData sheetId="1"/>
      <sheetData sheetId="2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/>
        </row>
      </sheetData>
    </sheetDataSet>
  </externalBook>
</externalLink>
</file>

<file path=xl/theme/theme1.xml><?xml version="1.0" encoding="utf-8"?>
<a:theme xmlns:a="http://schemas.openxmlformats.org/drawingml/2006/main" name="TIME Consult Theme Color V2">
  <a:themeElements>
    <a:clrScheme name="Time consult">
      <a:dk1>
        <a:srgbClr val="000000"/>
      </a:dk1>
      <a:lt1>
        <a:srgbClr val="FFFFFF"/>
      </a:lt1>
      <a:dk2>
        <a:srgbClr val="228DDD"/>
      </a:dk2>
      <a:lt2>
        <a:srgbClr val="06A2BC"/>
      </a:lt2>
      <a:accent1>
        <a:srgbClr val="0F3492"/>
      </a:accent1>
      <a:accent2>
        <a:srgbClr val="0162F7"/>
      </a:accent2>
      <a:accent3>
        <a:srgbClr val="0846A1"/>
      </a:accent3>
      <a:accent4>
        <a:srgbClr val="1448CC"/>
      </a:accent4>
      <a:accent5>
        <a:srgbClr val="4E5456"/>
      </a:accent5>
      <a:accent6>
        <a:srgbClr val="ED7318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IME Consult Theme Color V2" id="{850F6C03-90A6-46B5-9D54-AE4612E4C3E5}" vid="{4A25925D-5339-48AF-9A25-342B5811586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26B5-4C66-4642-88A9-746A5457C3CA}">
  <sheetPr>
    <pageSetUpPr fitToPage="1"/>
  </sheetPr>
  <dimension ref="A1:O40"/>
  <sheetViews>
    <sheetView showGridLines="0" topLeftCell="D26" zoomScale="70" zoomScaleNormal="70" workbookViewId="0">
      <selection activeCell="F18" sqref="F18:L36"/>
    </sheetView>
  </sheetViews>
  <sheetFormatPr defaultColWidth="11.44140625" defaultRowHeight="13.2"/>
  <cols>
    <col min="1" max="1" width="2.44140625" style="18" hidden="1" customWidth="1"/>
    <col min="2" max="2" width="3.109375" style="18" hidden="1" customWidth="1"/>
    <col min="3" max="3" width="3.5546875" style="18" hidden="1" customWidth="1"/>
    <col min="4" max="4" width="5.109375" style="18" customWidth="1"/>
    <col min="5" max="5" width="17" style="18" customWidth="1"/>
    <col min="6" max="6" width="21.33203125" style="18" customWidth="1"/>
    <col min="7" max="7" width="19.44140625" style="18" customWidth="1"/>
    <col min="8" max="8" width="73.88671875" style="18" customWidth="1"/>
    <col min="9" max="9" width="26" style="18" customWidth="1"/>
    <col min="10" max="10" width="11.5546875" style="18" customWidth="1"/>
    <col min="11" max="11" width="13" style="18" customWidth="1"/>
    <col min="12" max="16384" width="11.44140625" style="18"/>
  </cols>
  <sheetData>
    <row r="1" spans="1:15" ht="51.75" customHeight="1" thickBot="1">
      <c r="D1" s="53" t="s">
        <v>10</v>
      </c>
      <c r="E1" s="54"/>
      <c r="F1" s="54"/>
      <c r="G1" s="54"/>
      <c r="H1" s="54"/>
      <c r="I1" s="54"/>
      <c r="J1" s="54"/>
      <c r="K1" s="54"/>
      <c r="L1" s="55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9"/>
    </row>
    <row r="3" spans="1:15" ht="19.5" customHeight="1">
      <c r="D3" s="19" t="s">
        <v>0</v>
      </c>
      <c r="E3" s="20"/>
      <c r="F3" s="21" t="str">
        <f>'[1]Information-General Settings'!D4</f>
        <v>Amotnthep</v>
      </c>
      <c r="G3" s="30"/>
      <c r="I3" s="22"/>
      <c r="J3" s="31"/>
      <c r="K3" s="31"/>
      <c r="L3" s="31"/>
    </row>
    <row r="4" spans="1:15" ht="19.5" customHeight="1">
      <c r="D4" s="22" t="s">
        <v>61</v>
      </c>
      <c r="E4" s="23"/>
      <c r="F4" s="21" t="str">
        <f>'[1]Information-General Settings'!D5</f>
        <v>Piphopsirirat</v>
      </c>
      <c r="G4" s="30"/>
      <c r="I4" s="22"/>
      <c r="J4" s="31"/>
      <c r="K4" s="31"/>
      <c r="L4" s="31"/>
    </row>
    <row r="5" spans="1:15" ht="19.5" customHeight="1">
      <c r="D5" s="56" t="s">
        <v>60</v>
      </c>
      <c r="E5" s="57"/>
      <c r="F5" s="21" t="str">
        <f>'[1]Information-General Settings'!D6</f>
        <v>TIME 119</v>
      </c>
      <c r="G5" s="30"/>
      <c r="I5" s="22"/>
      <c r="J5" s="31"/>
      <c r="K5" s="31"/>
      <c r="L5" s="31"/>
    </row>
    <row r="6" spans="1:15" ht="19.5" customHeight="1" thickBot="1">
      <c r="E6" s="22"/>
      <c r="F6" s="22"/>
      <c r="G6" s="22"/>
      <c r="H6" s="32"/>
      <c r="J6" s="58"/>
      <c r="K6" s="58"/>
      <c r="L6" s="58"/>
    </row>
    <row r="7" spans="1:15" ht="12.75" customHeight="1">
      <c r="B7" s="18">
        <f>MONTH(E9)</f>
        <v>8</v>
      </c>
      <c r="C7" s="59"/>
      <c r="D7" s="61">
        <v>44044</v>
      </c>
      <c r="E7" s="62"/>
      <c r="F7" s="65" t="s">
        <v>6</v>
      </c>
      <c r="G7" s="65" t="s">
        <v>11</v>
      </c>
      <c r="H7" s="68" t="s">
        <v>5</v>
      </c>
      <c r="I7" s="69"/>
      <c r="J7" s="72" t="s">
        <v>3</v>
      </c>
      <c r="K7" s="74" t="s">
        <v>9</v>
      </c>
      <c r="L7" s="72" t="s">
        <v>4</v>
      </c>
    </row>
    <row r="8" spans="1:15" ht="23.25" customHeight="1" thickBot="1">
      <c r="C8" s="60"/>
      <c r="D8" s="63"/>
      <c r="E8" s="64"/>
      <c r="F8" s="66"/>
      <c r="G8" s="67"/>
      <c r="H8" s="70"/>
      <c r="I8" s="71"/>
      <c r="J8" s="73"/>
      <c r="K8" s="75"/>
      <c r="L8" s="73"/>
    </row>
    <row r="9" spans="1:15" ht="29.1" customHeight="1" thickBot="1">
      <c r="A9" s="18" t="str">
        <f t="shared" ref="A9:A38" si="0">IF(OR(C9="f",C9="u",C9="F",C9="U"),"",IF(OR(B9=1,B9=2,B9=3,B9=4,B9=5),1,""))</f>
        <v/>
      </c>
      <c r="B9" s="33">
        <f t="shared" ref="B9:B36" si="1">WEEKDAY(E9,2)</f>
        <v>6</v>
      </c>
      <c r="C9" s="34"/>
      <c r="D9" s="13" t="str">
        <f>IF(B9=1,"Mo",IF(B9=2,"Tue",IF(B9=3,"Wed",IF(B9=4,"Thu",IF(B9=5,"Fri",IF(B9=6,"Sat",IF(B9=7,"Sun","")))))))</f>
        <v>Sat</v>
      </c>
      <c r="E9" s="14">
        <f>+D7</f>
        <v>44044</v>
      </c>
      <c r="F9" s="11"/>
      <c r="G9" s="8"/>
      <c r="J9" s="11"/>
      <c r="K9" s="11"/>
      <c r="L9" s="12"/>
    </row>
    <row r="10" spans="1:15" ht="29.1" customHeight="1" thickBot="1">
      <c r="A10" s="18" t="str">
        <f t="shared" si="0"/>
        <v/>
      </c>
      <c r="B10" s="33">
        <f t="shared" si="1"/>
        <v>7</v>
      </c>
      <c r="C10" s="35"/>
      <c r="D10" s="13" t="str">
        <f>IF(B10=1,"Mo",IF(B10=2,"Tue",IF(B10=3,"Wed",IF(B10=4,"Thu",IF(B10=5,"Fri",IF(B10=6,"Sat",IF(B10=7,"Sun","")))))))</f>
        <v>Sun</v>
      </c>
      <c r="E10" s="10">
        <f>+E9+1</f>
        <v>44045</v>
      </c>
      <c r="F10" s="11"/>
      <c r="G10" s="8"/>
      <c r="H10" s="52"/>
      <c r="I10" s="52"/>
      <c r="J10" s="8"/>
      <c r="K10" s="8"/>
      <c r="L10" s="9"/>
      <c r="N10" s="33" t="s">
        <v>169</v>
      </c>
      <c r="O10" s="29">
        <f>COUNTIF($G$9:$G$38, 9001)</f>
        <v>0</v>
      </c>
    </row>
    <row r="11" spans="1:15" ht="29.1" customHeight="1" thickBot="1">
      <c r="A11" s="18">
        <f t="shared" si="0"/>
        <v>1</v>
      </c>
      <c r="B11" s="33">
        <f t="shared" si="1"/>
        <v>1</v>
      </c>
      <c r="C11" s="35"/>
      <c r="D11" s="13" t="str">
        <f>IF(B11=1,"Mo",IF(B11=2,"Tue",IF(B11=3,"Wed",IF(B11=4,"Thu",IF(B11=5,"Fri",IF(B11=6,"Sat",IF(B11=7,"Sun","")))))))</f>
        <v>Mo</v>
      </c>
      <c r="E11" s="10">
        <f t="shared" ref="E11:E36" si="2">+E10+1</f>
        <v>44046</v>
      </c>
      <c r="F11" s="11" t="s">
        <v>17</v>
      </c>
      <c r="G11" s="8">
        <v>9002</v>
      </c>
      <c r="H11" s="52" t="s">
        <v>170</v>
      </c>
      <c r="I11" s="52"/>
      <c r="J11" s="8" t="s">
        <v>167</v>
      </c>
      <c r="K11" s="8"/>
      <c r="L11" s="9">
        <v>8</v>
      </c>
      <c r="N11" s="33" t="s">
        <v>171</v>
      </c>
      <c r="O11" s="29">
        <f>COUNTIF($G$9:$G$38,9003)+COUNTIF($G$9:$G$38,9004)</f>
        <v>0</v>
      </c>
    </row>
    <row r="12" spans="1:15" ht="29.1" customHeight="1" thickBot="1">
      <c r="A12" s="18">
        <f t="shared" si="0"/>
        <v>1</v>
      </c>
      <c r="B12" s="33">
        <f t="shared" si="1"/>
        <v>2</v>
      </c>
      <c r="C12" s="35"/>
      <c r="D12" s="13" t="str">
        <f t="shared" ref="D12:D38" si="3">IF(B12=1,"Mo",IF(B12=2,"Tue",IF(B12=3,"Wed",IF(B12=4,"Thu",IF(B12=5,"Fri",IF(B12=6,"Sat",IF(B12=7,"Sun","")))))))</f>
        <v>Tue</v>
      </c>
      <c r="E12" s="10">
        <f t="shared" si="2"/>
        <v>44047</v>
      </c>
      <c r="F12" s="11" t="s">
        <v>17</v>
      </c>
      <c r="G12" s="8">
        <v>9002</v>
      </c>
      <c r="H12" s="52" t="s">
        <v>172</v>
      </c>
      <c r="I12" s="52"/>
      <c r="J12" s="8" t="s">
        <v>173</v>
      </c>
      <c r="K12" s="8"/>
      <c r="L12" s="9">
        <v>8</v>
      </c>
      <c r="N12" s="18" t="s">
        <v>174</v>
      </c>
      <c r="O12" s="29">
        <f>COUNTIF($G$9:$G$38, 9005)</f>
        <v>0</v>
      </c>
    </row>
    <row r="13" spans="1:15" ht="29.1" customHeight="1" thickBot="1">
      <c r="A13" s="18">
        <f t="shared" si="0"/>
        <v>1</v>
      </c>
      <c r="B13" s="33">
        <f t="shared" si="1"/>
        <v>3</v>
      </c>
      <c r="C13" s="35"/>
      <c r="D13" s="13" t="str">
        <f t="shared" si="3"/>
        <v>Wed</v>
      </c>
      <c r="E13" s="10">
        <f t="shared" si="2"/>
        <v>44048</v>
      </c>
      <c r="F13" s="11" t="s">
        <v>17</v>
      </c>
      <c r="G13" s="8">
        <v>9002</v>
      </c>
      <c r="H13" s="52" t="s">
        <v>175</v>
      </c>
      <c r="I13" s="52"/>
      <c r="J13" s="8" t="s">
        <v>167</v>
      </c>
      <c r="K13" s="8"/>
      <c r="L13" s="9">
        <v>8</v>
      </c>
    </row>
    <row r="14" spans="1:15" ht="29.1" customHeight="1" thickBot="1">
      <c r="A14" s="18">
        <f t="shared" si="0"/>
        <v>1</v>
      </c>
      <c r="B14" s="33">
        <f t="shared" si="1"/>
        <v>4</v>
      </c>
      <c r="C14" s="35"/>
      <c r="D14" s="13" t="str">
        <f t="shared" si="3"/>
        <v>Thu</v>
      </c>
      <c r="E14" s="10">
        <f t="shared" si="2"/>
        <v>44049</v>
      </c>
      <c r="F14" s="11" t="s">
        <v>17</v>
      </c>
      <c r="G14" s="8">
        <v>9002</v>
      </c>
      <c r="H14" s="52" t="s">
        <v>176</v>
      </c>
      <c r="I14" s="52"/>
      <c r="J14" s="8" t="s">
        <v>167</v>
      </c>
      <c r="K14" s="8"/>
      <c r="L14" s="9">
        <v>8</v>
      </c>
    </row>
    <row r="15" spans="1:15" ht="29.1" customHeight="1" thickBot="1">
      <c r="A15" s="18">
        <f t="shared" si="0"/>
        <v>1</v>
      </c>
      <c r="B15" s="33">
        <f t="shared" si="1"/>
        <v>5</v>
      </c>
      <c r="C15" s="35"/>
      <c r="D15" s="13" t="str">
        <f t="shared" si="3"/>
        <v>Fri</v>
      </c>
      <c r="E15" s="10">
        <f t="shared" si="2"/>
        <v>44050</v>
      </c>
      <c r="F15" s="11" t="s">
        <v>17</v>
      </c>
      <c r="G15" s="8">
        <v>9002</v>
      </c>
      <c r="H15" s="52" t="s">
        <v>177</v>
      </c>
      <c r="I15" s="52"/>
      <c r="J15" s="8" t="s">
        <v>167</v>
      </c>
      <c r="K15" s="8"/>
      <c r="L15" s="9">
        <v>8</v>
      </c>
    </row>
    <row r="16" spans="1:15" ht="29.1" customHeight="1" thickBot="1">
      <c r="A16" s="18" t="str">
        <f t="shared" si="0"/>
        <v/>
      </c>
      <c r="B16" s="33">
        <f t="shared" si="1"/>
        <v>6</v>
      </c>
      <c r="C16" s="35"/>
      <c r="D16" s="13" t="str">
        <f>IF(B16=1,"Mo",IF(B16=2,"Tue",IF(B16=3,"Wed",IF(B16=4,"Thu",IF(B16=5,"Fri",IF(B16=6,"Sat",IF(B16=7,"Sun","")))))))</f>
        <v>Sat</v>
      </c>
      <c r="E16" s="10">
        <f t="shared" si="2"/>
        <v>44051</v>
      </c>
      <c r="F16" s="11"/>
      <c r="G16" s="8"/>
      <c r="H16" s="52"/>
      <c r="I16" s="52"/>
      <c r="J16" s="8"/>
      <c r="K16" s="8"/>
      <c r="L16" s="9"/>
    </row>
    <row r="17" spans="1:12" ht="29.1" customHeight="1" thickBot="1">
      <c r="A17" s="18" t="str">
        <f t="shared" si="0"/>
        <v/>
      </c>
      <c r="B17" s="33">
        <f t="shared" si="1"/>
        <v>7</v>
      </c>
      <c r="C17" s="35"/>
      <c r="D17" s="13" t="str">
        <f>IF(B17=1,"Mo",IF(B17=2,"Tue",IF(B17=3,"Wed",IF(B17=4,"Thu",IF(B17=5,"Fri",IF(B17=6,"Sat",IF(B17=7,"Sun","")))))))</f>
        <v>Sun</v>
      </c>
      <c r="E17" s="10">
        <f t="shared" si="2"/>
        <v>44052</v>
      </c>
      <c r="F17" s="11"/>
      <c r="G17" s="8"/>
      <c r="H17" s="52"/>
      <c r="I17" s="52"/>
      <c r="J17" s="8"/>
      <c r="K17" s="8"/>
      <c r="L17" s="9"/>
    </row>
    <row r="18" spans="1:12" ht="29.1" customHeight="1" thickBot="1">
      <c r="A18" s="18">
        <f t="shared" si="0"/>
        <v>1</v>
      </c>
      <c r="B18" s="33">
        <f t="shared" si="1"/>
        <v>1</v>
      </c>
      <c r="C18" s="35"/>
      <c r="D18" s="13" t="str">
        <f>IF(B18=1,"Mo",IF(B18=2,"Tue",IF(B18=3,"Wed",IF(B18=4,"Thu",IF(B18=5,"Fri",IF(B18=6,"Sat",IF(B18=7,"Sun","")))))))</f>
        <v>Mo</v>
      </c>
      <c r="E18" s="10">
        <f t="shared" si="2"/>
        <v>44053</v>
      </c>
      <c r="F18" s="11" t="s">
        <v>17</v>
      </c>
      <c r="G18" s="8">
        <v>9002</v>
      </c>
      <c r="H18" s="52" t="s">
        <v>178</v>
      </c>
      <c r="I18" s="52"/>
      <c r="J18" s="8" t="s">
        <v>167</v>
      </c>
      <c r="K18" s="8"/>
      <c r="L18" s="9">
        <v>8</v>
      </c>
    </row>
    <row r="19" spans="1:12" ht="29.1" customHeight="1" thickBot="1">
      <c r="A19" s="18">
        <f t="shared" si="0"/>
        <v>1</v>
      </c>
      <c r="B19" s="33">
        <f t="shared" si="1"/>
        <v>2</v>
      </c>
      <c r="C19" s="35"/>
      <c r="D19" s="13" t="str">
        <f t="shared" si="3"/>
        <v>Tue</v>
      </c>
      <c r="E19" s="10">
        <f t="shared" si="2"/>
        <v>44054</v>
      </c>
      <c r="F19" s="11" t="s">
        <v>17</v>
      </c>
      <c r="G19" s="8">
        <v>9002</v>
      </c>
      <c r="H19" s="52" t="s">
        <v>179</v>
      </c>
      <c r="I19" s="52"/>
      <c r="J19" s="8" t="s">
        <v>167</v>
      </c>
      <c r="K19" s="8"/>
      <c r="L19" s="9">
        <v>8</v>
      </c>
    </row>
    <row r="20" spans="1:12" ht="29.1" customHeight="1" thickBot="1">
      <c r="A20" s="18">
        <f t="shared" si="0"/>
        <v>1</v>
      </c>
      <c r="B20" s="33">
        <f t="shared" si="1"/>
        <v>3</v>
      </c>
      <c r="C20" s="35"/>
      <c r="D20" s="13" t="str">
        <f t="shared" si="3"/>
        <v>Wed</v>
      </c>
      <c r="E20" s="10">
        <f t="shared" si="2"/>
        <v>44055</v>
      </c>
      <c r="F20" s="11" t="s">
        <v>17</v>
      </c>
      <c r="G20" s="8">
        <v>9002</v>
      </c>
      <c r="H20" s="52" t="s">
        <v>180</v>
      </c>
      <c r="I20" s="52"/>
      <c r="J20" s="8" t="s">
        <v>167</v>
      </c>
      <c r="K20" s="8"/>
      <c r="L20" s="9">
        <v>8</v>
      </c>
    </row>
    <row r="21" spans="1:12" ht="29.1" customHeight="1" thickBot="1">
      <c r="A21" s="18">
        <f t="shared" si="0"/>
        <v>1</v>
      </c>
      <c r="B21" s="33">
        <f t="shared" si="1"/>
        <v>4</v>
      </c>
      <c r="C21" s="35"/>
      <c r="D21" s="13" t="str">
        <f t="shared" si="3"/>
        <v>Thu</v>
      </c>
      <c r="E21" s="10">
        <f t="shared" si="2"/>
        <v>44056</v>
      </c>
      <c r="F21" s="11" t="s">
        <v>17</v>
      </c>
      <c r="G21" s="8">
        <v>9002</v>
      </c>
      <c r="H21" s="52" t="s">
        <v>181</v>
      </c>
      <c r="I21" s="52"/>
      <c r="J21" s="8" t="s">
        <v>167</v>
      </c>
      <c r="K21" s="8"/>
      <c r="L21" s="9">
        <v>8</v>
      </c>
    </row>
    <row r="22" spans="1:12" ht="29.1" customHeight="1" thickBot="1">
      <c r="A22" s="18">
        <f t="shared" si="0"/>
        <v>1</v>
      </c>
      <c r="B22" s="33">
        <f t="shared" si="1"/>
        <v>5</v>
      </c>
      <c r="C22" s="35"/>
      <c r="D22" s="13" t="str">
        <f t="shared" si="3"/>
        <v>Fri</v>
      </c>
      <c r="E22" s="10">
        <f t="shared" si="2"/>
        <v>44057</v>
      </c>
      <c r="F22" s="11" t="s">
        <v>17</v>
      </c>
      <c r="G22" s="8">
        <v>9002</v>
      </c>
      <c r="H22" s="52" t="s">
        <v>182</v>
      </c>
      <c r="I22" s="52"/>
      <c r="J22" s="8" t="s">
        <v>167</v>
      </c>
      <c r="K22" s="8"/>
      <c r="L22" s="9">
        <v>8</v>
      </c>
    </row>
    <row r="23" spans="1:12" ht="29.1" customHeight="1" thickBot="1">
      <c r="A23" s="18" t="str">
        <f t="shared" si="0"/>
        <v/>
      </c>
      <c r="B23" s="33">
        <f t="shared" si="1"/>
        <v>6</v>
      </c>
      <c r="C23" s="35"/>
      <c r="D23" s="13" t="str">
        <f t="shared" si="3"/>
        <v>Sat</v>
      </c>
      <c r="E23" s="10">
        <f t="shared" si="2"/>
        <v>44058</v>
      </c>
      <c r="F23" s="11"/>
      <c r="G23" s="8"/>
      <c r="H23" s="52"/>
      <c r="I23" s="52"/>
      <c r="J23" s="8"/>
      <c r="K23" s="8"/>
      <c r="L23" s="9"/>
    </row>
    <row r="24" spans="1:12" ht="29.1" customHeight="1" thickBot="1">
      <c r="A24" s="18" t="str">
        <f t="shared" si="0"/>
        <v/>
      </c>
      <c r="B24" s="33">
        <f t="shared" si="1"/>
        <v>7</v>
      </c>
      <c r="C24" s="35"/>
      <c r="D24" s="13" t="str">
        <f t="shared" si="3"/>
        <v>Sun</v>
      </c>
      <c r="E24" s="10">
        <f t="shared" si="2"/>
        <v>44059</v>
      </c>
      <c r="F24" s="11"/>
      <c r="G24" s="8"/>
      <c r="H24" s="52"/>
      <c r="I24" s="52"/>
      <c r="J24" s="8"/>
      <c r="K24" s="8"/>
      <c r="L24" s="9"/>
    </row>
    <row r="25" spans="1:12" ht="29.1" customHeight="1" thickBot="1">
      <c r="A25" s="18">
        <f t="shared" si="0"/>
        <v>1</v>
      </c>
      <c r="B25" s="33">
        <f t="shared" si="1"/>
        <v>1</v>
      </c>
      <c r="C25" s="35"/>
      <c r="D25" s="13" t="str">
        <f t="shared" si="3"/>
        <v>Mo</v>
      </c>
      <c r="E25" s="10">
        <f t="shared" si="2"/>
        <v>44060</v>
      </c>
      <c r="F25" s="11" t="s">
        <v>17</v>
      </c>
      <c r="G25" s="8">
        <v>9002</v>
      </c>
      <c r="H25" s="52" t="s">
        <v>183</v>
      </c>
      <c r="I25" s="52"/>
      <c r="J25" s="8" t="s">
        <v>167</v>
      </c>
      <c r="K25" s="8"/>
      <c r="L25" s="9">
        <v>8</v>
      </c>
    </row>
    <row r="26" spans="1:12" ht="29.1" customHeight="1" thickBot="1">
      <c r="A26" s="18">
        <f t="shared" si="0"/>
        <v>1</v>
      </c>
      <c r="B26" s="33">
        <f t="shared" si="1"/>
        <v>2</v>
      </c>
      <c r="C26" s="35"/>
      <c r="D26" s="13" t="str">
        <f t="shared" si="3"/>
        <v>Tue</v>
      </c>
      <c r="E26" s="10">
        <f t="shared" si="2"/>
        <v>44061</v>
      </c>
      <c r="F26" s="11" t="s">
        <v>17</v>
      </c>
      <c r="G26" s="8">
        <v>9002</v>
      </c>
      <c r="H26" s="52" t="s">
        <v>184</v>
      </c>
      <c r="I26" s="52"/>
      <c r="J26" s="8" t="s">
        <v>167</v>
      </c>
      <c r="K26" s="8"/>
      <c r="L26" s="9">
        <v>8</v>
      </c>
    </row>
    <row r="27" spans="1:12" ht="29.1" customHeight="1" thickBot="1">
      <c r="A27" s="18">
        <f t="shared" si="0"/>
        <v>1</v>
      </c>
      <c r="B27" s="33">
        <f t="shared" si="1"/>
        <v>3</v>
      </c>
      <c r="C27" s="35"/>
      <c r="D27" s="13" t="str">
        <f t="shared" si="3"/>
        <v>Wed</v>
      </c>
      <c r="E27" s="10">
        <f t="shared" si="2"/>
        <v>44062</v>
      </c>
      <c r="F27" s="11" t="s">
        <v>17</v>
      </c>
      <c r="G27" s="8">
        <v>9002</v>
      </c>
      <c r="H27" s="52" t="s">
        <v>185</v>
      </c>
      <c r="I27" s="52"/>
      <c r="J27" s="8" t="s">
        <v>167</v>
      </c>
      <c r="K27" s="8"/>
      <c r="L27" s="9">
        <v>8</v>
      </c>
    </row>
    <row r="28" spans="1:12" ht="29.1" customHeight="1" thickBot="1">
      <c r="A28" s="18">
        <f t="shared" si="0"/>
        <v>1</v>
      </c>
      <c r="B28" s="33">
        <f t="shared" si="1"/>
        <v>4</v>
      </c>
      <c r="C28" s="35"/>
      <c r="D28" s="13" t="str">
        <f t="shared" si="3"/>
        <v>Thu</v>
      </c>
      <c r="E28" s="10">
        <f t="shared" si="2"/>
        <v>44063</v>
      </c>
      <c r="F28" s="11" t="s">
        <v>17</v>
      </c>
      <c r="G28" s="8">
        <v>9002</v>
      </c>
      <c r="H28" s="52" t="s">
        <v>186</v>
      </c>
      <c r="I28" s="52"/>
      <c r="J28" s="8" t="s">
        <v>167</v>
      </c>
      <c r="K28" s="8"/>
      <c r="L28" s="9">
        <v>8</v>
      </c>
    </row>
    <row r="29" spans="1:12" ht="29.1" customHeight="1" thickBot="1">
      <c r="A29" s="18">
        <f t="shared" si="0"/>
        <v>1</v>
      </c>
      <c r="B29" s="33">
        <f t="shared" si="1"/>
        <v>5</v>
      </c>
      <c r="C29" s="35"/>
      <c r="D29" s="13" t="str">
        <f t="shared" si="3"/>
        <v>Fri</v>
      </c>
      <c r="E29" s="10">
        <f t="shared" si="2"/>
        <v>44064</v>
      </c>
      <c r="F29" s="11" t="s">
        <v>17</v>
      </c>
      <c r="G29" s="8">
        <v>9002</v>
      </c>
      <c r="H29" s="52" t="s">
        <v>187</v>
      </c>
      <c r="I29" s="52"/>
      <c r="J29" s="8" t="s">
        <v>167</v>
      </c>
      <c r="K29" s="8"/>
      <c r="L29" s="9">
        <v>8</v>
      </c>
    </row>
    <row r="30" spans="1:12" ht="29.1" customHeight="1" thickBot="1">
      <c r="A30" s="18" t="str">
        <f t="shared" si="0"/>
        <v/>
      </c>
      <c r="B30" s="33">
        <f t="shared" si="1"/>
        <v>6</v>
      </c>
      <c r="C30" s="35"/>
      <c r="D30" s="13" t="str">
        <f t="shared" si="3"/>
        <v>Sat</v>
      </c>
      <c r="E30" s="10">
        <f t="shared" si="2"/>
        <v>44065</v>
      </c>
      <c r="F30" s="11"/>
      <c r="G30" s="8"/>
      <c r="H30" s="52"/>
      <c r="I30" s="52"/>
      <c r="J30" s="8"/>
      <c r="K30" s="8"/>
      <c r="L30" s="9"/>
    </row>
    <row r="31" spans="1:12" ht="29.1" customHeight="1" thickBot="1">
      <c r="A31" s="18" t="str">
        <f t="shared" si="0"/>
        <v/>
      </c>
      <c r="B31" s="33">
        <f t="shared" si="1"/>
        <v>7</v>
      </c>
      <c r="C31" s="35"/>
      <c r="D31" s="13" t="str">
        <f t="shared" si="3"/>
        <v>Sun</v>
      </c>
      <c r="E31" s="10">
        <f t="shared" si="2"/>
        <v>44066</v>
      </c>
      <c r="F31" s="11"/>
      <c r="G31" s="8"/>
      <c r="H31" s="52"/>
      <c r="I31" s="52"/>
      <c r="J31" s="8"/>
      <c r="K31" s="8"/>
      <c r="L31" s="9"/>
    </row>
    <row r="32" spans="1:12" ht="29.1" customHeight="1" thickBot="1">
      <c r="A32" s="18">
        <f t="shared" si="0"/>
        <v>1</v>
      </c>
      <c r="B32" s="33">
        <f t="shared" si="1"/>
        <v>1</v>
      </c>
      <c r="C32" s="35"/>
      <c r="D32" s="13" t="str">
        <f t="shared" si="3"/>
        <v>Mo</v>
      </c>
      <c r="E32" s="10">
        <f t="shared" si="2"/>
        <v>44067</v>
      </c>
      <c r="F32" s="11" t="s">
        <v>17</v>
      </c>
      <c r="G32" s="8">
        <v>9002</v>
      </c>
      <c r="H32" s="52" t="s">
        <v>188</v>
      </c>
      <c r="I32" s="52"/>
      <c r="J32" s="8" t="s">
        <v>167</v>
      </c>
      <c r="K32" s="8"/>
      <c r="L32" s="9">
        <v>8</v>
      </c>
    </row>
    <row r="33" spans="1:12" ht="29.1" customHeight="1" thickBot="1">
      <c r="A33" s="18">
        <f t="shared" si="0"/>
        <v>1</v>
      </c>
      <c r="B33" s="33">
        <f t="shared" si="1"/>
        <v>2</v>
      </c>
      <c r="C33" s="35"/>
      <c r="D33" s="13" t="str">
        <f t="shared" si="3"/>
        <v>Tue</v>
      </c>
      <c r="E33" s="10">
        <f t="shared" si="2"/>
        <v>44068</v>
      </c>
      <c r="F33" s="11" t="s">
        <v>17</v>
      </c>
      <c r="G33" s="8">
        <v>9002</v>
      </c>
      <c r="H33" s="52" t="s">
        <v>189</v>
      </c>
      <c r="I33" s="52"/>
      <c r="J33" s="8" t="s">
        <v>167</v>
      </c>
      <c r="K33" s="8"/>
      <c r="L33" s="9">
        <v>8</v>
      </c>
    </row>
    <row r="34" spans="1:12" ht="29.1" customHeight="1" thickBot="1">
      <c r="A34" s="18">
        <f t="shared" si="0"/>
        <v>1</v>
      </c>
      <c r="B34" s="33">
        <f t="shared" si="1"/>
        <v>3</v>
      </c>
      <c r="C34" s="35"/>
      <c r="D34" s="13" t="str">
        <f t="shared" si="3"/>
        <v>Wed</v>
      </c>
      <c r="E34" s="10">
        <f t="shared" si="2"/>
        <v>44069</v>
      </c>
      <c r="F34" s="11" t="s">
        <v>17</v>
      </c>
      <c r="G34" s="8">
        <v>9002</v>
      </c>
      <c r="H34" s="52" t="s">
        <v>190</v>
      </c>
      <c r="I34" s="52"/>
      <c r="J34" s="8" t="s">
        <v>167</v>
      </c>
      <c r="K34" s="8"/>
      <c r="L34" s="9">
        <v>8</v>
      </c>
    </row>
    <row r="35" spans="1:12" ht="29.1" customHeight="1" thickBot="1">
      <c r="A35" s="18">
        <f t="shared" si="0"/>
        <v>1</v>
      </c>
      <c r="B35" s="33">
        <f t="shared" si="1"/>
        <v>4</v>
      </c>
      <c r="C35" s="35"/>
      <c r="D35" s="13" t="str">
        <f t="shared" si="3"/>
        <v>Thu</v>
      </c>
      <c r="E35" s="10">
        <f t="shared" si="2"/>
        <v>44070</v>
      </c>
      <c r="F35" s="11" t="s">
        <v>17</v>
      </c>
      <c r="G35" s="8">
        <v>9002</v>
      </c>
      <c r="H35" s="52" t="s">
        <v>191</v>
      </c>
      <c r="I35" s="52"/>
      <c r="J35" s="8" t="s">
        <v>167</v>
      </c>
      <c r="K35" s="8"/>
      <c r="L35" s="9">
        <v>8</v>
      </c>
    </row>
    <row r="36" spans="1:12" ht="29.1" customHeight="1" thickBot="1">
      <c r="A36" s="18">
        <f t="shared" si="0"/>
        <v>1</v>
      </c>
      <c r="B36" s="33">
        <f t="shared" si="1"/>
        <v>5</v>
      </c>
      <c r="C36" s="35"/>
      <c r="D36" s="13" t="str">
        <f t="shared" si="3"/>
        <v>Fri</v>
      </c>
      <c r="E36" s="10">
        <f t="shared" si="2"/>
        <v>44071</v>
      </c>
      <c r="F36" s="11" t="s">
        <v>17</v>
      </c>
      <c r="G36" s="8">
        <v>9002</v>
      </c>
      <c r="H36" s="77" t="s">
        <v>192</v>
      </c>
      <c r="I36" s="77"/>
      <c r="J36" s="8" t="s">
        <v>167</v>
      </c>
      <c r="K36" s="8"/>
      <c r="L36" s="9">
        <v>8</v>
      </c>
    </row>
    <row r="37" spans="1:12" ht="29.1" customHeight="1" thickBot="1">
      <c r="A37" s="18" t="str">
        <f t="shared" si="0"/>
        <v/>
      </c>
      <c r="B37" s="33">
        <f>WEEKDAY(E36+1,2)</f>
        <v>6</v>
      </c>
      <c r="C37" s="35"/>
      <c r="D37" s="13" t="str">
        <f t="shared" si="3"/>
        <v>Sat</v>
      </c>
      <c r="E37" s="15">
        <f>IF(MONTH(E36+1)&gt;MONTH(E36),"",E36+1)</f>
        <v>44072</v>
      </c>
      <c r="F37" s="11"/>
      <c r="G37" s="16"/>
      <c r="H37" s="76"/>
      <c r="I37" s="52"/>
      <c r="J37" s="8"/>
      <c r="K37" s="8"/>
      <c r="L37" s="9"/>
    </row>
    <row r="38" spans="1:12" ht="29.1" customHeight="1" thickBot="1">
      <c r="A38" s="18" t="str">
        <f t="shared" si="0"/>
        <v/>
      </c>
      <c r="B38" s="33">
        <f>WEEKDAY(E37+1,2)</f>
        <v>7</v>
      </c>
      <c r="C38" s="35"/>
      <c r="D38" s="13" t="str">
        <f t="shared" si="3"/>
        <v>Sun</v>
      </c>
      <c r="E38" s="15">
        <f>IF(MONTH(E37+1)&gt;MONTH(E37),"",E37+1)</f>
        <v>44073</v>
      </c>
      <c r="F38" s="11"/>
      <c r="G38" s="16"/>
      <c r="H38" s="76"/>
      <c r="I38" s="52"/>
      <c r="J38" s="8"/>
      <c r="K38" s="8"/>
      <c r="L38" s="9"/>
    </row>
    <row r="39" spans="1:12" ht="30" customHeight="1" thickBot="1">
      <c r="D39" s="36"/>
      <c r="E39" s="37"/>
      <c r="F39" s="38"/>
      <c r="G39" s="39"/>
      <c r="H39" s="40"/>
      <c r="I39" s="41" t="s">
        <v>1</v>
      </c>
      <c r="J39" s="42"/>
      <c r="K39" s="43"/>
      <c r="L39" s="44">
        <f>SUM(L9:L38)</f>
        <v>160</v>
      </c>
    </row>
    <row r="40" spans="1:12" ht="30" customHeight="1" thickBot="1">
      <c r="D40" s="36"/>
      <c r="E40" s="43"/>
      <c r="F40" s="45"/>
      <c r="G40" s="45"/>
      <c r="H40" s="45"/>
      <c r="I40" s="46" t="s">
        <v>2</v>
      </c>
      <c r="J40" s="42"/>
      <c r="K40" s="43"/>
      <c r="L40" s="44">
        <f>SUM(L39/8)</f>
        <v>20</v>
      </c>
    </row>
  </sheetData>
  <mergeCells count="40"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14:I14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  <mergeCell ref="L7:L8"/>
    <mergeCell ref="H10:I10"/>
    <mergeCell ref="H11:I11"/>
    <mergeCell ref="H12:I12"/>
    <mergeCell ref="H13:I13"/>
  </mergeCells>
  <conditionalFormatting sqref="C9:C37">
    <cfRule type="expression" dxfId="244" priority="41" stopIfTrue="1">
      <formula>IF($A9=1,B9,)</formula>
    </cfRule>
    <cfRule type="expression" dxfId="243" priority="42" stopIfTrue="1">
      <formula>IF($A9="",B9,)</formula>
    </cfRule>
  </conditionalFormatting>
  <conditionalFormatting sqref="E9">
    <cfRule type="expression" dxfId="242" priority="43" stopIfTrue="1">
      <formula>IF($A9="",B9,"")</formula>
    </cfRule>
  </conditionalFormatting>
  <conditionalFormatting sqref="E10:E37">
    <cfRule type="expression" dxfId="241" priority="44" stopIfTrue="1">
      <formula>IF($A10&lt;&gt;1,B10,"")</formula>
    </cfRule>
  </conditionalFormatting>
  <conditionalFormatting sqref="D9:D37">
    <cfRule type="expression" dxfId="240" priority="45" stopIfTrue="1">
      <formula>IF($A9="",B9,)</formula>
    </cfRule>
  </conditionalFormatting>
  <conditionalFormatting sqref="G9:G10 G16:G17 G23:G24 G30:G31">
    <cfRule type="expression" dxfId="239" priority="46" stopIfTrue="1">
      <formula>#REF!="Freelancer"</formula>
    </cfRule>
    <cfRule type="expression" dxfId="238" priority="47" stopIfTrue="1">
      <formula>#REF!="DTC Int. Staff"</formula>
    </cfRule>
  </conditionalFormatting>
  <conditionalFormatting sqref="G23:G24 G30:G31 G16:G17">
    <cfRule type="expression" dxfId="237" priority="39" stopIfTrue="1">
      <formula>$F$5="Freelancer"</formula>
    </cfRule>
    <cfRule type="expression" dxfId="236" priority="40" stopIfTrue="1">
      <formula>$F$5="DTC Int. Staff"</formula>
    </cfRule>
  </conditionalFormatting>
  <conditionalFormatting sqref="G10">
    <cfRule type="expression" dxfId="235" priority="37" stopIfTrue="1">
      <formula>#REF!="Freelancer"</formula>
    </cfRule>
    <cfRule type="expression" dxfId="234" priority="38" stopIfTrue="1">
      <formula>#REF!="DTC Int. Staff"</formula>
    </cfRule>
  </conditionalFormatting>
  <conditionalFormatting sqref="G10">
    <cfRule type="expression" dxfId="233" priority="35" stopIfTrue="1">
      <formula>$F$5="Freelancer"</formula>
    </cfRule>
    <cfRule type="expression" dxfId="232" priority="36" stopIfTrue="1">
      <formula>$F$5="DTC Int. Staff"</formula>
    </cfRule>
  </conditionalFormatting>
  <conditionalFormatting sqref="C38">
    <cfRule type="expression" dxfId="231" priority="31" stopIfTrue="1">
      <formula>IF($A38=1,B38,)</formula>
    </cfRule>
    <cfRule type="expression" dxfId="230" priority="32" stopIfTrue="1">
      <formula>IF($A38="",B38,)</formula>
    </cfRule>
  </conditionalFormatting>
  <conditionalFormatting sqref="E38">
    <cfRule type="expression" dxfId="229" priority="33" stopIfTrue="1">
      <formula>IF($A38&lt;&gt;1,B38,"")</formula>
    </cfRule>
  </conditionalFormatting>
  <conditionalFormatting sqref="D38">
    <cfRule type="expression" dxfId="228" priority="34" stopIfTrue="1">
      <formula>IF($A38="",B38,)</formula>
    </cfRule>
  </conditionalFormatting>
  <conditionalFormatting sqref="G11:G15">
    <cfRule type="expression" dxfId="227" priority="29" stopIfTrue="1">
      <formula>#REF!="Freelancer"</formula>
    </cfRule>
    <cfRule type="expression" dxfId="226" priority="30" stopIfTrue="1">
      <formula>#REF!="DTC Int. Staff"</formula>
    </cfRule>
  </conditionalFormatting>
  <conditionalFormatting sqref="G11:G15">
    <cfRule type="expression" dxfId="225" priority="27" stopIfTrue="1">
      <formula>#REF!="Freelancer"</formula>
    </cfRule>
    <cfRule type="expression" dxfId="224" priority="28" stopIfTrue="1">
      <formula>#REF!="DTC Int. Staff"</formula>
    </cfRule>
  </conditionalFormatting>
  <conditionalFormatting sqref="G11:G15">
    <cfRule type="expression" dxfId="223" priority="25" stopIfTrue="1">
      <formula>$F$5="Freelancer"</formula>
    </cfRule>
    <cfRule type="expression" dxfId="222" priority="26" stopIfTrue="1">
      <formula>$F$5="DTC Int. Staff"</formula>
    </cfRule>
  </conditionalFormatting>
  <conditionalFormatting sqref="G18">
    <cfRule type="expression" dxfId="221" priority="23" stopIfTrue="1">
      <formula>#REF!="Freelancer"</formula>
    </cfRule>
    <cfRule type="expression" dxfId="220" priority="24" stopIfTrue="1">
      <formula>#REF!="DTC Int. Staff"</formula>
    </cfRule>
  </conditionalFormatting>
  <conditionalFormatting sqref="G18">
    <cfRule type="expression" dxfId="219" priority="21" stopIfTrue="1">
      <formula>#REF!="Freelancer"</formula>
    </cfRule>
    <cfRule type="expression" dxfId="218" priority="22" stopIfTrue="1">
      <formula>#REF!="DTC Int. Staff"</formula>
    </cfRule>
  </conditionalFormatting>
  <conditionalFormatting sqref="G18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19:G22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19:G22">
    <cfRule type="expression" dxfId="213" priority="15" stopIfTrue="1">
      <formula>#REF!="Freelancer"</formula>
    </cfRule>
    <cfRule type="expression" dxfId="212" priority="16" stopIfTrue="1">
      <formula>#REF!="DTC Int. Staff"</formula>
    </cfRule>
  </conditionalFormatting>
  <conditionalFormatting sqref="G19:G22">
    <cfRule type="expression" dxfId="211" priority="13" stopIfTrue="1">
      <formula>$F$5="Freelancer"</formula>
    </cfRule>
    <cfRule type="expression" dxfId="210" priority="14" stopIfTrue="1">
      <formula>$F$5="DTC Int. Staff"</formula>
    </cfRule>
  </conditionalFormatting>
  <conditionalFormatting sqref="G25:G29">
    <cfRule type="expression" dxfId="209" priority="11" stopIfTrue="1">
      <formula>#REF!="Freelancer"</formula>
    </cfRule>
    <cfRule type="expression" dxfId="208" priority="12" stopIfTrue="1">
      <formula>#REF!="DTC Int. Staff"</formula>
    </cfRule>
  </conditionalFormatting>
  <conditionalFormatting sqref="G25:G29">
    <cfRule type="expression" dxfId="207" priority="9" stopIfTrue="1">
      <formula>#REF!="Freelancer"</formula>
    </cfRule>
    <cfRule type="expression" dxfId="206" priority="10" stopIfTrue="1">
      <formula>#REF!="DTC Int. Staff"</formula>
    </cfRule>
  </conditionalFormatting>
  <conditionalFormatting sqref="G25:G29">
    <cfRule type="expression" dxfId="205" priority="7" stopIfTrue="1">
      <formula>$F$5="Freelancer"</formula>
    </cfRule>
    <cfRule type="expression" dxfId="204" priority="8" stopIfTrue="1">
      <formula>$F$5="DTC Int. Staff"</formula>
    </cfRule>
  </conditionalFormatting>
  <conditionalFormatting sqref="G32:G36">
    <cfRule type="expression" dxfId="203" priority="5" stopIfTrue="1">
      <formula>#REF!="Freelancer"</formula>
    </cfRule>
    <cfRule type="expression" dxfId="202" priority="6" stopIfTrue="1">
      <formula>#REF!="DTC Int. Staff"</formula>
    </cfRule>
  </conditionalFormatting>
  <conditionalFormatting sqref="G32:G36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32:G36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dataValidations count="2">
    <dataValidation type="list" allowBlank="1" showInputMessage="1" showErrorMessage="1" sqref="G9:G36" xr:uid="{0619B19D-DE5A-4A52-9E6F-D3EC0D50691A}">
      <formula1>SAP_Booking_Number</formula1>
    </dataValidation>
    <dataValidation type="list" allowBlank="1" showInputMessage="1" showErrorMessage="1" sqref="G37:G38" xr:uid="{32C8160D-2656-4903-9FBE-979478495921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D319-DE09-4C97-AE4F-50F8AA8D7C3A}">
  <sheetPr>
    <pageSetUpPr fitToPage="1"/>
  </sheetPr>
  <dimension ref="A1:O40"/>
  <sheetViews>
    <sheetView showGridLines="0" topLeftCell="D10" zoomScale="67" zoomScaleNormal="70" workbookViewId="0">
      <selection activeCell="F29" sqref="F29:L38"/>
    </sheetView>
  </sheetViews>
  <sheetFormatPr defaultColWidth="11.44140625" defaultRowHeight="13.2"/>
  <cols>
    <col min="1" max="1" width="2.44140625" style="18" hidden="1" customWidth="1"/>
    <col min="2" max="2" width="3.109375" style="18" hidden="1" customWidth="1"/>
    <col min="3" max="3" width="3.5546875" style="18" hidden="1" customWidth="1"/>
    <col min="4" max="4" width="5.109375" style="18" customWidth="1"/>
    <col min="5" max="5" width="17" style="18" customWidth="1"/>
    <col min="6" max="6" width="21.33203125" style="18" customWidth="1"/>
    <col min="7" max="7" width="19.44140625" style="18" customWidth="1"/>
    <col min="8" max="8" width="73.88671875" style="18" customWidth="1"/>
    <col min="9" max="9" width="26" style="18" customWidth="1"/>
    <col min="10" max="10" width="11.5546875" style="18" customWidth="1"/>
    <col min="11" max="11" width="13" style="18" customWidth="1"/>
    <col min="12" max="16384" width="11.44140625" style="18"/>
  </cols>
  <sheetData>
    <row r="1" spans="1:15" ht="51.75" customHeight="1" thickBot="1">
      <c r="D1" s="53" t="s">
        <v>10</v>
      </c>
      <c r="E1" s="54"/>
      <c r="F1" s="54"/>
      <c r="G1" s="54"/>
      <c r="H1" s="54"/>
      <c r="I1" s="54"/>
      <c r="J1" s="54"/>
      <c r="K1" s="54"/>
      <c r="L1" s="55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9"/>
    </row>
    <row r="3" spans="1:15" ht="19.5" customHeight="1">
      <c r="D3" s="19" t="s">
        <v>0</v>
      </c>
      <c r="E3" s="20"/>
      <c r="F3" s="21" t="str">
        <f>'[2]Information-General Settings'!D4</f>
        <v>Amornthep</v>
      </c>
      <c r="G3" s="30"/>
      <c r="I3" s="22"/>
      <c r="J3" s="31"/>
      <c r="K3" s="31"/>
      <c r="L3" s="31"/>
    </row>
    <row r="4" spans="1:15" ht="19.5" customHeight="1">
      <c r="D4" s="22" t="s">
        <v>61</v>
      </c>
      <c r="E4" s="23"/>
      <c r="F4" s="21" t="str">
        <f>'[2]Information-General Settings'!D5</f>
        <v>Piphopsirirat</v>
      </c>
      <c r="G4" s="30"/>
      <c r="I4" s="22"/>
      <c r="J4" s="31"/>
      <c r="K4" s="31"/>
      <c r="L4" s="31"/>
    </row>
    <row r="5" spans="1:15" ht="19.5" customHeight="1">
      <c r="D5" s="56" t="s">
        <v>60</v>
      </c>
      <c r="E5" s="57"/>
      <c r="F5" s="21" t="str">
        <f>'[2]Information-General Settings'!D6</f>
        <v>TIME 119</v>
      </c>
      <c r="G5" s="30"/>
      <c r="I5" s="22"/>
      <c r="J5" s="31"/>
      <c r="K5" s="31"/>
      <c r="L5" s="31"/>
    </row>
    <row r="6" spans="1:15" ht="19.5" customHeight="1" thickBot="1">
      <c r="E6" s="22"/>
      <c r="F6" s="22"/>
      <c r="G6" s="22"/>
      <c r="H6" s="32"/>
      <c r="J6" s="58"/>
      <c r="K6" s="58"/>
      <c r="L6" s="58"/>
    </row>
    <row r="7" spans="1:15" ht="12.75" customHeight="1">
      <c r="B7" s="18">
        <f>MONTH(E9)</f>
        <v>9</v>
      </c>
      <c r="C7" s="59"/>
      <c r="D7" s="61">
        <v>44075</v>
      </c>
      <c r="E7" s="62"/>
      <c r="F7" s="65" t="s">
        <v>6</v>
      </c>
      <c r="G7" s="65" t="s">
        <v>11</v>
      </c>
      <c r="H7" s="68" t="s">
        <v>5</v>
      </c>
      <c r="I7" s="69"/>
      <c r="J7" s="72" t="s">
        <v>3</v>
      </c>
      <c r="K7" s="74" t="s">
        <v>9</v>
      </c>
      <c r="L7" s="72" t="s">
        <v>4</v>
      </c>
    </row>
    <row r="8" spans="1:15" ht="23.25" customHeight="1" thickBot="1">
      <c r="C8" s="60"/>
      <c r="D8" s="63"/>
      <c r="E8" s="64"/>
      <c r="F8" s="66"/>
      <c r="G8" s="67"/>
      <c r="H8" s="70"/>
      <c r="I8" s="71"/>
      <c r="J8" s="73"/>
      <c r="K8" s="75"/>
      <c r="L8" s="73"/>
    </row>
    <row r="9" spans="1:15" ht="29.1" customHeight="1" thickBot="1">
      <c r="A9" s="18">
        <f t="shared" ref="A9:A38" si="0">IF(OR(C9="f",C9="u",C9="F",C9="U"),"",IF(OR(B9=1,B9=2,B9=3,B9=4,B9=5),1,""))</f>
        <v>1</v>
      </c>
      <c r="B9" s="33">
        <f t="shared" ref="B9:B36" si="1">WEEKDAY(E9,2)</f>
        <v>2</v>
      </c>
      <c r="C9" s="34"/>
      <c r="D9" s="13" t="str">
        <f>IF(B9=1,"Mo",IF(B9=2,"Tue",IF(B9=3,"Wed",IF(B9=4,"Thu",IF(B9=5,"Fri",IF(B9=6,"Sat",IF(B9=7,"Sun","")))))))</f>
        <v>Tue</v>
      </c>
      <c r="E9" s="14">
        <f>+D7</f>
        <v>44075</v>
      </c>
      <c r="F9" s="11" t="s">
        <v>17</v>
      </c>
      <c r="G9" s="8">
        <v>9002</v>
      </c>
      <c r="H9" s="47" t="s">
        <v>193</v>
      </c>
      <c r="I9" s="48"/>
      <c r="J9" s="8" t="s">
        <v>167</v>
      </c>
      <c r="K9" s="11"/>
      <c r="L9" s="9">
        <v>8</v>
      </c>
    </row>
    <row r="10" spans="1:15" ht="29.1" customHeight="1" thickBot="1">
      <c r="A10" s="18">
        <f t="shared" si="0"/>
        <v>1</v>
      </c>
      <c r="B10" s="33">
        <f t="shared" si="1"/>
        <v>3</v>
      </c>
      <c r="C10" s="35"/>
      <c r="D10" s="13" t="str">
        <f>IF(B10=1,"Mo",IF(B10=2,"Tue",IF(B10=3,"Wed",IF(B10=4,"Thu",IF(B10=5,"Fri",IF(B10=6,"Sat",IF(B10=7,"Sun","")))))))</f>
        <v>Wed</v>
      </c>
      <c r="E10" s="10">
        <f>+E9+1</f>
        <v>44076</v>
      </c>
      <c r="F10" s="11" t="s">
        <v>17</v>
      </c>
      <c r="G10" s="8">
        <v>9002</v>
      </c>
      <c r="H10" s="49" t="s">
        <v>193</v>
      </c>
      <c r="I10" s="50"/>
      <c r="J10" s="8" t="s">
        <v>167</v>
      </c>
      <c r="K10" s="8"/>
      <c r="L10" s="9">
        <v>8</v>
      </c>
      <c r="N10" s="33" t="s">
        <v>169</v>
      </c>
      <c r="O10" s="29">
        <f>COUNTIF($G$9:$G$38, 9001)</f>
        <v>0</v>
      </c>
    </row>
    <row r="11" spans="1:15" ht="29.1" customHeight="1" thickBot="1">
      <c r="A11" s="18">
        <f t="shared" si="0"/>
        <v>1</v>
      </c>
      <c r="B11" s="33">
        <f t="shared" si="1"/>
        <v>4</v>
      </c>
      <c r="C11" s="35"/>
      <c r="D11" s="13" t="str">
        <f>IF(B11=1,"Mo",IF(B11=2,"Tue",IF(B11=3,"Wed",IF(B11=4,"Thu",IF(B11=5,"Fri",IF(B11=6,"Sat",IF(B11=7,"Sun","")))))))</f>
        <v>Thu</v>
      </c>
      <c r="E11" s="10">
        <f t="shared" ref="E11:E36" si="2">+E10+1</f>
        <v>44077</v>
      </c>
      <c r="F11" s="11" t="s">
        <v>17</v>
      </c>
      <c r="G11" s="8">
        <v>9002</v>
      </c>
      <c r="H11" s="49" t="s">
        <v>193</v>
      </c>
      <c r="I11" s="50"/>
      <c r="J11" s="8" t="s">
        <v>167</v>
      </c>
      <c r="K11" s="8"/>
      <c r="L11" s="9">
        <v>8</v>
      </c>
      <c r="N11" s="33" t="s">
        <v>171</v>
      </c>
      <c r="O11" s="29">
        <f>COUNTIF($G$9:$G$38,9003)+COUNTIF($G$9:$G$38,9004)</f>
        <v>0</v>
      </c>
    </row>
    <row r="12" spans="1:15" ht="29.1" customHeight="1" thickBot="1">
      <c r="A12" s="18">
        <f t="shared" si="0"/>
        <v>1</v>
      </c>
      <c r="B12" s="33">
        <f t="shared" si="1"/>
        <v>5</v>
      </c>
      <c r="C12" s="35"/>
      <c r="D12" s="13" t="str">
        <f t="shared" ref="D12:D38" si="3">IF(B12=1,"Mo",IF(B12=2,"Tue",IF(B12=3,"Wed",IF(B12=4,"Thu",IF(B12=5,"Fri",IF(B12=6,"Sat",IF(B12=7,"Sun","")))))))</f>
        <v>Fri</v>
      </c>
      <c r="E12" s="10">
        <f t="shared" si="2"/>
        <v>44078</v>
      </c>
      <c r="F12" s="11"/>
      <c r="G12" s="8"/>
      <c r="H12" s="78" t="s">
        <v>194</v>
      </c>
      <c r="I12" s="78"/>
      <c r="J12" s="8"/>
      <c r="K12" s="8"/>
      <c r="L12" s="9"/>
      <c r="N12" s="18" t="s">
        <v>174</v>
      </c>
      <c r="O12" s="29">
        <f>COUNTIF($G$9:$G$38, 9005)</f>
        <v>0</v>
      </c>
    </row>
    <row r="13" spans="1:15" ht="29.1" customHeight="1" thickBot="1">
      <c r="A13" s="18" t="str">
        <f t="shared" si="0"/>
        <v/>
      </c>
      <c r="B13" s="33">
        <f t="shared" si="1"/>
        <v>6</v>
      </c>
      <c r="C13" s="35"/>
      <c r="D13" s="13" t="str">
        <f t="shared" si="3"/>
        <v>Sat</v>
      </c>
      <c r="E13" s="10">
        <f t="shared" si="2"/>
        <v>44079</v>
      </c>
      <c r="F13" s="11"/>
      <c r="G13" s="8"/>
      <c r="H13" s="52"/>
      <c r="I13" s="52"/>
      <c r="J13" s="8"/>
      <c r="K13" s="8"/>
      <c r="L13" s="9"/>
    </row>
    <row r="14" spans="1:15" ht="29.1" customHeight="1" thickBot="1">
      <c r="A14" s="18" t="str">
        <f t="shared" si="0"/>
        <v/>
      </c>
      <c r="B14" s="33">
        <f t="shared" si="1"/>
        <v>7</v>
      </c>
      <c r="C14" s="35"/>
      <c r="D14" s="13" t="str">
        <f t="shared" si="3"/>
        <v>Sun</v>
      </c>
      <c r="E14" s="10">
        <f t="shared" si="2"/>
        <v>44080</v>
      </c>
      <c r="F14" s="11"/>
      <c r="G14" s="8"/>
      <c r="H14" s="77"/>
      <c r="I14" s="77"/>
      <c r="J14" s="8"/>
      <c r="K14" s="8"/>
      <c r="L14" s="9"/>
    </row>
    <row r="15" spans="1:15" ht="29.1" customHeight="1" thickBot="1">
      <c r="A15" s="18">
        <f t="shared" si="0"/>
        <v>1</v>
      </c>
      <c r="B15" s="33">
        <f t="shared" si="1"/>
        <v>1</v>
      </c>
      <c r="C15" s="35"/>
      <c r="D15" s="13" t="str">
        <f t="shared" si="3"/>
        <v>Mo</v>
      </c>
      <c r="E15" s="10">
        <f t="shared" si="2"/>
        <v>44081</v>
      </c>
      <c r="F15" s="11"/>
      <c r="G15" s="8"/>
      <c r="H15" s="79" t="s">
        <v>194</v>
      </c>
      <c r="I15" s="79"/>
      <c r="J15" s="8"/>
      <c r="K15" s="8"/>
      <c r="L15" s="9"/>
    </row>
    <row r="16" spans="1:15" ht="29.1" customHeight="1" thickBot="1">
      <c r="A16" s="18">
        <f t="shared" si="0"/>
        <v>1</v>
      </c>
      <c r="B16" s="33">
        <f t="shared" si="1"/>
        <v>2</v>
      </c>
      <c r="C16" s="35"/>
      <c r="D16" s="13" t="str">
        <f>IF(B16=1,"Mo",IF(B16=2,"Tue",IF(B16=3,"Wed",IF(B16=4,"Thu",IF(B16=5,"Fri",IF(B16=6,"Sat",IF(B16=7,"Sun","")))))))</f>
        <v>Tue</v>
      </c>
      <c r="E16" s="10">
        <f t="shared" si="2"/>
        <v>44082</v>
      </c>
      <c r="F16" s="11" t="s">
        <v>17</v>
      </c>
      <c r="G16" s="8">
        <v>9002</v>
      </c>
      <c r="H16" s="52" t="s">
        <v>195</v>
      </c>
      <c r="I16" s="52"/>
      <c r="J16" s="8" t="s">
        <v>167</v>
      </c>
      <c r="K16" s="8"/>
      <c r="L16" s="9">
        <v>8</v>
      </c>
    </row>
    <row r="17" spans="1:12" ht="29.1" customHeight="1" thickBot="1">
      <c r="A17" s="18">
        <f t="shared" si="0"/>
        <v>1</v>
      </c>
      <c r="B17" s="33">
        <f t="shared" si="1"/>
        <v>3</v>
      </c>
      <c r="C17" s="35"/>
      <c r="D17" s="13" t="str">
        <f>IF(B17=1,"Mo",IF(B17=2,"Tue",IF(B17=3,"Wed",IF(B17=4,"Thu",IF(B17=5,"Fri",IF(B17=6,"Sat",IF(B17=7,"Sun","")))))))</f>
        <v>Wed</v>
      </c>
      <c r="E17" s="10">
        <f t="shared" si="2"/>
        <v>44083</v>
      </c>
      <c r="F17" s="11" t="s">
        <v>17</v>
      </c>
      <c r="G17" s="8">
        <v>9002</v>
      </c>
      <c r="H17" s="76" t="s">
        <v>196</v>
      </c>
      <c r="I17" s="76"/>
      <c r="J17" s="8" t="s">
        <v>167</v>
      </c>
      <c r="K17" s="8"/>
      <c r="L17" s="9">
        <v>8</v>
      </c>
    </row>
    <row r="18" spans="1:12" ht="29.1" customHeight="1" thickBot="1">
      <c r="A18" s="18">
        <f t="shared" si="0"/>
        <v>1</v>
      </c>
      <c r="B18" s="33">
        <f t="shared" si="1"/>
        <v>4</v>
      </c>
      <c r="C18" s="35"/>
      <c r="D18" s="13" t="str">
        <f>IF(B18=1,"Mo",IF(B18=2,"Tue",IF(B18=3,"Wed",IF(B18=4,"Thu",IF(B18=5,"Fri",IF(B18=6,"Sat",IF(B18=7,"Sun","")))))))</f>
        <v>Thu</v>
      </c>
      <c r="E18" s="10">
        <f t="shared" si="2"/>
        <v>44084</v>
      </c>
      <c r="F18" s="11" t="s">
        <v>17</v>
      </c>
      <c r="G18" s="8">
        <v>9002</v>
      </c>
      <c r="H18" s="80" t="s">
        <v>197</v>
      </c>
      <c r="I18" s="81"/>
      <c r="J18" s="8" t="s">
        <v>167</v>
      </c>
      <c r="K18" s="8"/>
      <c r="L18" s="9">
        <v>8</v>
      </c>
    </row>
    <row r="19" spans="1:12" ht="29.1" customHeight="1" thickBot="1">
      <c r="A19" s="18">
        <f t="shared" si="0"/>
        <v>1</v>
      </c>
      <c r="B19" s="33">
        <f t="shared" si="1"/>
        <v>5</v>
      </c>
      <c r="C19" s="35"/>
      <c r="D19" s="13" t="str">
        <f t="shared" si="3"/>
        <v>Fri</v>
      </c>
      <c r="E19" s="10">
        <f t="shared" si="2"/>
        <v>44085</v>
      </c>
      <c r="F19" s="11" t="s">
        <v>17</v>
      </c>
      <c r="G19" s="8">
        <v>9002</v>
      </c>
      <c r="H19" s="80" t="s">
        <v>198</v>
      </c>
      <c r="I19" s="81"/>
      <c r="J19" s="8" t="s">
        <v>167</v>
      </c>
      <c r="K19" s="8"/>
      <c r="L19" s="9">
        <v>8</v>
      </c>
    </row>
    <row r="20" spans="1:12" ht="29.1" customHeight="1" thickBot="1">
      <c r="A20" s="18" t="str">
        <f t="shared" si="0"/>
        <v/>
      </c>
      <c r="B20" s="33">
        <f t="shared" si="1"/>
        <v>6</v>
      </c>
      <c r="C20" s="35"/>
      <c r="D20" s="13" t="str">
        <f t="shared" si="3"/>
        <v>Sat</v>
      </c>
      <c r="E20" s="10">
        <f t="shared" si="2"/>
        <v>44086</v>
      </c>
      <c r="F20" s="11"/>
      <c r="G20" s="8"/>
      <c r="H20" s="77"/>
      <c r="I20" s="77"/>
      <c r="J20" s="8"/>
      <c r="K20" s="8"/>
      <c r="L20" s="9"/>
    </row>
    <row r="21" spans="1:12" ht="29.1" customHeight="1" thickBot="1">
      <c r="A21" s="18" t="str">
        <f t="shared" si="0"/>
        <v/>
      </c>
      <c r="B21" s="33">
        <f t="shared" si="1"/>
        <v>7</v>
      </c>
      <c r="C21" s="35"/>
      <c r="D21" s="13" t="str">
        <f t="shared" si="3"/>
        <v>Sun</v>
      </c>
      <c r="E21" s="10">
        <f t="shared" si="2"/>
        <v>44087</v>
      </c>
      <c r="F21" s="11"/>
      <c r="G21" s="8"/>
      <c r="H21" s="52"/>
      <c r="I21" s="52"/>
      <c r="J21" s="8"/>
      <c r="K21" s="8"/>
      <c r="L21" s="9"/>
    </row>
    <row r="22" spans="1:12" ht="29.1" customHeight="1" thickBot="1">
      <c r="A22" s="18">
        <f t="shared" si="0"/>
        <v>1</v>
      </c>
      <c r="B22" s="33">
        <f t="shared" si="1"/>
        <v>1</v>
      </c>
      <c r="C22" s="35"/>
      <c r="D22" s="13" t="str">
        <f t="shared" si="3"/>
        <v>Mo</v>
      </c>
      <c r="E22" s="10">
        <f t="shared" si="2"/>
        <v>44088</v>
      </c>
      <c r="F22" s="11" t="s">
        <v>17</v>
      </c>
      <c r="G22" s="8">
        <v>9002</v>
      </c>
      <c r="H22" s="52" t="s">
        <v>199</v>
      </c>
      <c r="I22" s="52"/>
      <c r="J22" s="8" t="s">
        <v>167</v>
      </c>
      <c r="K22" s="8"/>
      <c r="L22" s="9">
        <v>8</v>
      </c>
    </row>
    <row r="23" spans="1:12" ht="29.1" customHeight="1" thickBot="1">
      <c r="A23" s="18">
        <f t="shared" si="0"/>
        <v>1</v>
      </c>
      <c r="B23" s="33">
        <f t="shared" si="1"/>
        <v>2</v>
      </c>
      <c r="C23" s="35"/>
      <c r="D23" s="13" t="str">
        <f t="shared" si="3"/>
        <v>Tue</v>
      </c>
      <c r="E23" s="10">
        <f t="shared" si="2"/>
        <v>44089</v>
      </c>
      <c r="F23" s="11" t="s">
        <v>17</v>
      </c>
      <c r="G23" s="8">
        <v>9002</v>
      </c>
      <c r="H23" s="52" t="s">
        <v>200</v>
      </c>
      <c r="I23" s="52"/>
      <c r="J23" s="8" t="s">
        <v>167</v>
      </c>
      <c r="K23" s="8"/>
      <c r="L23" s="9">
        <v>8</v>
      </c>
    </row>
    <row r="24" spans="1:12" ht="29.1" customHeight="1" thickBot="1">
      <c r="A24" s="18">
        <f t="shared" si="0"/>
        <v>1</v>
      </c>
      <c r="B24" s="33">
        <f t="shared" si="1"/>
        <v>3</v>
      </c>
      <c r="C24" s="35"/>
      <c r="D24" s="13" t="str">
        <f t="shared" si="3"/>
        <v>Wed</v>
      </c>
      <c r="E24" s="10">
        <f t="shared" si="2"/>
        <v>44090</v>
      </c>
      <c r="F24" s="11" t="s">
        <v>17</v>
      </c>
      <c r="G24" s="8">
        <v>9002</v>
      </c>
      <c r="H24" s="52" t="s">
        <v>201</v>
      </c>
      <c r="I24" s="52"/>
      <c r="J24" s="8" t="s">
        <v>167</v>
      </c>
      <c r="K24" s="8"/>
      <c r="L24" s="9">
        <v>8</v>
      </c>
    </row>
    <row r="25" spans="1:12" ht="29.1" customHeight="1" thickBot="1">
      <c r="A25" s="18">
        <f t="shared" si="0"/>
        <v>1</v>
      </c>
      <c r="B25" s="33">
        <f t="shared" si="1"/>
        <v>4</v>
      </c>
      <c r="C25" s="35"/>
      <c r="D25" s="13" t="str">
        <f t="shared" si="3"/>
        <v>Thu</v>
      </c>
      <c r="E25" s="10">
        <f t="shared" si="2"/>
        <v>44091</v>
      </c>
      <c r="F25" s="11" t="s">
        <v>17</v>
      </c>
      <c r="G25" s="8">
        <v>9002</v>
      </c>
      <c r="H25" s="52" t="s">
        <v>202</v>
      </c>
      <c r="I25" s="52"/>
      <c r="J25" s="8" t="s">
        <v>203</v>
      </c>
      <c r="K25" s="8"/>
      <c r="L25" s="9">
        <v>8</v>
      </c>
    </row>
    <row r="26" spans="1:12" ht="29.1" customHeight="1" thickBot="1">
      <c r="A26" s="18">
        <f t="shared" si="0"/>
        <v>1</v>
      </c>
      <c r="B26" s="33">
        <f t="shared" si="1"/>
        <v>5</v>
      </c>
      <c r="C26" s="35"/>
      <c r="D26" s="13" t="str">
        <f t="shared" si="3"/>
        <v>Fri</v>
      </c>
      <c r="E26" s="10">
        <f t="shared" si="2"/>
        <v>44092</v>
      </c>
      <c r="F26" s="11" t="s">
        <v>17</v>
      </c>
      <c r="G26" s="8">
        <v>9002</v>
      </c>
      <c r="H26" s="52" t="s">
        <v>204</v>
      </c>
      <c r="I26" s="52"/>
      <c r="J26" s="8" t="s">
        <v>167</v>
      </c>
      <c r="K26" s="8"/>
      <c r="L26" s="9">
        <v>8</v>
      </c>
    </row>
    <row r="27" spans="1:12" ht="29.1" customHeight="1" thickBot="1">
      <c r="A27" s="18" t="str">
        <f t="shared" si="0"/>
        <v/>
      </c>
      <c r="B27" s="33">
        <f t="shared" si="1"/>
        <v>6</v>
      </c>
      <c r="C27" s="35"/>
      <c r="D27" s="13" t="str">
        <f t="shared" si="3"/>
        <v>Sat</v>
      </c>
      <c r="E27" s="10">
        <f t="shared" si="2"/>
        <v>44093</v>
      </c>
      <c r="F27" s="11"/>
      <c r="G27" s="8"/>
      <c r="H27" s="52"/>
      <c r="I27" s="52"/>
      <c r="J27" s="8"/>
      <c r="K27" s="8"/>
      <c r="L27" s="9"/>
    </row>
    <row r="28" spans="1:12" ht="29.1" customHeight="1" thickBot="1">
      <c r="A28" s="18" t="str">
        <f t="shared" si="0"/>
        <v/>
      </c>
      <c r="B28" s="33">
        <f t="shared" si="1"/>
        <v>7</v>
      </c>
      <c r="C28" s="35"/>
      <c r="D28" s="13" t="str">
        <f t="shared" si="3"/>
        <v>Sun</v>
      </c>
      <c r="E28" s="10">
        <f t="shared" si="2"/>
        <v>44094</v>
      </c>
      <c r="F28" s="11"/>
      <c r="G28" s="8"/>
      <c r="H28" s="52"/>
      <c r="I28" s="52"/>
      <c r="J28" s="8"/>
      <c r="K28" s="8"/>
      <c r="L28" s="9"/>
    </row>
    <row r="29" spans="1:12" ht="29.1" customHeight="1" thickBot="1">
      <c r="A29" s="18">
        <f t="shared" si="0"/>
        <v>1</v>
      </c>
      <c r="B29" s="33">
        <f t="shared" si="1"/>
        <v>1</v>
      </c>
      <c r="C29" s="35"/>
      <c r="D29" s="13" t="str">
        <f t="shared" si="3"/>
        <v>Mo</v>
      </c>
      <c r="E29" s="10">
        <f t="shared" si="2"/>
        <v>44095</v>
      </c>
      <c r="F29" s="11" t="s">
        <v>17</v>
      </c>
      <c r="G29" s="8">
        <v>9002</v>
      </c>
      <c r="H29" s="52" t="s">
        <v>205</v>
      </c>
      <c r="I29" s="52"/>
      <c r="J29" s="8" t="s">
        <v>167</v>
      </c>
      <c r="K29" s="8"/>
      <c r="L29" s="9">
        <v>8</v>
      </c>
    </row>
    <row r="30" spans="1:12" ht="29.1" customHeight="1" thickBot="1">
      <c r="A30" s="18">
        <f t="shared" si="0"/>
        <v>1</v>
      </c>
      <c r="B30" s="33">
        <f t="shared" si="1"/>
        <v>2</v>
      </c>
      <c r="C30" s="35"/>
      <c r="D30" s="13" t="str">
        <f t="shared" si="3"/>
        <v>Tue</v>
      </c>
      <c r="E30" s="10">
        <f t="shared" si="2"/>
        <v>44096</v>
      </c>
      <c r="F30" s="11" t="s">
        <v>17</v>
      </c>
      <c r="G30" s="8">
        <v>9002</v>
      </c>
      <c r="H30" s="52" t="s">
        <v>206</v>
      </c>
      <c r="I30" s="52"/>
      <c r="J30" s="8" t="s">
        <v>167</v>
      </c>
      <c r="K30" s="8"/>
      <c r="L30" s="9">
        <v>8</v>
      </c>
    </row>
    <row r="31" spans="1:12" ht="29.1" customHeight="1" thickBot="1">
      <c r="A31" s="18">
        <f t="shared" si="0"/>
        <v>1</v>
      </c>
      <c r="B31" s="33">
        <f t="shared" si="1"/>
        <v>3</v>
      </c>
      <c r="C31" s="35"/>
      <c r="D31" s="13" t="str">
        <f t="shared" si="3"/>
        <v>Wed</v>
      </c>
      <c r="E31" s="10">
        <f t="shared" si="2"/>
        <v>44097</v>
      </c>
      <c r="F31" s="11" t="s">
        <v>17</v>
      </c>
      <c r="G31" s="8">
        <v>9002</v>
      </c>
      <c r="H31" s="52" t="s">
        <v>207</v>
      </c>
      <c r="I31" s="52"/>
      <c r="J31" s="8" t="s">
        <v>167</v>
      </c>
      <c r="K31" s="8"/>
      <c r="L31" s="9">
        <v>8</v>
      </c>
    </row>
    <row r="32" spans="1:12" ht="29.1" customHeight="1" thickBot="1">
      <c r="A32" s="18">
        <f t="shared" si="0"/>
        <v>1</v>
      </c>
      <c r="B32" s="33">
        <f t="shared" si="1"/>
        <v>4</v>
      </c>
      <c r="C32" s="35"/>
      <c r="D32" s="13" t="str">
        <f t="shared" si="3"/>
        <v>Thu</v>
      </c>
      <c r="E32" s="10">
        <f t="shared" si="2"/>
        <v>44098</v>
      </c>
      <c r="F32" s="11" t="s">
        <v>17</v>
      </c>
      <c r="G32" s="8">
        <v>9002</v>
      </c>
      <c r="H32" s="52" t="s">
        <v>208</v>
      </c>
      <c r="I32" s="52"/>
      <c r="J32" s="8" t="s">
        <v>167</v>
      </c>
      <c r="K32" s="8"/>
      <c r="L32" s="9">
        <v>8</v>
      </c>
    </row>
    <row r="33" spans="1:12" ht="29.1" customHeight="1" thickBot="1">
      <c r="A33" s="18">
        <f t="shared" si="0"/>
        <v>1</v>
      </c>
      <c r="B33" s="33">
        <f t="shared" si="1"/>
        <v>5</v>
      </c>
      <c r="C33" s="35"/>
      <c r="D33" s="13" t="str">
        <f t="shared" si="3"/>
        <v>Fri</v>
      </c>
      <c r="E33" s="10">
        <f t="shared" si="2"/>
        <v>44099</v>
      </c>
      <c r="F33" s="11" t="s">
        <v>17</v>
      </c>
      <c r="G33" s="8">
        <v>9002</v>
      </c>
      <c r="H33" s="52" t="s">
        <v>209</v>
      </c>
      <c r="I33" s="52"/>
      <c r="J33" s="8" t="s">
        <v>167</v>
      </c>
      <c r="K33" s="8"/>
      <c r="L33" s="9">
        <v>8</v>
      </c>
    </row>
    <row r="34" spans="1:12" ht="29.1" customHeight="1" thickBot="1">
      <c r="A34" s="18" t="str">
        <f t="shared" si="0"/>
        <v/>
      </c>
      <c r="B34" s="33">
        <f t="shared" si="1"/>
        <v>6</v>
      </c>
      <c r="C34" s="35"/>
      <c r="D34" s="13" t="str">
        <f t="shared" si="3"/>
        <v>Sat</v>
      </c>
      <c r="E34" s="10">
        <f t="shared" si="2"/>
        <v>44100</v>
      </c>
      <c r="F34" s="11"/>
      <c r="G34" s="8"/>
      <c r="H34" s="52"/>
      <c r="I34" s="52"/>
      <c r="J34" s="8"/>
      <c r="K34" s="8"/>
      <c r="L34" s="9"/>
    </row>
    <row r="35" spans="1:12" ht="29.1" customHeight="1" thickBot="1">
      <c r="A35" s="18" t="str">
        <f t="shared" si="0"/>
        <v/>
      </c>
      <c r="B35" s="33">
        <f t="shared" si="1"/>
        <v>7</v>
      </c>
      <c r="C35" s="35"/>
      <c r="D35" s="13" t="str">
        <f t="shared" si="3"/>
        <v>Sun</v>
      </c>
      <c r="E35" s="10">
        <f t="shared" si="2"/>
        <v>44101</v>
      </c>
      <c r="F35" s="11"/>
      <c r="G35" s="8"/>
      <c r="H35" s="52"/>
      <c r="I35" s="52"/>
      <c r="J35" s="8"/>
      <c r="K35" s="8"/>
      <c r="L35" s="9"/>
    </row>
    <row r="36" spans="1:12" ht="29.1" customHeight="1" thickBot="1">
      <c r="A36" s="18">
        <f t="shared" si="0"/>
        <v>1</v>
      </c>
      <c r="B36" s="33">
        <f t="shared" si="1"/>
        <v>1</v>
      </c>
      <c r="C36" s="35"/>
      <c r="D36" s="13" t="str">
        <f t="shared" si="3"/>
        <v>Mo</v>
      </c>
      <c r="E36" s="10">
        <f t="shared" si="2"/>
        <v>44102</v>
      </c>
      <c r="F36" s="11" t="s">
        <v>17</v>
      </c>
      <c r="G36" s="8">
        <v>9002</v>
      </c>
      <c r="H36" s="52" t="s">
        <v>210</v>
      </c>
      <c r="I36" s="52"/>
      <c r="J36" s="8" t="s">
        <v>167</v>
      </c>
      <c r="K36" s="8"/>
      <c r="L36" s="9">
        <v>8</v>
      </c>
    </row>
    <row r="37" spans="1:12" ht="29.1" customHeight="1" thickBot="1">
      <c r="A37" s="18">
        <f t="shared" si="0"/>
        <v>1</v>
      </c>
      <c r="B37" s="33">
        <f>WEEKDAY(E36+1,2)</f>
        <v>2</v>
      </c>
      <c r="C37" s="35"/>
      <c r="D37" s="13" t="str">
        <f t="shared" si="3"/>
        <v>Tue</v>
      </c>
      <c r="E37" s="15">
        <f>IF(MONTH(E36+1)&gt;MONTH(E36),"",E36+1)</f>
        <v>44103</v>
      </c>
      <c r="F37" s="11" t="s">
        <v>17</v>
      </c>
      <c r="G37" s="8">
        <v>9002</v>
      </c>
      <c r="H37" s="76" t="s">
        <v>211</v>
      </c>
      <c r="I37" s="52"/>
      <c r="J37" s="8" t="s">
        <v>167</v>
      </c>
      <c r="K37" s="8"/>
      <c r="L37" s="9">
        <v>8</v>
      </c>
    </row>
    <row r="38" spans="1:12" ht="29.1" customHeight="1" thickBot="1">
      <c r="A38" s="18">
        <f t="shared" si="0"/>
        <v>1</v>
      </c>
      <c r="B38" s="33">
        <f>WEEKDAY(E37+1,2)</f>
        <v>3</v>
      </c>
      <c r="C38" s="35"/>
      <c r="D38" s="13" t="str">
        <f t="shared" si="3"/>
        <v>Wed</v>
      </c>
      <c r="E38" s="15">
        <f>IF(MONTH(E37+1)&gt;MONTH(E37),"",E37+1)</f>
        <v>44104</v>
      </c>
      <c r="F38" s="11" t="s">
        <v>17</v>
      </c>
      <c r="G38" s="8">
        <v>9002</v>
      </c>
      <c r="H38" s="76" t="s">
        <v>212</v>
      </c>
      <c r="I38" s="52"/>
      <c r="J38" s="8" t="s">
        <v>167</v>
      </c>
      <c r="K38" s="8"/>
      <c r="L38" s="9">
        <v>8</v>
      </c>
    </row>
    <row r="39" spans="1:12" ht="30" customHeight="1" thickBot="1">
      <c r="D39" s="36"/>
      <c r="E39" s="37"/>
      <c r="F39" s="38"/>
      <c r="G39" s="39"/>
      <c r="H39" s="40"/>
      <c r="I39" s="41" t="s">
        <v>1</v>
      </c>
      <c r="J39" s="42"/>
      <c r="K39" s="43"/>
      <c r="L39" s="44">
        <f>SUM(L9:L38)</f>
        <v>160</v>
      </c>
    </row>
    <row r="40" spans="1:12" ht="30" customHeight="1" thickBot="1">
      <c r="D40" s="36"/>
      <c r="E40" s="43"/>
      <c r="F40" s="45"/>
      <c r="G40" s="45"/>
      <c r="H40" s="45"/>
      <c r="I40" s="46" t="s">
        <v>2</v>
      </c>
      <c r="J40" s="42"/>
      <c r="K40" s="43"/>
      <c r="L40" s="44">
        <f>SUM(L39/8)</f>
        <v>20</v>
      </c>
    </row>
  </sheetData>
  <mergeCells count="38">
    <mergeCell ref="H35:I35"/>
    <mergeCell ref="H36:I36"/>
    <mergeCell ref="H37:I37"/>
    <mergeCell ref="H38:I38"/>
    <mergeCell ref="H29:I29"/>
    <mergeCell ref="H30:I30"/>
    <mergeCell ref="H31:I31"/>
    <mergeCell ref="H32:I32"/>
    <mergeCell ref="H33:I33"/>
    <mergeCell ref="H34:I34"/>
    <mergeCell ref="H28:I28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16:I16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  <mergeCell ref="L7:L8"/>
    <mergeCell ref="H12:I12"/>
    <mergeCell ref="H13:I13"/>
    <mergeCell ref="H14:I14"/>
    <mergeCell ref="H15:I15"/>
  </mergeCells>
  <conditionalFormatting sqref="C9:C37">
    <cfRule type="expression" dxfId="197" priority="67" stopIfTrue="1">
      <formula>IF($A9=1,B9,)</formula>
    </cfRule>
    <cfRule type="expression" dxfId="196" priority="68" stopIfTrue="1">
      <formula>IF($A9="",B9,)</formula>
    </cfRule>
  </conditionalFormatting>
  <conditionalFormatting sqref="E9">
    <cfRule type="expression" dxfId="195" priority="69" stopIfTrue="1">
      <formula>IF($A9="",B9,"")</formula>
    </cfRule>
  </conditionalFormatting>
  <conditionalFormatting sqref="E10:E37">
    <cfRule type="expression" dxfId="194" priority="70" stopIfTrue="1">
      <formula>IF($A10&lt;&gt;1,B10,"")</formula>
    </cfRule>
  </conditionalFormatting>
  <conditionalFormatting sqref="D9:D37">
    <cfRule type="expression" dxfId="193" priority="71" stopIfTrue="1">
      <formula>IF($A9="",B9,)</formula>
    </cfRule>
  </conditionalFormatting>
  <conditionalFormatting sqref="G12:G15 G20:G21 G27:G28 G34:G35">
    <cfRule type="expression" dxfId="192" priority="72" stopIfTrue="1">
      <formula>#REF!="Freelancer"</formula>
    </cfRule>
    <cfRule type="expression" dxfId="191" priority="73" stopIfTrue="1">
      <formula>#REF!="DTC Int. Staff"</formula>
    </cfRule>
  </conditionalFormatting>
  <conditionalFormatting sqref="G12 G15">
    <cfRule type="expression" dxfId="190" priority="65" stopIfTrue="1">
      <formula>$F$5="Freelancer"</formula>
    </cfRule>
    <cfRule type="expression" dxfId="189" priority="66" stopIfTrue="1">
      <formula>$F$5="DTC Int. Staff"</formula>
    </cfRule>
  </conditionalFormatting>
  <conditionalFormatting sqref="C38">
    <cfRule type="expression" dxfId="188" priority="61" stopIfTrue="1">
      <formula>IF($A38=1,B38,)</formula>
    </cfRule>
    <cfRule type="expression" dxfId="187" priority="62" stopIfTrue="1">
      <formula>IF($A38="",B38,)</formula>
    </cfRule>
  </conditionalFormatting>
  <conditionalFormatting sqref="E38">
    <cfRule type="expression" dxfId="186" priority="63" stopIfTrue="1">
      <formula>IF($A38&lt;&gt;1,B38,"")</formula>
    </cfRule>
  </conditionalFormatting>
  <conditionalFormatting sqref="D38">
    <cfRule type="expression" dxfId="185" priority="64" stopIfTrue="1">
      <formula>IF($A38="",B38,)</formula>
    </cfRule>
  </conditionalFormatting>
  <conditionalFormatting sqref="G9:G11">
    <cfRule type="expression" dxfId="184" priority="59" stopIfTrue="1">
      <formula>#REF!="Freelancer"</formula>
    </cfRule>
    <cfRule type="expression" dxfId="183" priority="60" stopIfTrue="1">
      <formula>#REF!="DTC Int. Staff"</formula>
    </cfRule>
  </conditionalFormatting>
  <conditionalFormatting sqref="G9:G11">
    <cfRule type="expression" dxfId="182" priority="57" stopIfTrue="1">
      <formula>#REF!="Freelancer"</formula>
    </cfRule>
    <cfRule type="expression" dxfId="181" priority="58" stopIfTrue="1">
      <formula>#REF!="DTC Int. Staff"</formula>
    </cfRule>
  </conditionalFormatting>
  <conditionalFormatting sqref="G9:G11">
    <cfRule type="expression" dxfId="180" priority="55" stopIfTrue="1">
      <formula>$F$5="Freelancer"</formula>
    </cfRule>
    <cfRule type="expression" dxfId="179" priority="56" stopIfTrue="1">
      <formula>$F$5="DTC Int. Staff"</formula>
    </cfRule>
  </conditionalFormatting>
  <conditionalFormatting sqref="G16:G18">
    <cfRule type="expression" dxfId="178" priority="53" stopIfTrue="1">
      <formula>#REF!="Freelancer"</formula>
    </cfRule>
    <cfRule type="expression" dxfId="177" priority="54" stopIfTrue="1">
      <formula>#REF!="DTC Int. Staff"</formula>
    </cfRule>
  </conditionalFormatting>
  <conditionalFormatting sqref="G16:G18">
    <cfRule type="expression" dxfId="176" priority="51" stopIfTrue="1">
      <formula>#REF!="Freelancer"</formula>
    </cfRule>
    <cfRule type="expression" dxfId="175" priority="52" stopIfTrue="1">
      <formula>#REF!="DTC Int. Staff"</formula>
    </cfRule>
  </conditionalFormatting>
  <conditionalFormatting sqref="G16:G18">
    <cfRule type="expression" dxfId="174" priority="49" stopIfTrue="1">
      <formula>$F$5="Freelancer"</formula>
    </cfRule>
    <cfRule type="expression" dxfId="173" priority="50" stopIfTrue="1">
      <formula>$F$5="DTC Int. Staff"</formula>
    </cfRule>
  </conditionalFormatting>
  <conditionalFormatting sqref="G19">
    <cfRule type="expression" dxfId="172" priority="47" stopIfTrue="1">
      <formula>#REF!="Freelancer"</formula>
    </cfRule>
    <cfRule type="expression" dxfId="171" priority="48" stopIfTrue="1">
      <formula>#REF!="DTC Int. Staff"</formula>
    </cfRule>
  </conditionalFormatting>
  <conditionalFormatting sqref="G19">
    <cfRule type="expression" dxfId="170" priority="45" stopIfTrue="1">
      <formula>#REF!="Freelancer"</formula>
    </cfRule>
    <cfRule type="expression" dxfId="169" priority="46" stopIfTrue="1">
      <formula>#REF!="DTC Int. Staff"</formula>
    </cfRule>
  </conditionalFormatting>
  <conditionalFormatting sqref="G19">
    <cfRule type="expression" dxfId="168" priority="43" stopIfTrue="1">
      <formula>$F$5="Freelancer"</formula>
    </cfRule>
    <cfRule type="expression" dxfId="167" priority="44" stopIfTrue="1">
      <formula>$F$5="DTC Int. Staff"</formula>
    </cfRule>
  </conditionalFormatting>
  <conditionalFormatting sqref="G22:G24">
    <cfRule type="expression" dxfId="166" priority="41" stopIfTrue="1">
      <formula>#REF!="Freelancer"</formula>
    </cfRule>
    <cfRule type="expression" dxfId="165" priority="42" stopIfTrue="1">
      <formula>#REF!="DTC Int. Staff"</formula>
    </cfRule>
  </conditionalFormatting>
  <conditionalFormatting sqref="G22:G24">
    <cfRule type="expression" dxfId="164" priority="39" stopIfTrue="1">
      <formula>#REF!="Freelancer"</formula>
    </cfRule>
    <cfRule type="expression" dxfId="163" priority="40" stopIfTrue="1">
      <formula>#REF!="DTC Int. Staff"</formula>
    </cfRule>
  </conditionalFormatting>
  <conditionalFormatting sqref="G22:G24">
    <cfRule type="expression" dxfId="162" priority="37" stopIfTrue="1">
      <formula>$F$5="Freelancer"</formula>
    </cfRule>
    <cfRule type="expression" dxfId="161" priority="38" stopIfTrue="1">
      <formula>$F$5="DTC Int. Staff"</formula>
    </cfRule>
  </conditionalFormatting>
  <conditionalFormatting sqref="G25">
    <cfRule type="expression" dxfId="160" priority="35" stopIfTrue="1">
      <formula>#REF!="Freelancer"</formula>
    </cfRule>
    <cfRule type="expression" dxfId="159" priority="36" stopIfTrue="1">
      <formula>#REF!="DTC Int. Staff"</formula>
    </cfRule>
  </conditionalFormatting>
  <conditionalFormatting sqref="G25">
    <cfRule type="expression" dxfId="158" priority="33" stopIfTrue="1">
      <formula>#REF!="Freelancer"</formula>
    </cfRule>
    <cfRule type="expression" dxfId="157" priority="34" stopIfTrue="1">
      <formula>#REF!="DTC Int. Staff"</formula>
    </cfRule>
  </conditionalFormatting>
  <conditionalFormatting sqref="G25">
    <cfRule type="expression" dxfId="156" priority="31" stopIfTrue="1">
      <formula>$F$5="Freelancer"</formula>
    </cfRule>
    <cfRule type="expression" dxfId="155" priority="32" stopIfTrue="1">
      <formula>$F$5="DTC Int. Staff"</formula>
    </cfRule>
  </conditionalFormatting>
  <conditionalFormatting sqref="G26">
    <cfRule type="expression" dxfId="154" priority="29" stopIfTrue="1">
      <formula>#REF!="Freelancer"</formula>
    </cfRule>
    <cfRule type="expression" dxfId="153" priority="30" stopIfTrue="1">
      <formula>#REF!="DTC Int. Staff"</formula>
    </cfRule>
  </conditionalFormatting>
  <conditionalFormatting sqref="G26">
    <cfRule type="expression" dxfId="152" priority="27" stopIfTrue="1">
      <formula>#REF!="Freelancer"</formula>
    </cfRule>
    <cfRule type="expression" dxfId="151" priority="28" stopIfTrue="1">
      <formula>#REF!="DTC Int. Staff"</formula>
    </cfRule>
  </conditionalFormatting>
  <conditionalFormatting sqref="G26">
    <cfRule type="expression" dxfId="150" priority="25" stopIfTrue="1">
      <formula>$F$5="Freelancer"</formula>
    </cfRule>
    <cfRule type="expression" dxfId="149" priority="26" stopIfTrue="1">
      <formula>$F$5="DTC Int. Staff"</formula>
    </cfRule>
  </conditionalFormatting>
  <conditionalFormatting sqref="G29:G31">
    <cfRule type="expression" dxfId="148" priority="23" stopIfTrue="1">
      <formula>#REF!="Freelancer"</formula>
    </cfRule>
    <cfRule type="expression" dxfId="147" priority="24" stopIfTrue="1">
      <formula>#REF!="DTC Int. Staff"</formula>
    </cfRule>
  </conditionalFormatting>
  <conditionalFormatting sqref="G29:G31">
    <cfRule type="expression" dxfId="146" priority="21" stopIfTrue="1">
      <formula>#REF!="Freelancer"</formula>
    </cfRule>
    <cfRule type="expression" dxfId="145" priority="22" stopIfTrue="1">
      <formula>#REF!="DTC Int. Staff"</formula>
    </cfRule>
  </conditionalFormatting>
  <conditionalFormatting sqref="G29:G31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32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32">
    <cfRule type="expression" dxfId="140" priority="15" stopIfTrue="1">
      <formula>#REF!="Freelancer"</formula>
    </cfRule>
    <cfRule type="expression" dxfId="139" priority="16" stopIfTrue="1">
      <formula>#REF!="DTC Int. Staff"</formula>
    </cfRule>
  </conditionalFormatting>
  <conditionalFormatting sqref="G32">
    <cfRule type="expression" dxfId="138" priority="13" stopIfTrue="1">
      <formula>$F$5="Freelancer"</formula>
    </cfRule>
    <cfRule type="expression" dxfId="137" priority="14" stopIfTrue="1">
      <formula>$F$5="DTC Int. Staff"</formula>
    </cfRule>
  </conditionalFormatting>
  <conditionalFormatting sqref="G33">
    <cfRule type="expression" dxfId="136" priority="11" stopIfTrue="1">
      <formula>#REF!="Freelancer"</formula>
    </cfRule>
    <cfRule type="expression" dxfId="135" priority="12" stopIfTrue="1">
      <formula>#REF!="DTC Int. Staff"</formula>
    </cfRule>
  </conditionalFormatting>
  <conditionalFormatting sqref="G33">
    <cfRule type="expression" dxfId="134" priority="9" stopIfTrue="1">
      <formula>#REF!="Freelancer"</formula>
    </cfRule>
    <cfRule type="expression" dxfId="133" priority="10" stopIfTrue="1">
      <formula>#REF!="DTC Int. Staff"</formula>
    </cfRule>
  </conditionalFormatting>
  <conditionalFormatting sqref="G33">
    <cfRule type="expression" dxfId="132" priority="7" stopIfTrue="1">
      <formula>$F$5="Freelancer"</formula>
    </cfRule>
    <cfRule type="expression" dxfId="131" priority="8" stopIfTrue="1">
      <formula>$F$5="DTC Int. Staff"</formula>
    </cfRule>
  </conditionalFormatting>
  <conditionalFormatting sqref="G36:G38">
    <cfRule type="expression" dxfId="130" priority="5" stopIfTrue="1">
      <formula>#REF!="Freelancer"</formula>
    </cfRule>
    <cfRule type="expression" dxfId="129" priority="6" stopIfTrue="1">
      <formula>#REF!="DTC Int. Staff"</formula>
    </cfRule>
  </conditionalFormatting>
  <conditionalFormatting sqref="G36:G38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36:G38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dataValidations count="1">
    <dataValidation type="list" allowBlank="1" showInputMessage="1" showErrorMessage="1" sqref="G9:G38" xr:uid="{3EAF7565-ECC3-4621-BDCE-F633D05CBC6D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E325-11CE-45EC-8341-804791036A05}">
  <sheetPr>
    <pageSetUpPr fitToPage="1"/>
  </sheetPr>
  <dimension ref="A1:O40"/>
  <sheetViews>
    <sheetView showGridLines="0" topLeftCell="D33" zoomScale="85" zoomScaleNormal="85" workbookViewId="0">
      <selection activeCell="F9" sqref="F9:L38"/>
    </sheetView>
  </sheetViews>
  <sheetFormatPr defaultColWidth="11.44140625" defaultRowHeight="13.2"/>
  <cols>
    <col min="1" max="1" width="2.44140625" style="18" hidden="1" customWidth="1"/>
    <col min="2" max="2" width="3.109375" style="18" hidden="1" customWidth="1"/>
    <col min="3" max="3" width="3.5546875" style="18" hidden="1" customWidth="1"/>
    <col min="4" max="4" width="5.109375" style="18" customWidth="1"/>
    <col min="5" max="5" width="17" style="18" customWidth="1"/>
    <col min="6" max="6" width="21.33203125" style="18" customWidth="1"/>
    <col min="7" max="7" width="19.44140625" style="18" customWidth="1"/>
    <col min="8" max="8" width="73.88671875" style="18" customWidth="1"/>
    <col min="9" max="9" width="26" style="18" customWidth="1"/>
    <col min="10" max="10" width="11.5546875" style="18" customWidth="1"/>
    <col min="11" max="11" width="13" style="18" customWidth="1"/>
    <col min="12" max="16384" width="11.44140625" style="18"/>
  </cols>
  <sheetData>
    <row r="1" spans="1:15" ht="51.75" customHeight="1" thickBot="1">
      <c r="D1" s="53" t="s">
        <v>10</v>
      </c>
      <c r="E1" s="54"/>
      <c r="F1" s="54"/>
      <c r="G1" s="54"/>
      <c r="H1" s="54"/>
      <c r="I1" s="54"/>
      <c r="J1" s="54"/>
      <c r="K1" s="54"/>
      <c r="L1" s="55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9"/>
    </row>
    <row r="3" spans="1:15" ht="19.5" customHeight="1">
      <c r="D3" s="19" t="s">
        <v>0</v>
      </c>
      <c r="E3" s="20"/>
      <c r="F3" s="21" t="str">
        <f>'[3]Information-General Settings'!D4</f>
        <v>Amornthep</v>
      </c>
      <c r="G3" s="30"/>
      <c r="I3" s="22"/>
      <c r="J3" s="31"/>
      <c r="K3" s="31"/>
      <c r="L3" s="31"/>
    </row>
    <row r="4" spans="1:15" ht="19.5" customHeight="1">
      <c r="D4" s="22" t="s">
        <v>61</v>
      </c>
      <c r="E4" s="23"/>
      <c r="F4" s="21" t="str">
        <f>'[3]Information-General Settings'!D5</f>
        <v>Piphopsirirat</v>
      </c>
      <c r="G4" s="30"/>
      <c r="I4" s="22"/>
      <c r="J4" s="31"/>
      <c r="K4" s="31"/>
      <c r="L4" s="31"/>
    </row>
    <row r="5" spans="1:15" ht="19.5" customHeight="1">
      <c r="D5" s="56" t="s">
        <v>60</v>
      </c>
      <c r="E5" s="57"/>
      <c r="F5" s="21" t="str">
        <f>'[3]Information-General Settings'!D6</f>
        <v>TIME 119</v>
      </c>
      <c r="G5" s="30"/>
      <c r="I5" s="22"/>
      <c r="J5" s="31"/>
      <c r="K5" s="31"/>
      <c r="L5" s="31"/>
    </row>
    <row r="6" spans="1:15" ht="19.5" customHeight="1" thickBot="1">
      <c r="E6" s="22"/>
      <c r="F6" s="22"/>
      <c r="G6" s="22"/>
      <c r="H6" s="32"/>
      <c r="J6" s="58"/>
      <c r="K6" s="58"/>
      <c r="L6" s="58"/>
    </row>
    <row r="7" spans="1:15" ht="12.75" customHeight="1">
      <c r="B7" s="18">
        <f>MONTH(E9)</f>
        <v>10</v>
      </c>
      <c r="C7" s="59"/>
      <c r="D7" s="61">
        <v>44105</v>
      </c>
      <c r="E7" s="62"/>
      <c r="F7" s="65" t="s">
        <v>6</v>
      </c>
      <c r="G7" s="65" t="s">
        <v>11</v>
      </c>
      <c r="H7" s="68" t="s">
        <v>5</v>
      </c>
      <c r="I7" s="69"/>
      <c r="J7" s="72" t="s">
        <v>3</v>
      </c>
      <c r="K7" s="74" t="s">
        <v>9</v>
      </c>
      <c r="L7" s="72" t="s">
        <v>4</v>
      </c>
    </row>
    <row r="8" spans="1:15" ht="23.25" customHeight="1" thickBot="1">
      <c r="C8" s="60"/>
      <c r="D8" s="63"/>
      <c r="E8" s="64"/>
      <c r="F8" s="66"/>
      <c r="G8" s="67"/>
      <c r="H8" s="70"/>
      <c r="I8" s="71"/>
      <c r="J8" s="73"/>
      <c r="K8" s="75"/>
      <c r="L8" s="73"/>
    </row>
    <row r="9" spans="1:15" ht="29.1" customHeight="1" thickBot="1">
      <c r="A9" s="18">
        <f t="shared" ref="A9:A38" si="0">IF(OR(C9="f",C9="u",C9="F",C9="U"),"",IF(OR(B9=1,B9=2,B9=3,B9=4,B9=5),1,""))</f>
        <v>1</v>
      </c>
      <c r="B9" s="33">
        <f t="shared" ref="B9:B36" si="1">WEEKDAY(E9,2)</f>
        <v>4</v>
      </c>
      <c r="C9" s="34"/>
      <c r="D9" s="13" t="str">
        <f>IF(B9=1,"Mo",IF(B9=2,"Tue",IF(B9=3,"Wed",IF(B9=4,"Thu",IF(B9=5,"Fri",IF(B9=6,"Sat",IF(B9=7,"Sun","")))))))</f>
        <v>Thu</v>
      </c>
      <c r="E9" s="14">
        <f>+D7</f>
        <v>44105</v>
      </c>
      <c r="F9" s="11" t="s">
        <v>17</v>
      </c>
      <c r="G9" s="8">
        <v>9002</v>
      </c>
      <c r="H9" s="33" t="s">
        <v>213</v>
      </c>
      <c r="J9" s="8" t="s">
        <v>167</v>
      </c>
      <c r="K9" s="11"/>
      <c r="L9" s="12">
        <v>8</v>
      </c>
    </row>
    <row r="10" spans="1:15" ht="29.1" customHeight="1" thickBot="1">
      <c r="A10" s="18">
        <f t="shared" si="0"/>
        <v>1</v>
      </c>
      <c r="B10" s="33">
        <f t="shared" si="1"/>
        <v>5</v>
      </c>
      <c r="C10" s="35"/>
      <c r="D10" s="13" t="str">
        <f>IF(B10=1,"Mo",IF(B10=2,"Tue",IF(B10=3,"Wed",IF(B10=4,"Thu",IF(B10=5,"Fri",IF(B10=6,"Sat",IF(B10=7,"Sun","")))))))</f>
        <v>Fri</v>
      </c>
      <c r="E10" s="10">
        <f>+E9+1</f>
        <v>44106</v>
      </c>
      <c r="F10" s="11" t="s">
        <v>17</v>
      </c>
      <c r="G10" s="8">
        <v>9002</v>
      </c>
      <c r="H10" s="52" t="s">
        <v>214</v>
      </c>
      <c r="I10" s="52"/>
      <c r="J10" s="8" t="s">
        <v>167</v>
      </c>
      <c r="K10" s="8"/>
      <c r="L10" s="9">
        <v>0</v>
      </c>
      <c r="N10" s="33" t="s">
        <v>169</v>
      </c>
      <c r="O10" s="29">
        <f>COUNTIF($G$9:$G$38, 9001)</f>
        <v>0</v>
      </c>
    </row>
    <row r="11" spans="1:15" ht="29.1" customHeight="1" thickBot="1">
      <c r="A11" s="18" t="str">
        <f t="shared" si="0"/>
        <v/>
      </c>
      <c r="B11" s="33">
        <f t="shared" si="1"/>
        <v>6</v>
      </c>
      <c r="C11" s="35"/>
      <c r="D11" s="13" t="str">
        <f>IF(B11=1,"Mo",IF(B11=2,"Tue",IF(B11=3,"Wed",IF(B11=4,"Thu",IF(B11=5,"Fri",IF(B11=6,"Sat",IF(B11=7,"Sun","")))))))</f>
        <v>Sat</v>
      </c>
      <c r="E11" s="10">
        <f t="shared" ref="E11:E36" si="2">+E10+1</f>
        <v>44107</v>
      </c>
      <c r="F11" s="11"/>
      <c r="G11" s="8"/>
      <c r="H11" s="79"/>
      <c r="I11" s="79"/>
      <c r="J11" s="8"/>
      <c r="K11" s="8"/>
      <c r="L11" s="9"/>
      <c r="N11" s="33" t="s">
        <v>171</v>
      </c>
      <c r="O11" s="29">
        <f>COUNTIF($G$9:$G$38,9003)+COUNTIF($G$9:$G$38,9004)</f>
        <v>0</v>
      </c>
    </row>
    <row r="12" spans="1:15" ht="29.1" customHeight="1" thickBot="1">
      <c r="A12" s="18" t="str">
        <f t="shared" si="0"/>
        <v/>
      </c>
      <c r="B12" s="33">
        <f t="shared" si="1"/>
        <v>7</v>
      </c>
      <c r="C12" s="35"/>
      <c r="D12" s="13" t="str">
        <f t="shared" ref="D12:D38" si="3">IF(B12=1,"Mo",IF(B12=2,"Tue",IF(B12=3,"Wed",IF(B12=4,"Thu",IF(B12=5,"Fri",IF(B12=6,"Sat",IF(B12=7,"Sun","")))))))</f>
        <v>Sun</v>
      </c>
      <c r="E12" s="10">
        <f t="shared" si="2"/>
        <v>44108</v>
      </c>
      <c r="F12" s="11"/>
      <c r="G12" s="8"/>
      <c r="H12" s="79"/>
      <c r="I12" s="79"/>
      <c r="J12" s="8"/>
      <c r="K12" s="8"/>
      <c r="L12" s="9"/>
      <c r="N12" s="18" t="s">
        <v>174</v>
      </c>
      <c r="O12" s="29">
        <f>COUNTIF($G$9:$G$38, 9005)</f>
        <v>0</v>
      </c>
    </row>
    <row r="13" spans="1:15" ht="29.1" customHeight="1" thickBot="1">
      <c r="A13" s="18">
        <f t="shared" si="0"/>
        <v>1</v>
      </c>
      <c r="B13" s="33">
        <f t="shared" si="1"/>
        <v>1</v>
      </c>
      <c r="C13" s="35"/>
      <c r="D13" s="13" t="str">
        <f t="shared" si="3"/>
        <v>Mo</v>
      </c>
      <c r="E13" s="10">
        <f t="shared" si="2"/>
        <v>44109</v>
      </c>
      <c r="F13" s="11" t="s">
        <v>17</v>
      </c>
      <c r="G13" s="8">
        <v>9002</v>
      </c>
      <c r="H13" s="52" t="s">
        <v>215</v>
      </c>
      <c r="I13" s="52"/>
      <c r="J13" s="8" t="s">
        <v>167</v>
      </c>
      <c r="K13" s="8"/>
      <c r="L13" s="9">
        <v>9</v>
      </c>
    </row>
    <row r="14" spans="1:15" ht="29.1" customHeight="1" thickBot="1">
      <c r="A14" s="18">
        <f t="shared" si="0"/>
        <v>1</v>
      </c>
      <c r="B14" s="33">
        <f t="shared" si="1"/>
        <v>2</v>
      </c>
      <c r="C14" s="35"/>
      <c r="D14" s="13" t="str">
        <f t="shared" si="3"/>
        <v>Tue</v>
      </c>
      <c r="E14" s="10">
        <f t="shared" si="2"/>
        <v>44110</v>
      </c>
      <c r="F14" s="11" t="s">
        <v>17</v>
      </c>
      <c r="G14" s="8">
        <v>9002</v>
      </c>
      <c r="H14" s="52" t="s">
        <v>215</v>
      </c>
      <c r="I14" s="52"/>
      <c r="J14" s="8" t="s">
        <v>167</v>
      </c>
      <c r="K14" s="8"/>
      <c r="L14" s="9">
        <v>8</v>
      </c>
    </row>
    <row r="15" spans="1:15" ht="29.1" customHeight="1" thickBot="1">
      <c r="A15" s="18">
        <f t="shared" si="0"/>
        <v>1</v>
      </c>
      <c r="B15" s="33">
        <f t="shared" si="1"/>
        <v>3</v>
      </c>
      <c r="C15" s="35"/>
      <c r="D15" s="13" t="str">
        <f t="shared" si="3"/>
        <v>Wed</v>
      </c>
      <c r="E15" s="10">
        <f t="shared" si="2"/>
        <v>44111</v>
      </c>
      <c r="F15" s="11" t="s">
        <v>17</v>
      </c>
      <c r="G15" s="8">
        <v>9002</v>
      </c>
      <c r="H15" s="52" t="s">
        <v>215</v>
      </c>
      <c r="I15" s="52"/>
      <c r="J15" s="8" t="s">
        <v>167</v>
      </c>
      <c r="K15" s="8"/>
      <c r="L15" s="9">
        <v>8</v>
      </c>
    </row>
    <row r="16" spans="1:15" ht="29.1" customHeight="1" thickBot="1">
      <c r="A16" s="18">
        <f t="shared" si="0"/>
        <v>1</v>
      </c>
      <c r="B16" s="33">
        <f t="shared" si="1"/>
        <v>4</v>
      </c>
      <c r="C16" s="35"/>
      <c r="D16" s="13" t="str">
        <f>IF(B16=1,"Mo",IF(B16=2,"Tue",IF(B16=3,"Wed",IF(B16=4,"Thu",IF(B16=5,"Fri",IF(B16=6,"Sat",IF(B16=7,"Sun","")))))))</f>
        <v>Thu</v>
      </c>
      <c r="E16" s="10">
        <f t="shared" si="2"/>
        <v>44112</v>
      </c>
      <c r="F16" s="11" t="s">
        <v>17</v>
      </c>
      <c r="G16" s="8">
        <v>9002</v>
      </c>
      <c r="H16" s="52" t="s">
        <v>215</v>
      </c>
      <c r="I16" s="52"/>
      <c r="J16" s="8" t="s">
        <v>167</v>
      </c>
      <c r="K16" s="8"/>
      <c r="L16" s="9">
        <v>9</v>
      </c>
    </row>
    <row r="17" spans="1:12" ht="29.1" customHeight="1" thickBot="1">
      <c r="A17" s="18">
        <f t="shared" si="0"/>
        <v>1</v>
      </c>
      <c r="B17" s="33">
        <f t="shared" si="1"/>
        <v>5</v>
      </c>
      <c r="C17" s="35"/>
      <c r="D17" s="13" t="str">
        <f>IF(B17=1,"Mo",IF(B17=2,"Tue",IF(B17=3,"Wed",IF(B17=4,"Thu",IF(B17=5,"Fri",IF(B17=6,"Sat",IF(B17=7,"Sun","")))))))</f>
        <v>Fri</v>
      </c>
      <c r="E17" s="10">
        <f t="shared" si="2"/>
        <v>44113</v>
      </c>
      <c r="F17" s="11" t="s">
        <v>17</v>
      </c>
      <c r="G17" s="8">
        <v>9002</v>
      </c>
      <c r="H17" s="76" t="s">
        <v>216</v>
      </c>
      <c r="I17" s="76"/>
      <c r="J17" s="8" t="s">
        <v>167</v>
      </c>
      <c r="K17" s="8"/>
      <c r="L17" s="9">
        <v>10</v>
      </c>
    </row>
    <row r="18" spans="1:12" ht="29.1" customHeight="1" thickBot="1">
      <c r="A18" s="18" t="str">
        <f t="shared" si="0"/>
        <v/>
      </c>
      <c r="B18" s="33">
        <f t="shared" si="1"/>
        <v>6</v>
      </c>
      <c r="C18" s="35"/>
      <c r="D18" s="13" t="str">
        <f>IF(B18=1,"Mo",IF(B18=2,"Tue",IF(B18=3,"Wed",IF(B18=4,"Thu",IF(B18=5,"Fri",IF(B18=6,"Sat",IF(B18=7,"Sun","")))))))</f>
        <v>Sat</v>
      </c>
      <c r="E18" s="10">
        <f t="shared" si="2"/>
        <v>44114</v>
      </c>
      <c r="F18" s="11"/>
      <c r="G18" s="8"/>
      <c r="H18" s="82"/>
      <c r="I18" s="83"/>
      <c r="J18" s="8"/>
      <c r="K18" s="8"/>
      <c r="L18" s="9"/>
    </row>
    <row r="19" spans="1:12" ht="29.1" customHeight="1" thickBot="1">
      <c r="A19" s="18" t="str">
        <f t="shared" si="0"/>
        <v/>
      </c>
      <c r="B19" s="33">
        <f t="shared" si="1"/>
        <v>7</v>
      </c>
      <c r="C19" s="35"/>
      <c r="D19" s="13" t="str">
        <f t="shared" si="3"/>
        <v>Sun</v>
      </c>
      <c r="E19" s="10">
        <f t="shared" si="2"/>
        <v>44115</v>
      </c>
      <c r="F19" s="11"/>
      <c r="G19" s="8"/>
      <c r="H19" s="84"/>
      <c r="I19" s="84"/>
      <c r="J19" s="8"/>
      <c r="K19" s="8"/>
      <c r="L19" s="9"/>
    </row>
    <row r="20" spans="1:12" ht="29.1" customHeight="1" thickBot="1">
      <c r="A20" s="18">
        <f t="shared" si="0"/>
        <v>1</v>
      </c>
      <c r="B20" s="33">
        <f t="shared" si="1"/>
        <v>1</v>
      </c>
      <c r="C20" s="35"/>
      <c r="D20" s="13" t="str">
        <f t="shared" si="3"/>
        <v>Mo</v>
      </c>
      <c r="E20" s="10">
        <f t="shared" si="2"/>
        <v>44116</v>
      </c>
      <c r="F20" s="11" t="s">
        <v>17</v>
      </c>
      <c r="G20" s="8">
        <v>9002</v>
      </c>
      <c r="H20" s="77" t="s">
        <v>217</v>
      </c>
      <c r="I20" s="77"/>
      <c r="J20" s="8" t="s">
        <v>167</v>
      </c>
      <c r="K20" s="8"/>
      <c r="L20" s="9">
        <v>12</v>
      </c>
    </row>
    <row r="21" spans="1:12" ht="29.1" customHeight="1" thickBot="1">
      <c r="A21" s="18">
        <f t="shared" si="0"/>
        <v>1</v>
      </c>
      <c r="B21" s="33">
        <f t="shared" si="1"/>
        <v>2</v>
      </c>
      <c r="C21" s="35"/>
      <c r="D21" s="13" t="str">
        <f t="shared" si="3"/>
        <v>Tue</v>
      </c>
      <c r="E21" s="10">
        <f t="shared" si="2"/>
        <v>44117</v>
      </c>
      <c r="F21" s="11" t="s">
        <v>17</v>
      </c>
      <c r="G21" s="8">
        <v>9002</v>
      </c>
      <c r="H21" s="85" t="s">
        <v>218</v>
      </c>
      <c r="I21" s="85"/>
      <c r="J21" s="8" t="s">
        <v>167</v>
      </c>
      <c r="K21" s="8"/>
      <c r="L21" s="9"/>
    </row>
    <row r="22" spans="1:12" ht="29.1" customHeight="1" thickBot="1">
      <c r="A22" s="18">
        <f t="shared" si="0"/>
        <v>1</v>
      </c>
      <c r="B22" s="33">
        <f t="shared" si="1"/>
        <v>3</v>
      </c>
      <c r="C22" s="35"/>
      <c r="D22" s="13" t="str">
        <f t="shared" si="3"/>
        <v>Wed</v>
      </c>
      <c r="E22" s="10">
        <f t="shared" si="2"/>
        <v>44118</v>
      </c>
      <c r="F22" s="11" t="s">
        <v>17</v>
      </c>
      <c r="G22" s="8">
        <v>9002</v>
      </c>
      <c r="H22" s="52" t="s">
        <v>219</v>
      </c>
      <c r="I22" s="52"/>
      <c r="J22" s="8" t="s">
        <v>167</v>
      </c>
      <c r="K22" s="8"/>
      <c r="L22" s="9">
        <v>9</v>
      </c>
    </row>
    <row r="23" spans="1:12" ht="29.1" customHeight="1" thickBot="1">
      <c r="A23" s="18">
        <f t="shared" si="0"/>
        <v>1</v>
      </c>
      <c r="B23" s="33">
        <f t="shared" si="1"/>
        <v>4</v>
      </c>
      <c r="C23" s="35"/>
      <c r="D23" s="13" t="str">
        <f t="shared" si="3"/>
        <v>Thu</v>
      </c>
      <c r="E23" s="10">
        <f t="shared" si="2"/>
        <v>44119</v>
      </c>
      <c r="F23" s="11" t="s">
        <v>17</v>
      </c>
      <c r="G23" s="8">
        <v>9002</v>
      </c>
      <c r="H23" s="52" t="s">
        <v>220</v>
      </c>
      <c r="I23" s="52"/>
      <c r="J23" s="8" t="s">
        <v>167</v>
      </c>
      <c r="K23" s="8"/>
      <c r="L23" s="9">
        <v>10</v>
      </c>
    </row>
    <row r="24" spans="1:12" ht="29.1" customHeight="1" thickBot="1">
      <c r="A24" s="18">
        <f t="shared" si="0"/>
        <v>1</v>
      </c>
      <c r="B24" s="33">
        <f t="shared" si="1"/>
        <v>5</v>
      </c>
      <c r="C24" s="35"/>
      <c r="D24" s="13" t="str">
        <f t="shared" si="3"/>
        <v>Fri</v>
      </c>
      <c r="E24" s="10">
        <f t="shared" si="2"/>
        <v>44120</v>
      </c>
      <c r="F24" s="11" t="s">
        <v>17</v>
      </c>
      <c r="G24" s="8">
        <v>9002</v>
      </c>
      <c r="H24" s="52" t="s">
        <v>220</v>
      </c>
      <c r="I24" s="52"/>
      <c r="J24" s="8" t="s">
        <v>167</v>
      </c>
      <c r="K24" s="8"/>
      <c r="L24" s="9">
        <v>10</v>
      </c>
    </row>
    <row r="25" spans="1:12" ht="29.1" customHeight="1" thickBot="1">
      <c r="A25" s="18" t="str">
        <f t="shared" si="0"/>
        <v/>
      </c>
      <c r="B25" s="33">
        <f t="shared" si="1"/>
        <v>6</v>
      </c>
      <c r="C25" s="35"/>
      <c r="D25" s="13" t="str">
        <f t="shared" si="3"/>
        <v>Sat</v>
      </c>
      <c r="E25" s="10">
        <f t="shared" si="2"/>
        <v>44121</v>
      </c>
      <c r="F25" s="11"/>
      <c r="G25" s="8"/>
      <c r="H25" s="52"/>
      <c r="I25" s="52"/>
      <c r="J25" s="8"/>
      <c r="K25" s="8"/>
      <c r="L25" s="9"/>
    </row>
    <row r="26" spans="1:12" ht="29.1" customHeight="1" thickBot="1">
      <c r="A26" s="18" t="str">
        <f t="shared" si="0"/>
        <v/>
      </c>
      <c r="B26" s="33">
        <f t="shared" si="1"/>
        <v>7</v>
      </c>
      <c r="C26" s="35"/>
      <c r="D26" s="13" t="str">
        <f t="shared" si="3"/>
        <v>Sun</v>
      </c>
      <c r="E26" s="10">
        <f t="shared" si="2"/>
        <v>44122</v>
      </c>
      <c r="F26" s="11"/>
      <c r="G26" s="8"/>
      <c r="H26" s="52"/>
      <c r="I26" s="52"/>
      <c r="J26" s="8"/>
      <c r="K26" s="8"/>
      <c r="L26" s="9"/>
    </row>
    <row r="27" spans="1:12" ht="29.1" customHeight="1" thickBot="1">
      <c r="A27" s="18">
        <f t="shared" si="0"/>
        <v>1</v>
      </c>
      <c r="B27" s="33">
        <f t="shared" si="1"/>
        <v>1</v>
      </c>
      <c r="C27" s="35"/>
      <c r="D27" s="13" t="str">
        <f t="shared" si="3"/>
        <v>Mo</v>
      </c>
      <c r="E27" s="10">
        <f t="shared" si="2"/>
        <v>44123</v>
      </c>
      <c r="F27" s="11" t="s">
        <v>17</v>
      </c>
      <c r="G27" s="8">
        <v>9002</v>
      </c>
      <c r="H27" s="52" t="s">
        <v>221</v>
      </c>
      <c r="I27" s="52"/>
      <c r="J27" s="8" t="s">
        <v>222</v>
      </c>
      <c r="K27" s="8"/>
      <c r="L27" s="9">
        <v>11</v>
      </c>
    </row>
    <row r="28" spans="1:12" ht="29.1" customHeight="1" thickBot="1">
      <c r="A28" s="18">
        <f t="shared" si="0"/>
        <v>1</v>
      </c>
      <c r="B28" s="33">
        <f t="shared" si="1"/>
        <v>2</v>
      </c>
      <c r="C28" s="35"/>
      <c r="D28" s="13" t="str">
        <f t="shared" si="3"/>
        <v>Tue</v>
      </c>
      <c r="E28" s="10">
        <f t="shared" si="2"/>
        <v>44124</v>
      </c>
      <c r="F28" s="11" t="s">
        <v>17</v>
      </c>
      <c r="G28" s="8">
        <v>9002</v>
      </c>
      <c r="H28" s="52" t="s">
        <v>223</v>
      </c>
      <c r="I28" s="52"/>
      <c r="J28" s="8" t="s">
        <v>167</v>
      </c>
      <c r="K28" s="8"/>
      <c r="L28" s="9">
        <v>9</v>
      </c>
    </row>
    <row r="29" spans="1:12" ht="29.1" customHeight="1" thickBot="1">
      <c r="A29" s="18">
        <f t="shared" si="0"/>
        <v>1</v>
      </c>
      <c r="B29" s="33">
        <f t="shared" si="1"/>
        <v>3</v>
      </c>
      <c r="C29" s="35"/>
      <c r="D29" s="13" t="str">
        <f t="shared" si="3"/>
        <v>Wed</v>
      </c>
      <c r="E29" s="10">
        <f t="shared" si="2"/>
        <v>44125</v>
      </c>
      <c r="F29" s="11" t="s">
        <v>17</v>
      </c>
      <c r="G29" s="8">
        <v>9002</v>
      </c>
      <c r="H29" s="52" t="s">
        <v>223</v>
      </c>
      <c r="I29" s="52"/>
      <c r="J29" s="8" t="s">
        <v>167</v>
      </c>
      <c r="K29" s="8"/>
      <c r="L29" s="9">
        <v>9</v>
      </c>
    </row>
    <row r="30" spans="1:12" ht="29.1" customHeight="1" thickBot="1">
      <c r="A30" s="18">
        <f t="shared" si="0"/>
        <v>1</v>
      </c>
      <c r="B30" s="33">
        <f t="shared" si="1"/>
        <v>4</v>
      </c>
      <c r="C30" s="35"/>
      <c r="D30" s="13" t="str">
        <f t="shared" si="3"/>
        <v>Thu</v>
      </c>
      <c r="E30" s="10">
        <f t="shared" si="2"/>
        <v>44126</v>
      </c>
      <c r="F30" s="11" t="s">
        <v>17</v>
      </c>
      <c r="G30" s="8">
        <v>9002</v>
      </c>
      <c r="H30" s="52" t="s">
        <v>224</v>
      </c>
      <c r="I30" s="52"/>
      <c r="J30" s="8" t="s">
        <v>167</v>
      </c>
      <c r="K30" s="8"/>
      <c r="L30" s="9">
        <v>10</v>
      </c>
    </row>
    <row r="31" spans="1:12" ht="29.1" customHeight="1" thickBot="1">
      <c r="A31" s="18">
        <f t="shared" si="0"/>
        <v>1</v>
      </c>
      <c r="B31" s="33">
        <f t="shared" si="1"/>
        <v>5</v>
      </c>
      <c r="C31" s="35"/>
      <c r="D31" s="13" t="str">
        <f t="shared" si="3"/>
        <v>Fri</v>
      </c>
      <c r="E31" s="10">
        <f t="shared" si="2"/>
        <v>44127</v>
      </c>
      <c r="F31" s="11" t="s">
        <v>17</v>
      </c>
      <c r="G31" s="8">
        <v>9002</v>
      </c>
      <c r="H31" s="85" t="s">
        <v>225</v>
      </c>
      <c r="I31" s="85"/>
      <c r="J31" s="8"/>
      <c r="K31" s="8"/>
      <c r="L31" s="9"/>
    </row>
    <row r="32" spans="1:12" ht="29.1" customHeight="1" thickBot="1">
      <c r="A32" s="18" t="str">
        <f t="shared" si="0"/>
        <v/>
      </c>
      <c r="B32" s="33">
        <f t="shared" si="1"/>
        <v>6</v>
      </c>
      <c r="C32" s="35"/>
      <c r="D32" s="13" t="str">
        <f t="shared" si="3"/>
        <v>Sat</v>
      </c>
      <c r="E32" s="10">
        <f t="shared" si="2"/>
        <v>44128</v>
      </c>
      <c r="F32" s="11"/>
      <c r="G32" s="8"/>
      <c r="H32" s="52"/>
      <c r="I32" s="52"/>
      <c r="J32" s="8"/>
      <c r="K32" s="8"/>
      <c r="L32" s="9"/>
    </row>
    <row r="33" spans="1:12" ht="29.1" customHeight="1" thickBot="1">
      <c r="A33" s="18" t="str">
        <f t="shared" si="0"/>
        <v/>
      </c>
      <c r="B33" s="33">
        <f t="shared" si="1"/>
        <v>7</v>
      </c>
      <c r="C33" s="35"/>
      <c r="D33" s="13" t="str">
        <f t="shared" si="3"/>
        <v>Sun</v>
      </c>
      <c r="E33" s="10">
        <f t="shared" si="2"/>
        <v>44129</v>
      </c>
      <c r="F33" s="11"/>
      <c r="G33" s="8"/>
      <c r="H33" s="52"/>
      <c r="I33" s="52"/>
      <c r="J33" s="8"/>
      <c r="K33" s="8"/>
      <c r="L33" s="9"/>
    </row>
    <row r="34" spans="1:12" ht="29.1" customHeight="1" thickBot="1">
      <c r="A34" s="18">
        <f t="shared" si="0"/>
        <v>1</v>
      </c>
      <c r="B34" s="33">
        <f t="shared" si="1"/>
        <v>1</v>
      </c>
      <c r="C34" s="35"/>
      <c r="D34" s="13" t="str">
        <f t="shared" si="3"/>
        <v>Mo</v>
      </c>
      <c r="E34" s="10">
        <f t="shared" si="2"/>
        <v>44130</v>
      </c>
      <c r="F34" s="11" t="s">
        <v>17</v>
      </c>
      <c r="G34" s="8">
        <v>9002</v>
      </c>
      <c r="H34" s="52" t="s">
        <v>224</v>
      </c>
      <c r="I34" s="52"/>
      <c r="J34" s="8" t="s">
        <v>167</v>
      </c>
      <c r="K34" s="8"/>
      <c r="L34" s="9">
        <v>9</v>
      </c>
    </row>
    <row r="35" spans="1:12" ht="29.1" customHeight="1" thickBot="1">
      <c r="A35" s="18">
        <f t="shared" si="0"/>
        <v>1</v>
      </c>
      <c r="B35" s="33">
        <f t="shared" si="1"/>
        <v>2</v>
      </c>
      <c r="C35" s="35"/>
      <c r="D35" s="13" t="str">
        <f t="shared" si="3"/>
        <v>Tue</v>
      </c>
      <c r="E35" s="10">
        <f t="shared" si="2"/>
        <v>44131</v>
      </c>
      <c r="F35" s="11" t="s">
        <v>17</v>
      </c>
      <c r="G35" s="8">
        <v>9002</v>
      </c>
      <c r="H35" s="52" t="s">
        <v>224</v>
      </c>
      <c r="I35" s="52"/>
      <c r="J35" s="8" t="s">
        <v>167</v>
      </c>
      <c r="K35" s="8"/>
      <c r="L35" s="9">
        <v>10</v>
      </c>
    </row>
    <row r="36" spans="1:12" ht="29.1" customHeight="1" thickBot="1">
      <c r="A36" s="18">
        <f t="shared" si="0"/>
        <v>1</v>
      </c>
      <c r="B36" s="33">
        <f t="shared" si="1"/>
        <v>3</v>
      </c>
      <c r="C36" s="35"/>
      <c r="D36" s="13" t="str">
        <f t="shared" si="3"/>
        <v>Wed</v>
      </c>
      <c r="E36" s="10">
        <f t="shared" si="2"/>
        <v>44132</v>
      </c>
      <c r="F36" s="11" t="s">
        <v>17</v>
      </c>
      <c r="G36" s="8">
        <v>9002</v>
      </c>
      <c r="H36" s="52" t="s">
        <v>226</v>
      </c>
      <c r="I36" s="52"/>
      <c r="J36" s="8" t="s">
        <v>167</v>
      </c>
      <c r="K36" s="8"/>
      <c r="L36" s="9">
        <v>10</v>
      </c>
    </row>
    <row r="37" spans="1:12" ht="29.1" customHeight="1" thickBot="1">
      <c r="A37" s="18">
        <f t="shared" si="0"/>
        <v>1</v>
      </c>
      <c r="B37" s="33">
        <f>WEEKDAY(E36+1,2)</f>
        <v>4</v>
      </c>
      <c r="C37" s="35"/>
      <c r="D37" s="13" t="str">
        <f t="shared" si="3"/>
        <v>Thu</v>
      </c>
      <c r="E37" s="15">
        <f>IF(MONTH(E36+1)&gt;MONTH(E36),"",E36+1)</f>
        <v>44133</v>
      </c>
      <c r="F37" s="11" t="s">
        <v>17</v>
      </c>
      <c r="G37" s="8">
        <v>9002</v>
      </c>
      <c r="H37" s="52" t="s">
        <v>226</v>
      </c>
      <c r="I37" s="52"/>
      <c r="J37" s="8" t="s">
        <v>167</v>
      </c>
      <c r="K37" s="8"/>
      <c r="L37" s="9">
        <v>11</v>
      </c>
    </row>
    <row r="38" spans="1:12" ht="29.1" customHeight="1" thickBot="1">
      <c r="A38" s="18">
        <f t="shared" si="0"/>
        <v>1</v>
      </c>
      <c r="B38" s="33">
        <f>WEEKDAY(E37+1,2)</f>
        <v>5</v>
      </c>
      <c r="C38" s="35"/>
      <c r="D38" s="13" t="str">
        <f t="shared" si="3"/>
        <v>Fri</v>
      </c>
      <c r="E38" s="15">
        <f>IF(MONTH(E37+1)&gt;MONTH(E37),"",E37+1)</f>
        <v>44134</v>
      </c>
      <c r="F38" s="11" t="s">
        <v>17</v>
      </c>
      <c r="G38" s="8">
        <v>9002</v>
      </c>
      <c r="H38" s="52" t="s">
        <v>226</v>
      </c>
      <c r="I38" s="52"/>
      <c r="J38" s="8" t="s">
        <v>167</v>
      </c>
      <c r="K38" s="8"/>
      <c r="L38" s="9">
        <v>10</v>
      </c>
    </row>
    <row r="39" spans="1:12" ht="30" customHeight="1" thickBot="1">
      <c r="D39" s="36"/>
      <c r="E39" s="37"/>
      <c r="F39" s="38"/>
      <c r="G39" s="39"/>
      <c r="H39" s="40"/>
      <c r="I39" s="41" t="s">
        <v>1</v>
      </c>
      <c r="J39" s="42"/>
      <c r="K39" s="43"/>
      <c r="L39" s="44">
        <f>SUM(L9:L38)</f>
        <v>182</v>
      </c>
    </row>
    <row r="40" spans="1:12" ht="30" customHeight="1" thickBot="1">
      <c r="D40" s="36"/>
      <c r="E40" s="43"/>
      <c r="F40" s="45"/>
      <c r="G40" s="45"/>
      <c r="H40" s="45"/>
      <c r="I40" s="46" t="s">
        <v>2</v>
      </c>
      <c r="J40" s="42"/>
      <c r="K40" s="43"/>
      <c r="L40" s="44">
        <f>SUM(L39/8)</f>
        <v>22.75</v>
      </c>
    </row>
  </sheetData>
  <mergeCells count="40"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14:I14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  <mergeCell ref="L7:L8"/>
    <mergeCell ref="H10:I10"/>
    <mergeCell ref="H11:I11"/>
    <mergeCell ref="H12:I12"/>
    <mergeCell ref="H13:I13"/>
  </mergeCells>
  <conditionalFormatting sqref="C9:C37">
    <cfRule type="expression" dxfId="124" priority="17" stopIfTrue="1">
      <formula>IF($A9=1,B9,)</formula>
    </cfRule>
    <cfRule type="expression" dxfId="123" priority="18" stopIfTrue="1">
      <formula>IF($A9="",B9,)</formula>
    </cfRule>
  </conditionalFormatting>
  <conditionalFormatting sqref="E9">
    <cfRule type="expression" dxfId="122" priority="19" stopIfTrue="1">
      <formula>IF($A9="",B9,"")</formula>
    </cfRule>
  </conditionalFormatting>
  <conditionalFormatting sqref="E10:E37">
    <cfRule type="expression" dxfId="121" priority="20" stopIfTrue="1">
      <formula>IF($A10&lt;&gt;1,B10,"")</formula>
    </cfRule>
  </conditionalFormatting>
  <conditionalFormatting sqref="D9:D37">
    <cfRule type="expression" dxfId="120" priority="21" stopIfTrue="1">
      <formula>IF($A9="",B9,)</formula>
    </cfRule>
  </conditionalFormatting>
  <conditionalFormatting sqref="G9:G10 G12:G33">
    <cfRule type="expression" dxfId="119" priority="22" stopIfTrue="1">
      <formula>#REF!="Freelancer"</formula>
    </cfRule>
    <cfRule type="expression" dxfId="118" priority="23" stopIfTrue="1">
      <formula>#REF!="DTC Int. Staff"</formula>
    </cfRule>
  </conditionalFormatting>
  <conditionalFormatting sqref="G22:G26 G29:G33 G12 G15:G19">
    <cfRule type="expression" dxfId="117" priority="15" stopIfTrue="1">
      <formula>$F$5="Freelancer"</formula>
    </cfRule>
    <cfRule type="expression" dxfId="116" priority="16" stopIfTrue="1">
      <formula>$F$5="DTC Int. Staff"</formula>
    </cfRule>
  </conditionalFormatting>
  <conditionalFormatting sqref="G10">
    <cfRule type="expression" dxfId="115" priority="13" stopIfTrue="1">
      <formula>#REF!="Freelancer"</formula>
    </cfRule>
    <cfRule type="expression" dxfId="114" priority="14" stopIfTrue="1">
      <formula>#REF!="DTC Int. Staff"</formula>
    </cfRule>
  </conditionalFormatting>
  <conditionalFormatting sqref="G10">
    <cfRule type="expression" dxfId="113" priority="11" stopIfTrue="1">
      <formula>$F$5="Freelancer"</formula>
    </cfRule>
    <cfRule type="expression" dxfId="112" priority="12" stopIfTrue="1">
      <formula>$F$5="DTC Int. Staff"</formula>
    </cfRule>
  </conditionalFormatting>
  <conditionalFormatting sqref="G11">
    <cfRule type="expression" dxfId="111" priority="9" stopIfTrue="1">
      <formula>#REF!="Freelancer"</formula>
    </cfRule>
    <cfRule type="expression" dxfId="110" priority="10" stopIfTrue="1">
      <formula>#REF!="DTC Int. Staff"</formula>
    </cfRule>
  </conditionalFormatting>
  <conditionalFormatting sqref="G11">
    <cfRule type="expression" dxfId="109" priority="7" stopIfTrue="1">
      <formula>$F$5="Freelancer"</formula>
    </cfRule>
    <cfRule type="expression" dxfId="108" priority="8" stopIfTrue="1">
      <formula>$F$5="DTC Int. Staff"</formula>
    </cfRule>
  </conditionalFormatting>
  <conditionalFormatting sqref="C38">
    <cfRule type="expression" dxfId="107" priority="3" stopIfTrue="1">
      <formula>IF($A38=1,B38,)</formula>
    </cfRule>
    <cfRule type="expression" dxfId="106" priority="4" stopIfTrue="1">
      <formula>IF($A38="",B38,)</formula>
    </cfRule>
  </conditionalFormatting>
  <conditionalFormatting sqref="E38">
    <cfRule type="expression" dxfId="105" priority="5" stopIfTrue="1">
      <formula>IF($A38&lt;&gt;1,B38,"")</formula>
    </cfRule>
  </conditionalFormatting>
  <conditionalFormatting sqref="D38">
    <cfRule type="expression" dxfId="104" priority="6" stopIfTrue="1">
      <formula>IF($A38="",B38,)</formula>
    </cfRule>
  </conditionalFormatting>
  <conditionalFormatting sqref="G34:G38">
    <cfRule type="expression" dxfId="103" priority="1" stopIfTrue="1">
      <formula>#REF!="Freelancer"</formula>
    </cfRule>
    <cfRule type="expression" dxfId="102" priority="2" stopIfTrue="1">
      <formula>#REF!="DTC Int. Staff"</formula>
    </cfRule>
  </conditionalFormatting>
  <dataValidations count="1">
    <dataValidation type="list" allowBlank="1" showInputMessage="1" showErrorMessage="1" sqref="G9:G38" xr:uid="{1FF1A187-68D4-4061-9294-BFEA44BFBC6A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852C-668C-4A85-9674-A8B05B74740B}">
  <sheetPr>
    <pageSetUpPr fitToPage="1"/>
  </sheetPr>
  <dimension ref="A1:O42"/>
  <sheetViews>
    <sheetView showGridLines="0" tabSelected="1" topLeftCell="D40" zoomScale="70" zoomScaleNormal="70" workbookViewId="0">
      <selection activeCell="F40" sqref="F40:L40"/>
    </sheetView>
  </sheetViews>
  <sheetFormatPr defaultColWidth="11.44140625" defaultRowHeight="13.2"/>
  <cols>
    <col min="1" max="1" width="2.44140625" style="18" hidden="1" customWidth="1"/>
    <col min="2" max="2" width="3.109375" style="18" hidden="1" customWidth="1"/>
    <col min="3" max="3" width="3.5546875" style="18" hidden="1" customWidth="1"/>
    <col min="4" max="4" width="5.109375" style="18" customWidth="1"/>
    <col min="5" max="5" width="17" style="18" customWidth="1"/>
    <col min="6" max="6" width="21.33203125" style="18" customWidth="1"/>
    <col min="7" max="7" width="19.44140625" style="18" customWidth="1"/>
    <col min="8" max="8" width="73.88671875" style="18" customWidth="1"/>
    <col min="9" max="9" width="26" style="18" customWidth="1"/>
    <col min="10" max="10" width="11.5546875" style="18" customWidth="1"/>
    <col min="11" max="11" width="13" style="18" customWidth="1"/>
    <col min="12" max="16384" width="11.44140625" style="18"/>
  </cols>
  <sheetData>
    <row r="1" spans="1:15" ht="51.75" customHeight="1" thickBot="1">
      <c r="D1" s="53" t="s">
        <v>10</v>
      </c>
      <c r="E1" s="54"/>
      <c r="F1" s="54"/>
      <c r="G1" s="54"/>
      <c r="H1" s="54"/>
      <c r="I1" s="54"/>
      <c r="J1" s="54"/>
      <c r="K1" s="54"/>
      <c r="L1" s="55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9"/>
    </row>
    <row r="3" spans="1:15" ht="19.5" customHeight="1">
      <c r="D3" s="19" t="s">
        <v>0</v>
      </c>
      <c r="E3" s="20"/>
      <c r="F3" s="21" t="str">
        <f>'[4]Information-General Settings'!D4</f>
        <v>Amornthep</v>
      </c>
      <c r="G3" s="30"/>
      <c r="I3" s="22"/>
      <c r="J3" s="31"/>
      <c r="K3" s="31"/>
      <c r="L3" s="31"/>
    </row>
    <row r="4" spans="1:15" ht="19.5" customHeight="1">
      <c r="D4" s="22" t="s">
        <v>61</v>
      </c>
      <c r="E4" s="23"/>
      <c r="F4" s="21" t="str">
        <f>'[4]Information-General Settings'!D5</f>
        <v>Piphopsirirat</v>
      </c>
      <c r="G4" s="30"/>
      <c r="I4" s="22"/>
      <c r="J4" s="31"/>
      <c r="K4" s="31"/>
      <c r="L4" s="31"/>
    </row>
    <row r="5" spans="1:15" ht="19.5" customHeight="1">
      <c r="D5" s="56" t="s">
        <v>60</v>
      </c>
      <c r="E5" s="57"/>
      <c r="F5" s="21" t="str">
        <f>'[4]Information-General Settings'!D6</f>
        <v>TIME 119</v>
      </c>
      <c r="G5" s="30"/>
      <c r="I5" s="22"/>
      <c r="J5" s="31"/>
      <c r="K5" s="31"/>
      <c r="L5" s="31"/>
    </row>
    <row r="6" spans="1:15" ht="19.5" customHeight="1" thickBot="1">
      <c r="E6" s="22"/>
      <c r="F6" s="22"/>
      <c r="G6" s="22"/>
      <c r="H6" s="32"/>
      <c r="J6" s="58"/>
      <c r="K6" s="58"/>
      <c r="L6" s="58"/>
    </row>
    <row r="7" spans="1:15" ht="12.75" customHeight="1">
      <c r="B7" s="18">
        <f>MONTH(E9)</f>
        <v>11</v>
      </c>
      <c r="C7" s="59"/>
      <c r="D7" s="61">
        <v>44136</v>
      </c>
      <c r="E7" s="62"/>
      <c r="F7" s="65" t="s">
        <v>6</v>
      </c>
      <c r="G7" s="65" t="s">
        <v>11</v>
      </c>
      <c r="H7" s="68" t="s">
        <v>5</v>
      </c>
      <c r="I7" s="69"/>
      <c r="J7" s="72" t="s">
        <v>3</v>
      </c>
      <c r="K7" s="74" t="s">
        <v>9</v>
      </c>
      <c r="L7" s="72" t="s">
        <v>4</v>
      </c>
    </row>
    <row r="8" spans="1:15" ht="23.25" customHeight="1" thickBot="1">
      <c r="C8" s="60"/>
      <c r="D8" s="63"/>
      <c r="E8" s="64"/>
      <c r="F8" s="66"/>
      <c r="G8" s="67"/>
      <c r="H8" s="70"/>
      <c r="I8" s="71"/>
      <c r="J8" s="73"/>
      <c r="K8" s="75"/>
      <c r="L8" s="73"/>
    </row>
    <row r="9" spans="1:15" ht="29.1" customHeight="1" thickBot="1">
      <c r="A9" s="18" t="str">
        <f t="shared" ref="A9:A40" si="0">IF(OR(C9="f",C9="u",C9="F",C9="U"),"",IF(OR(B9=1,B9=2,B9=3,B9=4,B9=5),1,""))</f>
        <v/>
      </c>
      <c r="B9" s="33">
        <f t="shared" ref="B9:B38" si="1">WEEKDAY(E9,2)</f>
        <v>7</v>
      </c>
      <c r="C9" s="34"/>
      <c r="D9" s="13" t="str">
        <f>IF(B9=1,"Mo",IF(B9=2,"Tue",IF(B9=3,"Wed",IF(B9=4,"Thu",IF(B9=5,"Fri",IF(B9=6,"Sat",IF(B9=7,"Sun","")))))))</f>
        <v>Sun</v>
      </c>
      <c r="E9" s="14">
        <f>+D7</f>
        <v>44136</v>
      </c>
      <c r="F9" s="11"/>
      <c r="G9" s="8"/>
      <c r="J9" s="11"/>
      <c r="K9" s="11"/>
      <c r="L9" s="12"/>
    </row>
    <row r="10" spans="1:15" ht="29.1" customHeight="1" thickBot="1">
      <c r="A10" s="18">
        <f t="shared" si="0"/>
        <v>1</v>
      </c>
      <c r="B10" s="33">
        <f t="shared" si="1"/>
        <v>1</v>
      </c>
      <c r="C10" s="35"/>
      <c r="D10" s="13" t="str">
        <f>IF(B10=1,"Mo",IF(B10=2,"Tue",IF(B10=3,"Wed",IF(B10=4,"Thu",IF(B10=5,"Fri",IF(B10=6,"Sat",IF(B10=7,"Sun","")))))))</f>
        <v>Mo</v>
      </c>
      <c r="E10" s="10">
        <f>+E9+1</f>
        <v>44137</v>
      </c>
      <c r="F10" s="11" t="s">
        <v>17</v>
      </c>
      <c r="G10" s="8">
        <v>9001</v>
      </c>
      <c r="H10" s="52" t="s">
        <v>227</v>
      </c>
      <c r="I10" s="52"/>
      <c r="J10" s="8" t="s">
        <v>167</v>
      </c>
      <c r="K10" s="8"/>
      <c r="L10" s="9">
        <v>10</v>
      </c>
      <c r="N10" s="33" t="s">
        <v>169</v>
      </c>
      <c r="O10" s="29">
        <f>COUNTIF($G$9:$G$40, 9001)</f>
        <v>23</v>
      </c>
    </row>
    <row r="11" spans="1:15" ht="29.1" customHeight="1" thickBot="1">
      <c r="A11" s="18">
        <f t="shared" si="0"/>
        <v>1</v>
      </c>
      <c r="B11" s="33">
        <f t="shared" si="1"/>
        <v>2</v>
      </c>
      <c r="C11" s="35"/>
      <c r="D11" s="13" t="str">
        <f>IF(B11=1,"Mo",IF(B11=2,"Tue",IF(B11=3,"Wed",IF(B11=4,"Thu",IF(B11=5,"Fri",IF(B11=6,"Sat",IF(B11=7,"Sun","")))))))</f>
        <v>Tue</v>
      </c>
      <c r="E11" s="10">
        <f t="shared" ref="E11:E38" si="2">+E10+1</f>
        <v>44138</v>
      </c>
      <c r="F11" s="11" t="s">
        <v>17</v>
      </c>
      <c r="G11" s="8">
        <v>9001</v>
      </c>
      <c r="H11" s="52" t="s">
        <v>227</v>
      </c>
      <c r="I11" s="52"/>
      <c r="J11" s="8" t="s">
        <v>167</v>
      </c>
      <c r="K11" s="8"/>
      <c r="L11" s="9">
        <v>8</v>
      </c>
      <c r="N11" s="33" t="s">
        <v>171</v>
      </c>
      <c r="O11" s="29">
        <f>COUNTIF($G$9:$G$40,9003)+COUNTIF($G$9:$G$40,9004)</f>
        <v>0</v>
      </c>
    </row>
    <row r="12" spans="1:15" ht="29.1" customHeight="1" thickBot="1">
      <c r="A12" s="18">
        <f t="shared" si="0"/>
        <v>1</v>
      </c>
      <c r="B12" s="33">
        <f t="shared" si="1"/>
        <v>3</v>
      </c>
      <c r="C12" s="35"/>
      <c r="D12" s="13" t="str">
        <f t="shared" ref="D12:D40" si="3">IF(B12=1,"Mo",IF(B12=2,"Tue",IF(B12=3,"Wed",IF(B12=4,"Thu",IF(B12=5,"Fri",IF(B12=6,"Sat",IF(B12=7,"Sun","")))))))</f>
        <v>Wed</v>
      </c>
      <c r="E12" s="10">
        <f t="shared" si="2"/>
        <v>44139</v>
      </c>
      <c r="F12" s="11" t="s">
        <v>17</v>
      </c>
      <c r="G12" s="8">
        <v>9001</v>
      </c>
      <c r="H12" s="52" t="s">
        <v>228</v>
      </c>
      <c r="I12" s="52"/>
      <c r="J12" s="8" t="s">
        <v>167</v>
      </c>
      <c r="K12" s="8"/>
      <c r="L12" s="9">
        <v>13</v>
      </c>
      <c r="N12" s="18" t="s">
        <v>174</v>
      </c>
      <c r="O12" s="29">
        <f>COUNTIF($G$9:$G$40, 9005)</f>
        <v>0</v>
      </c>
    </row>
    <row r="13" spans="1:15" ht="29.1" customHeight="1" thickBot="1">
      <c r="A13" s="18">
        <f t="shared" si="0"/>
        <v>1</v>
      </c>
      <c r="B13" s="33">
        <f t="shared" si="1"/>
        <v>4</v>
      </c>
      <c r="C13" s="35"/>
      <c r="D13" s="13" t="str">
        <f t="shared" si="3"/>
        <v>Thu</v>
      </c>
      <c r="E13" s="10">
        <f t="shared" si="2"/>
        <v>44140</v>
      </c>
      <c r="F13" s="11" t="s">
        <v>17</v>
      </c>
      <c r="G13" s="8">
        <v>9001</v>
      </c>
      <c r="H13" s="52" t="s">
        <v>229</v>
      </c>
      <c r="I13" s="52"/>
      <c r="J13" s="8" t="s">
        <v>167</v>
      </c>
      <c r="K13" s="8"/>
      <c r="L13" s="9">
        <v>10</v>
      </c>
    </row>
    <row r="14" spans="1:15" ht="29.1" customHeight="1" thickBot="1">
      <c r="A14" s="18">
        <f t="shared" si="0"/>
        <v>1</v>
      </c>
      <c r="B14" s="33">
        <f t="shared" si="1"/>
        <v>5</v>
      </c>
      <c r="C14" s="35"/>
      <c r="D14" s="13" t="str">
        <f t="shared" si="3"/>
        <v>Fri</v>
      </c>
      <c r="E14" s="10">
        <f t="shared" si="2"/>
        <v>44141</v>
      </c>
      <c r="F14" s="11" t="s">
        <v>17</v>
      </c>
      <c r="G14" s="8">
        <v>9001</v>
      </c>
      <c r="H14" s="52" t="s">
        <v>229</v>
      </c>
      <c r="I14" s="52"/>
      <c r="J14" s="8" t="s">
        <v>167</v>
      </c>
      <c r="K14" s="8"/>
      <c r="L14" s="9">
        <v>12</v>
      </c>
    </row>
    <row r="15" spans="1:15" ht="29.1" customHeight="1" thickBot="1">
      <c r="A15" s="18" t="str">
        <f t="shared" si="0"/>
        <v/>
      </c>
      <c r="B15" s="33">
        <f t="shared" si="1"/>
        <v>6</v>
      </c>
      <c r="C15" s="35"/>
      <c r="D15" s="13" t="str">
        <f t="shared" si="3"/>
        <v>Sat</v>
      </c>
      <c r="E15" s="10">
        <f t="shared" si="2"/>
        <v>44142</v>
      </c>
      <c r="F15" s="11"/>
      <c r="G15" s="8"/>
      <c r="H15" s="79"/>
      <c r="I15" s="79"/>
      <c r="J15" s="8"/>
      <c r="K15" s="8"/>
      <c r="L15" s="9"/>
    </row>
    <row r="16" spans="1:15" ht="29.1" customHeight="1" thickBot="1">
      <c r="A16" s="18" t="str">
        <f t="shared" si="0"/>
        <v/>
      </c>
      <c r="B16" s="33">
        <f t="shared" si="1"/>
        <v>7</v>
      </c>
      <c r="C16" s="35"/>
      <c r="D16" s="13" t="str">
        <f>IF(B16=1,"Mo",IF(B16=2,"Tue",IF(B16=3,"Wed",IF(B16=4,"Thu",IF(B16=5,"Fri",IF(B16=6,"Sat",IF(B16=7,"Sun","")))))))</f>
        <v>Sun</v>
      </c>
      <c r="E16" s="10">
        <f t="shared" si="2"/>
        <v>44143</v>
      </c>
      <c r="F16" s="11"/>
      <c r="G16" s="8"/>
      <c r="H16" s="52"/>
      <c r="I16" s="52"/>
      <c r="J16" s="8"/>
      <c r="K16" s="8"/>
      <c r="L16" s="9"/>
    </row>
    <row r="17" spans="1:12" ht="29.1" customHeight="1" thickBot="1">
      <c r="A17" s="18">
        <f t="shared" si="0"/>
        <v>1</v>
      </c>
      <c r="B17" s="33">
        <f t="shared" si="1"/>
        <v>1</v>
      </c>
      <c r="C17" s="35"/>
      <c r="D17" s="13" t="str">
        <f>IF(B17=1,"Mo",IF(B17=2,"Tue",IF(B17=3,"Wed",IF(B17=4,"Thu",IF(B17=5,"Fri",IF(B17=6,"Sat",IF(B17=7,"Sun","")))))))</f>
        <v>Mo</v>
      </c>
      <c r="E17" s="10">
        <f t="shared" si="2"/>
        <v>44144</v>
      </c>
      <c r="F17" s="11" t="s">
        <v>17</v>
      </c>
      <c r="G17" s="8">
        <v>9001</v>
      </c>
      <c r="H17" s="52" t="s">
        <v>230</v>
      </c>
      <c r="I17" s="52"/>
      <c r="J17" s="8" t="s">
        <v>167</v>
      </c>
      <c r="K17" s="8"/>
      <c r="L17" s="9">
        <v>10</v>
      </c>
    </row>
    <row r="18" spans="1:12" ht="29.1" customHeight="1" thickBot="1">
      <c r="A18" s="18">
        <f t="shared" si="0"/>
        <v>1</v>
      </c>
      <c r="B18" s="33">
        <f t="shared" si="1"/>
        <v>2</v>
      </c>
      <c r="C18" s="35"/>
      <c r="D18" s="13" t="str">
        <f>IF(B18=1,"Mo",IF(B18=2,"Tue",IF(B18=3,"Wed",IF(B18=4,"Thu",IF(B18=5,"Fri",IF(B18=6,"Sat",IF(B18=7,"Sun","")))))))</f>
        <v>Tue</v>
      </c>
      <c r="E18" s="10">
        <f t="shared" si="2"/>
        <v>44145</v>
      </c>
      <c r="F18" s="11" t="s">
        <v>17</v>
      </c>
      <c r="G18" s="8">
        <v>9001</v>
      </c>
      <c r="H18" s="52" t="s">
        <v>230</v>
      </c>
      <c r="I18" s="52"/>
      <c r="J18" s="8" t="s">
        <v>167</v>
      </c>
      <c r="K18" s="8"/>
      <c r="L18" s="9">
        <v>12</v>
      </c>
    </row>
    <row r="19" spans="1:12" ht="29.1" customHeight="1" thickBot="1">
      <c r="A19" s="18">
        <f t="shared" si="0"/>
        <v>1</v>
      </c>
      <c r="B19" s="33">
        <f t="shared" si="1"/>
        <v>3</v>
      </c>
      <c r="C19" s="35"/>
      <c r="D19" s="13" t="str">
        <f t="shared" si="3"/>
        <v>Wed</v>
      </c>
      <c r="E19" s="10">
        <f t="shared" si="2"/>
        <v>44146</v>
      </c>
      <c r="F19" s="11" t="s">
        <v>17</v>
      </c>
      <c r="G19" s="8">
        <v>9001</v>
      </c>
      <c r="H19" s="52" t="s">
        <v>230</v>
      </c>
      <c r="I19" s="52"/>
      <c r="J19" s="8" t="s">
        <v>167</v>
      </c>
      <c r="K19" s="8"/>
      <c r="L19" s="9">
        <v>11</v>
      </c>
    </row>
    <row r="20" spans="1:12" ht="29.1" customHeight="1" thickBot="1">
      <c r="A20" s="18">
        <f t="shared" si="0"/>
        <v>1</v>
      </c>
      <c r="B20" s="33">
        <f t="shared" si="1"/>
        <v>4</v>
      </c>
      <c r="C20" s="35"/>
      <c r="D20" s="13" t="str">
        <f t="shared" si="3"/>
        <v>Thu</v>
      </c>
      <c r="E20" s="10">
        <f t="shared" si="2"/>
        <v>44147</v>
      </c>
      <c r="F20" s="11" t="s">
        <v>17</v>
      </c>
      <c r="G20" s="8">
        <v>9001</v>
      </c>
      <c r="H20" s="52" t="s">
        <v>230</v>
      </c>
      <c r="I20" s="52"/>
      <c r="J20" s="8" t="s">
        <v>167</v>
      </c>
      <c r="K20" s="8"/>
      <c r="L20" s="9">
        <v>11</v>
      </c>
    </row>
    <row r="21" spans="1:12" ht="29.1" customHeight="1" thickBot="1">
      <c r="A21" s="18">
        <f t="shared" si="0"/>
        <v>1</v>
      </c>
      <c r="B21" s="33">
        <f t="shared" si="1"/>
        <v>5</v>
      </c>
      <c r="C21" s="35"/>
      <c r="D21" s="13" t="str">
        <f t="shared" si="3"/>
        <v>Fri</v>
      </c>
      <c r="E21" s="10">
        <f t="shared" si="2"/>
        <v>44148</v>
      </c>
      <c r="F21" s="11" t="s">
        <v>17</v>
      </c>
      <c r="G21" s="8">
        <v>9001</v>
      </c>
      <c r="H21" s="52" t="s">
        <v>230</v>
      </c>
      <c r="I21" s="52"/>
      <c r="J21" s="8" t="s">
        <v>167</v>
      </c>
      <c r="K21" s="8"/>
      <c r="L21" s="9">
        <v>10</v>
      </c>
    </row>
    <row r="22" spans="1:12" ht="29.1" customHeight="1" thickBot="1">
      <c r="A22" s="18" t="str">
        <f t="shared" si="0"/>
        <v/>
      </c>
      <c r="B22" s="33">
        <f t="shared" si="1"/>
        <v>6</v>
      </c>
      <c r="C22" s="35"/>
      <c r="D22" s="13" t="str">
        <f t="shared" si="3"/>
        <v>Sat</v>
      </c>
      <c r="E22" s="10">
        <f t="shared" si="2"/>
        <v>44149</v>
      </c>
      <c r="F22" s="11"/>
      <c r="G22" s="8"/>
      <c r="H22" s="52"/>
      <c r="I22" s="52"/>
      <c r="J22" s="8"/>
      <c r="K22" s="8"/>
      <c r="L22" s="9"/>
    </row>
    <row r="23" spans="1:12" ht="29.1" customHeight="1" thickBot="1">
      <c r="A23" s="18" t="str">
        <f t="shared" si="0"/>
        <v/>
      </c>
      <c r="B23" s="33">
        <f t="shared" si="1"/>
        <v>7</v>
      </c>
      <c r="C23" s="35"/>
      <c r="D23" s="13" t="str">
        <f t="shared" si="3"/>
        <v>Sun</v>
      </c>
      <c r="E23" s="10">
        <f t="shared" si="2"/>
        <v>44150</v>
      </c>
      <c r="F23" s="11"/>
      <c r="G23" s="8"/>
      <c r="H23" s="52"/>
      <c r="I23" s="52"/>
      <c r="J23" s="8"/>
      <c r="K23" s="8"/>
      <c r="L23" s="9"/>
    </row>
    <row r="24" spans="1:12" ht="29.1" customHeight="1" thickBot="1">
      <c r="A24" s="18">
        <f t="shared" si="0"/>
        <v>1</v>
      </c>
      <c r="B24" s="33">
        <f t="shared" si="1"/>
        <v>1</v>
      </c>
      <c r="C24" s="35"/>
      <c r="D24" s="13" t="str">
        <f t="shared" si="3"/>
        <v>Mo</v>
      </c>
      <c r="E24" s="10">
        <f t="shared" si="2"/>
        <v>44151</v>
      </c>
      <c r="F24" s="11" t="s">
        <v>231</v>
      </c>
      <c r="G24" s="8">
        <v>9001</v>
      </c>
      <c r="H24" s="85" t="s">
        <v>232</v>
      </c>
      <c r="I24" s="85"/>
      <c r="J24" s="8" t="s">
        <v>233</v>
      </c>
      <c r="K24" s="8"/>
      <c r="L24" s="9">
        <v>12</v>
      </c>
    </row>
    <row r="25" spans="1:12" ht="29.1" customHeight="1" thickBot="1">
      <c r="A25" s="18">
        <f t="shared" si="0"/>
        <v>1</v>
      </c>
      <c r="B25" s="33">
        <f t="shared" si="1"/>
        <v>2</v>
      </c>
      <c r="C25" s="35"/>
      <c r="D25" s="13" t="str">
        <f t="shared" si="3"/>
        <v>Tue</v>
      </c>
      <c r="E25" s="10">
        <f t="shared" si="2"/>
        <v>44152</v>
      </c>
      <c r="F25" s="11" t="s">
        <v>231</v>
      </c>
      <c r="G25" s="8">
        <v>9001</v>
      </c>
      <c r="H25" s="52" t="s">
        <v>234</v>
      </c>
      <c r="I25" s="52"/>
      <c r="J25" s="8" t="s">
        <v>167</v>
      </c>
      <c r="K25" s="8"/>
      <c r="L25" s="9">
        <v>10</v>
      </c>
    </row>
    <row r="26" spans="1:12" ht="29.1" customHeight="1" thickBot="1">
      <c r="A26" s="18">
        <f t="shared" si="0"/>
        <v>1</v>
      </c>
      <c r="B26" s="33">
        <f t="shared" si="1"/>
        <v>3</v>
      </c>
      <c r="C26" s="35"/>
      <c r="D26" s="13" t="str">
        <f t="shared" si="3"/>
        <v>Wed</v>
      </c>
      <c r="E26" s="10">
        <f t="shared" si="2"/>
        <v>44153</v>
      </c>
      <c r="F26" s="11" t="s">
        <v>231</v>
      </c>
      <c r="G26" s="8">
        <v>9001</v>
      </c>
      <c r="H26" s="52" t="s">
        <v>235</v>
      </c>
      <c r="I26" s="52"/>
      <c r="J26" s="8" t="s">
        <v>167</v>
      </c>
      <c r="K26" s="8"/>
      <c r="L26" s="9">
        <v>12</v>
      </c>
    </row>
    <row r="27" spans="1:12" ht="29.1" customHeight="1" thickBot="1">
      <c r="A27" s="18">
        <f t="shared" si="0"/>
        <v>1</v>
      </c>
      <c r="B27" s="33">
        <f t="shared" si="1"/>
        <v>4</v>
      </c>
      <c r="C27" s="35"/>
      <c r="D27" s="13" t="str">
        <f t="shared" si="3"/>
        <v>Thu</v>
      </c>
      <c r="E27" s="10">
        <f t="shared" si="2"/>
        <v>44154</v>
      </c>
      <c r="F27" s="11" t="s">
        <v>231</v>
      </c>
      <c r="G27" s="8">
        <v>9001</v>
      </c>
      <c r="H27" s="52" t="s">
        <v>236</v>
      </c>
      <c r="I27" s="52"/>
      <c r="J27" s="8" t="s">
        <v>167</v>
      </c>
      <c r="K27" s="8"/>
      <c r="L27" s="9">
        <v>12</v>
      </c>
    </row>
    <row r="28" spans="1:12" ht="29.1" customHeight="1" thickBot="1">
      <c r="A28" s="18">
        <f t="shared" si="0"/>
        <v>1</v>
      </c>
      <c r="B28" s="33">
        <f t="shared" si="1"/>
        <v>5</v>
      </c>
      <c r="C28" s="35"/>
      <c r="D28" s="13" t="str">
        <f t="shared" si="3"/>
        <v>Fri</v>
      </c>
      <c r="E28" s="10">
        <f t="shared" si="2"/>
        <v>44155</v>
      </c>
      <c r="F28" s="11" t="s">
        <v>231</v>
      </c>
      <c r="G28" s="8">
        <v>9001</v>
      </c>
      <c r="H28" s="52" t="s">
        <v>237</v>
      </c>
      <c r="I28" s="52"/>
      <c r="J28" s="8" t="s">
        <v>167</v>
      </c>
      <c r="K28" s="8"/>
      <c r="L28" s="9">
        <v>11</v>
      </c>
    </row>
    <row r="29" spans="1:12" ht="29.1" customHeight="1" thickBot="1">
      <c r="A29" s="18" t="str">
        <f t="shared" si="0"/>
        <v/>
      </c>
      <c r="B29" s="33">
        <f t="shared" si="1"/>
        <v>6</v>
      </c>
      <c r="C29" s="35"/>
      <c r="D29" s="13" t="str">
        <f t="shared" si="3"/>
        <v>Sat</v>
      </c>
      <c r="E29" s="10">
        <f t="shared" si="2"/>
        <v>44156</v>
      </c>
      <c r="F29" s="11"/>
      <c r="G29" s="8"/>
      <c r="H29" s="52"/>
      <c r="I29" s="52"/>
      <c r="J29" s="8"/>
      <c r="K29" s="8"/>
      <c r="L29" s="9"/>
    </row>
    <row r="30" spans="1:12" ht="29.1" customHeight="1" thickBot="1">
      <c r="A30" s="18" t="str">
        <f t="shared" si="0"/>
        <v/>
      </c>
      <c r="B30" s="33">
        <f t="shared" si="1"/>
        <v>7</v>
      </c>
      <c r="C30" s="35"/>
      <c r="D30" s="13" t="str">
        <f t="shared" si="3"/>
        <v>Sun</v>
      </c>
      <c r="E30" s="10">
        <f t="shared" si="2"/>
        <v>44157</v>
      </c>
      <c r="F30" s="11"/>
      <c r="G30" s="8"/>
      <c r="H30" s="52"/>
      <c r="I30" s="52"/>
      <c r="J30" s="8"/>
      <c r="K30" s="8"/>
      <c r="L30" s="9"/>
    </row>
    <row r="31" spans="1:12" ht="29.1" customHeight="1" thickBot="1">
      <c r="A31" s="18">
        <f t="shared" si="0"/>
        <v>1</v>
      </c>
      <c r="B31" s="33">
        <f t="shared" si="1"/>
        <v>1</v>
      </c>
      <c r="C31" s="35"/>
      <c r="D31" s="13" t="str">
        <f t="shared" si="3"/>
        <v>Mo</v>
      </c>
      <c r="E31" s="10">
        <f t="shared" si="2"/>
        <v>44158</v>
      </c>
      <c r="F31" s="11" t="s">
        <v>231</v>
      </c>
      <c r="G31" s="8">
        <v>9001</v>
      </c>
      <c r="H31" s="85" t="s">
        <v>238</v>
      </c>
      <c r="I31" s="85"/>
      <c r="J31" s="8" t="s">
        <v>167</v>
      </c>
      <c r="K31" s="8"/>
      <c r="L31" s="9">
        <v>3</v>
      </c>
    </row>
    <row r="32" spans="1:12" ht="29.1" customHeight="1" thickBot="1">
      <c r="B32" s="33"/>
      <c r="C32" s="35"/>
      <c r="D32" s="13" t="s">
        <v>271</v>
      </c>
      <c r="E32" s="10">
        <v>44158</v>
      </c>
      <c r="F32" s="11" t="s">
        <v>239</v>
      </c>
      <c r="G32" s="8">
        <v>9001</v>
      </c>
      <c r="H32" s="27" t="s">
        <v>240</v>
      </c>
      <c r="I32" s="27"/>
      <c r="J32" s="8" t="s">
        <v>167</v>
      </c>
      <c r="K32" s="8"/>
      <c r="L32" s="9">
        <v>9</v>
      </c>
    </row>
    <row r="33" spans="1:12" ht="29.1" customHeight="1" thickBot="1">
      <c r="A33" s="18">
        <f t="shared" si="0"/>
        <v>1</v>
      </c>
      <c r="B33" s="33">
        <f t="shared" si="1"/>
        <v>2</v>
      </c>
      <c r="C33" s="35"/>
      <c r="D33" s="13" t="str">
        <f t="shared" si="3"/>
        <v>Tue</v>
      </c>
      <c r="E33" s="10">
        <f>+E31+1</f>
        <v>44159</v>
      </c>
      <c r="F33" s="11" t="s">
        <v>239</v>
      </c>
      <c r="G33" s="8">
        <v>9001</v>
      </c>
      <c r="H33" s="52" t="s">
        <v>240</v>
      </c>
      <c r="I33" s="52"/>
      <c r="J33" s="8" t="s">
        <v>167</v>
      </c>
      <c r="K33" s="8"/>
      <c r="L33" s="9">
        <v>12</v>
      </c>
    </row>
    <row r="34" spans="1:12" ht="29.1" customHeight="1" thickBot="1">
      <c r="A34" s="18">
        <f t="shared" si="0"/>
        <v>1</v>
      </c>
      <c r="B34" s="33">
        <f t="shared" si="1"/>
        <v>3</v>
      </c>
      <c r="C34" s="35"/>
      <c r="D34" s="13" t="str">
        <f t="shared" si="3"/>
        <v>Wed</v>
      </c>
      <c r="E34" s="10">
        <f t="shared" si="2"/>
        <v>44160</v>
      </c>
      <c r="F34" s="11"/>
      <c r="G34" s="8">
        <v>9001</v>
      </c>
      <c r="H34" s="52" t="s">
        <v>241</v>
      </c>
      <c r="I34" s="52"/>
      <c r="J34" s="8"/>
      <c r="K34" s="8"/>
      <c r="L34" s="9"/>
    </row>
    <row r="35" spans="1:12" ht="29.1" customHeight="1" thickBot="1">
      <c r="A35" s="18">
        <f t="shared" si="0"/>
        <v>1</v>
      </c>
      <c r="B35" s="33">
        <f t="shared" si="1"/>
        <v>4</v>
      </c>
      <c r="C35" s="35"/>
      <c r="D35" s="13" t="str">
        <f t="shared" si="3"/>
        <v>Thu</v>
      </c>
      <c r="E35" s="10">
        <f t="shared" si="2"/>
        <v>44161</v>
      </c>
      <c r="F35" s="11" t="s">
        <v>239</v>
      </c>
      <c r="G35" s="8">
        <v>9001</v>
      </c>
      <c r="H35" s="52" t="s">
        <v>240</v>
      </c>
      <c r="I35" s="52"/>
      <c r="J35" s="8" t="s">
        <v>167</v>
      </c>
      <c r="K35" s="8"/>
      <c r="L35" s="9">
        <v>11</v>
      </c>
    </row>
    <row r="36" spans="1:12" ht="29.1" customHeight="1" thickBot="1">
      <c r="B36" s="33"/>
      <c r="C36" s="35"/>
      <c r="D36" s="13"/>
      <c r="E36" s="10"/>
      <c r="F36" s="11" t="s">
        <v>17</v>
      </c>
      <c r="G36" s="8">
        <v>9001</v>
      </c>
      <c r="H36" s="26" t="s">
        <v>242</v>
      </c>
      <c r="I36" s="26"/>
      <c r="J36" s="8" t="s">
        <v>167</v>
      </c>
      <c r="K36" s="8"/>
      <c r="L36" s="9">
        <v>3</v>
      </c>
    </row>
    <row r="37" spans="1:12" ht="29.1" customHeight="1" thickBot="1">
      <c r="A37" s="18">
        <f t="shared" si="0"/>
        <v>1</v>
      </c>
      <c r="B37" s="33">
        <f t="shared" si="1"/>
        <v>5</v>
      </c>
      <c r="C37" s="35"/>
      <c r="D37" s="13" t="str">
        <f t="shared" si="3"/>
        <v>Fri</v>
      </c>
      <c r="E37" s="10">
        <f>+E35+1</f>
        <v>44162</v>
      </c>
      <c r="F37" s="11"/>
      <c r="G37" s="8">
        <v>9001</v>
      </c>
      <c r="H37" s="52" t="s">
        <v>241</v>
      </c>
      <c r="I37" s="52"/>
      <c r="J37" s="8"/>
      <c r="K37" s="8"/>
      <c r="L37" s="9"/>
    </row>
    <row r="38" spans="1:12" ht="29.1" customHeight="1" thickBot="1">
      <c r="A38" s="18" t="str">
        <f t="shared" si="0"/>
        <v/>
      </c>
      <c r="B38" s="33">
        <f t="shared" si="1"/>
        <v>6</v>
      </c>
      <c r="C38" s="35"/>
      <c r="D38" s="13" t="str">
        <f t="shared" si="3"/>
        <v>Sat</v>
      </c>
      <c r="E38" s="10">
        <f t="shared" si="2"/>
        <v>44163</v>
      </c>
      <c r="F38" s="11"/>
      <c r="G38" s="8"/>
      <c r="H38" s="77"/>
      <c r="I38" s="77"/>
      <c r="J38" s="8"/>
      <c r="K38" s="8"/>
      <c r="L38" s="9"/>
    </row>
    <row r="39" spans="1:12" ht="29.1" customHeight="1" thickBot="1">
      <c r="A39" s="18" t="str">
        <f t="shared" si="0"/>
        <v/>
      </c>
      <c r="B39" s="33">
        <f>WEEKDAY(E38+1,2)</f>
        <v>7</v>
      </c>
      <c r="C39" s="35"/>
      <c r="D39" s="13" t="str">
        <f t="shared" si="3"/>
        <v>Sun</v>
      </c>
      <c r="E39" s="15">
        <f>IF(MONTH(E38+1)&gt;MONTH(E38),"",E38+1)</f>
        <v>44164</v>
      </c>
      <c r="F39" s="11"/>
      <c r="G39" s="16"/>
      <c r="H39" s="76"/>
      <c r="I39" s="52"/>
      <c r="J39" s="8"/>
      <c r="K39" s="8"/>
      <c r="L39" s="9"/>
    </row>
    <row r="40" spans="1:12" ht="29.1" customHeight="1" thickBot="1">
      <c r="A40" s="18">
        <f t="shared" si="0"/>
        <v>1</v>
      </c>
      <c r="B40" s="33">
        <f>WEEKDAY(E39+1,2)</f>
        <v>1</v>
      </c>
      <c r="C40" s="35"/>
      <c r="D40" s="13" t="str">
        <f t="shared" si="3"/>
        <v>Mo</v>
      </c>
      <c r="E40" s="15">
        <f>IF(MONTH(E39+1)&gt;MONTH(E39),"",E39+1)</f>
        <v>44165</v>
      </c>
      <c r="F40" s="11" t="s">
        <v>17</v>
      </c>
      <c r="G40" s="8">
        <v>9001</v>
      </c>
      <c r="H40" s="76" t="s">
        <v>243</v>
      </c>
      <c r="I40" s="52"/>
      <c r="J40" s="8" t="s">
        <v>168</v>
      </c>
      <c r="K40" s="8"/>
      <c r="L40" s="9">
        <v>10</v>
      </c>
    </row>
    <row r="41" spans="1:12" ht="30" customHeight="1" thickBot="1">
      <c r="D41" s="36"/>
      <c r="E41" s="37"/>
      <c r="F41" s="38"/>
      <c r="G41" s="39"/>
      <c r="H41" s="40"/>
      <c r="I41" s="41" t="s">
        <v>1</v>
      </c>
      <c r="J41" s="42"/>
      <c r="K41" s="43"/>
      <c r="L41" s="44">
        <f>SUM(L9:L40)</f>
        <v>212</v>
      </c>
    </row>
    <row r="42" spans="1:12" ht="30" customHeight="1" thickBot="1">
      <c r="D42" s="36"/>
      <c r="E42" s="43"/>
      <c r="F42" s="45"/>
      <c r="G42" s="45"/>
      <c r="H42" s="45"/>
      <c r="I42" s="46" t="s">
        <v>2</v>
      </c>
      <c r="J42" s="42"/>
      <c r="K42" s="43"/>
      <c r="L42" s="44">
        <f>SUM(L41/8)</f>
        <v>26.5</v>
      </c>
    </row>
  </sheetData>
  <mergeCells count="40">
    <mergeCell ref="H40:I40"/>
    <mergeCell ref="H27:I27"/>
    <mergeCell ref="H28:I28"/>
    <mergeCell ref="H29:I29"/>
    <mergeCell ref="H30:I30"/>
    <mergeCell ref="H31:I31"/>
    <mergeCell ref="H33:I33"/>
    <mergeCell ref="H34:I34"/>
    <mergeCell ref="H35:I35"/>
    <mergeCell ref="H37:I37"/>
    <mergeCell ref="H38:I38"/>
    <mergeCell ref="H39:I39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14:I14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  <mergeCell ref="L7:L8"/>
    <mergeCell ref="H10:I10"/>
    <mergeCell ref="H11:I11"/>
    <mergeCell ref="H12:I12"/>
    <mergeCell ref="H13:I13"/>
  </mergeCells>
  <conditionalFormatting sqref="C9:C39">
    <cfRule type="expression" dxfId="101" priority="29" stopIfTrue="1">
      <formula>IF($A9=1,B9,)</formula>
    </cfRule>
    <cfRule type="expression" dxfId="100" priority="30" stopIfTrue="1">
      <formula>IF($A9="",B9,)</formula>
    </cfRule>
  </conditionalFormatting>
  <conditionalFormatting sqref="E9">
    <cfRule type="expression" dxfId="99" priority="31" stopIfTrue="1">
      <formula>IF($A9="",B9,"")</formula>
    </cfRule>
  </conditionalFormatting>
  <conditionalFormatting sqref="E10:E39">
    <cfRule type="expression" dxfId="98" priority="32" stopIfTrue="1">
      <formula>IF($A10&lt;&gt;1,B10,"")</formula>
    </cfRule>
  </conditionalFormatting>
  <conditionalFormatting sqref="D9:D39">
    <cfRule type="expression" dxfId="97" priority="33" stopIfTrue="1">
      <formula>IF($A9="",B9,)</formula>
    </cfRule>
  </conditionalFormatting>
  <conditionalFormatting sqref="G9:G38">
    <cfRule type="expression" dxfId="96" priority="34" stopIfTrue="1">
      <formula>#REF!="Freelancer"</formula>
    </cfRule>
    <cfRule type="expression" dxfId="95" priority="35" stopIfTrue="1">
      <formula>#REF!="DTC Int. Staff"</formula>
    </cfRule>
  </conditionalFormatting>
  <conditionalFormatting sqref="G22:G26 G15:G19 G29:G38">
    <cfRule type="expression" dxfId="94" priority="27" stopIfTrue="1">
      <formula>$F$5="Freelancer"</formula>
    </cfRule>
    <cfRule type="expression" dxfId="93" priority="28" stopIfTrue="1">
      <formula>$F$5="DTC Int. Staff"</formula>
    </cfRule>
  </conditionalFormatting>
  <conditionalFormatting sqref="G10:G14 G31:G37">
    <cfRule type="expression" dxfId="92" priority="25" stopIfTrue="1">
      <formula>#REF!="Freelancer"</formula>
    </cfRule>
    <cfRule type="expression" dxfId="91" priority="26" stopIfTrue="1">
      <formula>#REF!="DTC Int. Staff"</formula>
    </cfRule>
  </conditionalFormatting>
  <conditionalFormatting sqref="G10:G14">
    <cfRule type="expression" dxfId="90" priority="23" stopIfTrue="1">
      <formula>$F$5="Freelancer"</formula>
    </cfRule>
    <cfRule type="expression" dxfId="89" priority="24" stopIfTrue="1">
      <formula>$F$5="DTC Int. Staff"</formula>
    </cfRule>
  </conditionalFormatting>
  <conditionalFormatting sqref="C40">
    <cfRule type="expression" dxfId="88" priority="19" stopIfTrue="1">
      <formula>IF($A40=1,B40,)</formula>
    </cfRule>
    <cfRule type="expression" dxfId="87" priority="20" stopIfTrue="1">
      <formula>IF($A40="",B40,)</formula>
    </cfRule>
  </conditionalFormatting>
  <conditionalFormatting sqref="E40">
    <cfRule type="expression" dxfId="86" priority="21" stopIfTrue="1">
      <formula>IF($A40&lt;&gt;1,B40,"")</formula>
    </cfRule>
  </conditionalFormatting>
  <conditionalFormatting sqref="D40">
    <cfRule type="expression" dxfId="85" priority="22" stopIfTrue="1">
      <formula>IF($A40="",B40,)</formula>
    </cfRule>
  </conditionalFormatting>
  <conditionalFormatting sqref="G17:G21">
    <cfRule type="expression" dxfId="84" priority="17" stopIfTrue="1">
      <formula>#REF!="Freelancer"</formula>
    </cfRule>
    <cfRule type="expression" dxfId="83" priority="18" stopIfTrue="1">
      <formula>#REF!="DTC Int. Staff"</formula>
    </cfRule>
  </conditionalFormatting>
  <conditionalFormatting sqref="G17:G21">
    <cfRule type="expression" dxfId="82" priority="15" stopIfTrue="1">
      <formula>$F$5="Freelancer"</formula>
    </cfRule>
    <cfRule type="expression" dxfId="81" priority="16" stopIfTrue="1">
      <formula>$F$5="DTC Int. Staff"</formula>
    </cfRule>
  </conditionalFormatting>
  <conditionalFormatting sqref="G24">
    <cfRule type="expression" dxfId="80" priority="13" stopIfTrue="1">
      <formula>#REF!="Freelancer"</formula>
    </cfRule>
    <cfRule type="expression" dxfId="79" priority="14" stopIfTrue="1">
      <formula>#REF!="DTC Int. Staff"</formula>
    </cfRule>
  </conditionalFormatting>
  <conditionalFormatting sqref="G24">
    <cfRule type="expression" dxfId="78" priority="11" stopIfTrue="1">
      <formula>$F$5="Freelancer"</formula>
    </cfRule>
    <cfRule type="expression" dxfId="77" priority="12" stopIfTrue="1">
      <formula>$F$5="DTC Int. Staff"</formula>
    </cfRule>
  </conditionalFormatting>
  <conditionalFormatting sqref="G25:G28">
    <cfRule type="expression" dxfId="76" priority="9" stopIfTrue="1">
      <formula>#REF!="Freelancer"</formula>
    </cfRule>
    <cfRule type="expression" dxfId="75" priority="10" stopIfTrue="1">
      <formula>#REF!="DTC Int. Staff"</formula>
    </cfRule>
  </conditionalFormatting>
  <conditionalFormatting sqref="G25:G28">
    <cfRule type="expression" dxfId="74" priority="7" stopIfTrue="1">
      <formula>$F$5="Freelancer"</formula>
    </cfRule>
    <cfRule type="expression" dxfId="73" priority="8" stopIfTrue="1">
      <formula>$F$5="DTC Int. Staff"</formula>
    </cfRule>
  </conditionalFormatting>
  <conditionalFormatting sqref="G40">
    <cfRule type="expression" dxfId="72" priority="5" stopIfTrue="1">
      <formula>#REF!="Freelancer"</formula>
    </cfRule>
    <cfRule type="expression" dxfId="71" priority="6" stopIfTrue="1">
      <formula>#REF!="DTC Int. Staff"</formula>
    </cfRule>
  </conditionalFormatting>
  <conditionalFormatting sqref="G40">
    <cfRule type="expression" dxfId="70" priority="3" stopIfTrue="1">
      <formula>#REF!="Freelancer"</formula>
    </cfRule>
    <cfRule type="expression" dxfId="69" priority="4" stopIfTrue="1">
      <formula>#REF!="DTC Int. Staff"</formula>
    </cfRule>
  </conditionalFormatting>
  <conditionalFormatting sqref="G40">
    <cfRule type="expression" dxfId="68" priority="1" stopIfTrue="1">
      <formula>$F$5="Freelancer"</formula>
    </cfRule>
    <cfRule type="expression" dxfId="67" priority="2" stopIfTrue="1">
      <formula>$F$5="DTC Int. Staff"</formula>
    </cfRule>
  </conditionalFormatting>
  <dataValidations count="2">
    <dataValidation type="list" allowBlank="1" showInputMessage="1" showErrorMessage="1" sqref="G40 G9:G38" xr:uid="{326A0AD0-7482-44E6-9D8E-01D5CE69C167}">
      <formula1>SAP_Booking_Number</formula1>
    </dataValidation>
    <dataValidation type="list" allowBlank="1" showInputMessage="1" showErrorMessage="1" sqref="G39" xr:uid="{05AF6135-5BAE-4972-B8A4-9A07C10DE787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234-E280-46FB-A0C8-B53546D3EC44}">
  <sheetPr>
    <pageSetUpPr fitToPage="1"/>
  </sheetPr>
  <dimension ref="A1:O47"/>
  <sheetViews>
    <sheetView showGridLines="0" topLeftCell="D31" zoomScale="88" zoomScaleNormal="70" workbookViewId="0">
      <selection activeCell="H42" sqref="H42:I42"/>
    </sheetView>
  </sheetViews>
  <sheetFormatPr defaultColWidth="11.44140625" defaultRowHeight="13.2"/>
  <cols>
    <col min="1" max="1" width="2.44140625" style="18" hidden="1" customWidth="1"/>
    <col min="2" max="2" width="3.21875" style="18" hidden="1" customWidth="1"/>
    <col min="3" max="3" width="3.5546875" style="18" hidden="1" customWidth="1"/>
    <col min="4" max="4" width="5.21875" style="18" customWidth="1"/>
    <col min="5" max="5" width="17" style="18" customWidth="1"/>
    <col min="6" max="6" width="21.21875" style="18" customWidth="1"/>
    <col min="7" max="7" width="19.44140625" style="18" customWidth="1"/>
    <col min="8" max="8" width="73.77734375" style="18" customWidth="1"/>
    <col min="9" max="9" width="26" style="18" customWidth="1"/>
    <col min="10" max="10" width="11.5546875" style="18" customWidth="1"/>
    <col min="11" max="11" width="13" style="18" customWidth="1"/>
    <col min="12" max="16384" width="11.44140625" style="18"/>
  </cols>
  <sheetData>
    <row r="1" spans="1:15" ht="51.75" customHeight="1" thickBot="1">
      <c r="D1" s="53" t="s">
        <v>10</v>
      </c>
      <c r="E1" s="54"/>
      <c r="F1" s="54"/>
      <c r="G1" s="54"/>
      <c r="H1" s="54"/>
      <c r="I1" s="54"/>
      <c r="J1" s="54"/>
      <c r="K1" s="54"/>
      <c r="L1" s="55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9"/>
    </row>
    <row r="3" spans="1:15" ht="19.5" customHeight="1">
      <c r="D3" s="19" t="s">
        <v>0</v>
      </c>
      <c r="E3" s="20"/>
      <c r="F3" s="21" t="str">
        <f>'[5]Information-General Settings'!D4</f>
        <v>Amornthep</v>
      </c>
      <c r="G3" s="30"/>
      <c r="I3" s="22"/>
      <c r="J3" s="31"/>
      <c r="K3" s="31"/>
      <c r="L3" s="31"/>
    </row>
    <row r="4" spans="1:15" ht="19.5" customHeight="1">
      <c r="D4" s="22" t="s">
        <v>61</v>
      </c>
      <c r="E4" s="23"/>
      <c r="F4" s="21" t="str">
        <f>'[5]Information-General Settings'!D5</f>
        <v>Piphopsirirat</v>
      </c>
      <c r="G4" s="30"/>
      <c r="I4" s="22"/>
      <c r="J4" s="31"/>
      <c r="K4" s="31"/>
      <c r="L4" s="31"/>
    </row>
    <row r="5" spans="1:15" ht="19.5" customHeight="1">
      <c r="D5" s="56" t="s">
        <v>60</v>
      </c>
      <c r="E5" s="57"/>
      <c r="F5" s="21" t="str">
        <f>'[5]Information-General Settings'!D6</f>
        <v>TIME 119</v>
      </c>
      <c r="G5" s="30"/>
      <c r="I5" s="22"/>
      <c r="J5" s="31"/>
      <c r="K5" s="31"/>
      <c r="L5" s="31"/>
    </row>
    <row r="6" spans="1:15" ht="19.5" customHeight="1" thickBot="1">
      <c r="E6" s="22"/>
      <c r="F6" s="22"/>
      <c r="G6" s="22"/>
      <c r="H6" s="32"/>
      <c r="J6" s="58"/>
      <c r="K6" s="58"/>
      <c r="L6" s="58"/>
    </row>
    <row r="7" spans="1:15" ht="12.75" customHeight="1">
      <c r="B7" s="18">
        <f>MONTH(E9)</f>
        <v>12</v>
      </c>
      <c r="C7" s="59"/>
      <c r="D7" s="61">
        <v>44166</v>
      </c>
      <c r="E7" s="62"/>
      <c r="F7" s="65" t="s">
        <v>6</v>
      </c>
      <c r="G7" s="65" t="s">
        <v>11</v>
      </c>
      <c r="H7" s="68" t="s">
        <v>5</v>
      </c>
      <c r="I7" s="69"/>
      <c r="J7" s="72" t="s">
        <v>3</v>
      </c>
      <c r="K7" s="74" t="s">
        <v>9</v>
      </c>
      <c r="L7" s="72" t="s">
        <v>4</v>
      </c>
    </row>
    <row r="8" spans="1:15" ht="23.25" customHeight="1" thickBot="1">
      <c r="C8" s="60"/>
      <c r="D8" s="63"/>
      <c r="E8" s="64"/>
      <c r="F8" s="66"/>
      <c r="G8" s="67"/>
      <c r="H8" s="70"/>
      <c r="I8" s="71"/>
      <c r="J8" s="73"/>
      <c r="K8" s="75"/>
      <c r="L8" s="73"/>
    </row>
    <row r="9" spans="1:15" ht="29.1" customHeight="1" thickBot="1">
      <c r="A9" s="18">
        <f t="shared" ref="A9:A45" si="0">IF(OR(C9="f",C9="u",C9="F",C9="U"),"",IF(OR(B9=1,B9=2,B9=3,B9=4,B9=5),1,""))</f>
        <v>1</v>
      </c>
      <c r="B9" s="33">
        <f t="shared" ref="B9:B42" si="1">WEEKDAY(E9,2)</f>
        <v>2</v>
      </c>
      <c r="C9" s="34"/>
      <c r="D9" s="13" t="str">
        <f>IF(B9=1,"Mo",IF(B9=2,"Tue",IF(B9=3,"Wed",IF(B9=4,"Thu",IF(B9=5,"Fri",IF(B9=6,"Sat",IF(B9=7,"Sun","")))))))</f>
        <v>Tue</v>
      </c>
      <c r="E9" s="14">
        <f>+D7</f>
        <v>44166</v>
      </c>
      <c r="F9" s="11" t="s">
        <v>244</v>
      </c>
      <c r="G9" s="8">
        <v>9001</v>
      </c>
      <c r="H9" s="84" t="s">
        <v>245</v>
      </c>
      <c r="I9" s="84"/>
      <c r="J9" s="11" t="s">
        <v>246</v>
      </c>
      <c r="K9" s="11"/>
      <c r="L9" s="12">
        <v>2</v>
      </c>
    </row>
    <row r="10" spans="1:15" ht="29.1" customHeight="1" thickBot="1">
      <c r="B10" s="33"/>
      <c r="C10" s="51"/>
      <c r="D10" s="13"/>
      <c r="E10" s="17"/>
      <c r="F10" s="11" t="s">
        <v>239</v>
      </c>
      <c r="G10" s="8">
        <v>9003</v>
      </c>
      <c r="H10" s="84" t="s">
        <v>247</v>
      </c>
      <c r="I10" s="84"/>
      <c r="J10" s="8" t="s">
        <v>167</v>
      </c>
      <c r="K10" s="24"/>
      <c r="L10" s="25">
        <v>12</v>
      </c>
    </row>
    <row r="11" spans="1:15" ht="29.1" customHeight="1" thickBot="1">
      <c r="A11" s="18">
        <f t="shared" si="0"/>
        <v>1</v>
      </c>
      <c r="B11" s="33">
        <f t="shared" si="1"/>
        <v>3</v>
      </c>
      <c r="C11" s="35"/>
      <c r="D11" s="13" t="str">
        <f>IF(B11=1,"Mo",IF(B11=2,"Tue",IF(B11=3,"Wed",IF(B11=4,"Thu",IF(B11=5,"Fri",IF(B11=6,"Sat",IF(B11=7,"Sun","")))))))</f>
        <v>Wed</v>
      </c>
      <c r="E11" s="10">
        <f>+E9+1</f>
        <v>44167</v>
      </c>
      <c r="F11" s="11" t="s">
        <v>17</v>
      </c>
      <c r="G11" s="8">
        <v>9001</v>
      </c>
      <c r="H11" s="84" t="s">
        <v>248</v>
      </c>
      <c r="I11" s="84"/>
      <c r="J11" s="8" t="s">
        <v>167</v>
      </c>
      <c r="K11" s="8"/>
      <c r="L11" s="9">
        <v>12</v>
      </c>
      <c r="N11" s="33" t="s">
        <v>169</v>
      </c>
      <c r="O11" s="29">
        <f>COUNTIF($G$9:$G$45, 9001)</f>
        <v>14</v>
      </c>
    </row>
    <row r="12" spans="1:15" ht="29.1" customHeight="1" thickBot="1">
      <c r="A12" s="18">
        <f t="shared" si="0"/>
        <v>1</v>
      </c>
      <c r="B12" s="33">
        <f t="shared" si="1"/>
        <v>4</v>
      </c>
      <c r="C12" s="35"/>
      <c r="D12" s="13" t="str">
        <f>IF(B12=1,"Mo",IF(B12=2,"Tue",IF(B12=3,"Wed",IF(B12=4,"Thu",IF(B12=5,"Fri",IF(B12=6,"Sat",IF(B12=7,"Sun","")))))))</f>
        <v>Thu</v>
      </c>
      <c r="E12" s="10">
        <f t="shared" ref="E12:E42" si="2">+E11+1</f>
        <v>44168</v>
      </c>
      <c r="F12" s="11" t="s">
        <v>17</v>
      </c>
      <c r="G12" s="8">
        <v>9001</v>
      </c>
      <c r="H12" s="84" t="s">
        <v>249</v>
      </c>
      <c r="I12" s="84"/>
      <c r="J12" s="8" t="s">
        <v>167</v>
      </c>
      <c r="K12" s="8"/>
      <c r="L12" s="9">
        <v>14</v>
      </c>
      <c r="N12" s="33" t="s">
        <v>171</v>
      </c>
      <c r="O12" s="29">
        <f>COUNTIF($G$9:$G$45,9003)+COUNTIF($G$9:$G$45,9004)</f>
        <v>8</v>
      </c>
    </row>
    <row r="13" spans="1:15" ht="29.1" customHeight="1" thickBot="1">
      <c r="A13" s="18">
        <f t="shared" si="0"/>
        <v>1</v>
      </c>
      <c r="B13" s="33">
        <f t="shared" si="1"/>
        <v>5</v>
      </c>
      <c r="C13" s="35"/>
      <c r="D13" s="13" t="str">
        <f t="shared" ref="D13:D45" si="3">IF(B13=1,"Mo",IF(B13=2,"Tue",IF(B13=3,"Wed",IF(B13=4,"Thu",IF(B13=5,"Fri",IF(B13=6,"Sat",IF(B13=7,"Sun","")))))))</f>
        <v>Fri</v>
      </c>
      <c r="E13" s="10">
        <f t="shared" si="2"/>
        <v>44169</v>
      </c>
      <c r="F13" s="11" t="s">
        <v>17</v>
      </c>
      <c r="G13" s="8">
        <v>9001</v>
      </c>
      <c r="H13" s="84" t="s">
        <v>249</v>
      </c>
      <c r="I13" s="84"/>
      <c r="J13" s="8" t="s">
        <v>167</v>
      </c>
      <c r="K13" s="8"/>
      <c r="L13" s="9">
        <v>14</v>
      </c>
      <c r="N13" s="18" t="s">
        <v>174</v>
      </c>
      <c r="O13" s="29">
        <f>COUNTIF($G$9:$G$45, 9005)</f>
        <v>0</v>
      </c>
    </row>
    <row r="14" spans="1:15" ht="29.1" customHeight="1" thickBot="1">
      <c r="A14" s="18" t="str">
        <f t="shared" si="0"/>
        <v/>
      </c>
      <c r="B14" s="33">
        <f t="shared" si="1"/>
        <v>6</v>
      </c>
      <c r="C14" s="35"/>
      <c r="D14" s="13" t="str">
        <f t="shared" si="3"/>
        <v>Sat</v>
      </c>
      <c r="E14" s="10">
        <f t="shared" si="2"/>
        <v>44170</v>
      </c>
      <c r="F14" s="11"/>
      <c r="G14" s="8"/>
      <c r="H14" s="52"/>
      <c r="I14" s="52"/>
      <c r="J14" s="8"/>
      <c r="K14" s="8"/>
      <c r="L14" s="9"/>
    </row>
    <row r="15" spans="1:15" ht="29.1" customHeight="1" thickBot="1">
      <c r="A15" s="18" t="str">
        <f t="shared" si="0"/>
        <v/>
      </c>
      <c r="B15" s="33">
        <f t="shared" si="1"/>
        <v>7</v>
      </c>
      <c r="C15" s="35"/>
      <c r="D15" s="13" t="str">
        <f t="shared" si="3"/>
        <v>Sun</v>
      </c>
      <c r="E15" s="10">
        <f t="shared" si="2"/>
        <v>44171</v>
      </c>
      <c r="F15" s="11"/>
      <c r="G15" s="8"/>
      <c r="H15" s="77"/>
      <c r="I15" s="77"/>
      <c r="J15" s="8"/>
      <c r="K15" s="8"/>
      <c r="L15" s="9"/>
    </row>
    <row r="16" spans="1:15" ht="29.1" customHeight="1" thickBot="1">
      <c r="A16" s="18">
        <f t="shared" si="0"/>
        <v>1</v>
      </c>
      <c r="B16" s="33">
        <f t="shared" si="1"/>
        <v>1</v>
      </c>
      <c r="C16" s="35"/>
      <c r="D16" s="13" t="str">
        <f t="shared" si="3"/>
        <v>Mo</v>
      </c>
      <c r="E16" s="10">
        <f t="shared" si="2"/>
        <v>44172</v>
      </c>
      <c r="F16" s="11"/>
      <c r="G16" s="8">
        <v>9014</v>
      </c>
      <c r="H16" s="79" t="s">
        <v>250</v>
      </c>
      <c r="I16" s="79"/>
      <c r="J16" s="8"/>
      <c r="K16" s="8"/>
      <c r="L16" s="9"/>
    </row>
    <row r="17" spans="1:12" ht="29.1" customHeight="1" thickBot="1">
      <c r="A17" s="18">
        <f t="shared" si="0"/>
        <v>1</v>
      </c>
      <c r="B17" s="33">
        <f t="shared" si="1"/>
        <v>2</v>
      </c>
      <c r="C17" s="35"/>
      <c r="D17" s="13" t="str">
        <f>IF(B17=1,"Mo",IF(B17=2,"Tue",IF(B17=3,"Wed",IF(B17=4,"Thu",IF(B17=5,"Fri",IF(B17=6,"Sat",IF(B17=7,"Sun","")))))))</f>
        <v>Tue</v>
      </c>
      <c r="E17" s="10">
        <f t="shared" si="2"/>
        <v>44173</v>
      </c>
      <c r="F17" s="11" t="s">
        <v>17</v>
      </c>
      <c r="G17" s="8">
        <v>9001</v>
      </c>
      <c r="H17" s="84" t="s">
        <v>251</v>
      </c>
      <c r="I17" s="84"/>
      <c r="J17" s="8" t="s">
        <v>167</v>
      </c>
      <c r="K17" s="8"/>
      <c r="L17" s="9">
        <v>5</v>
      </c>
    </row>
    <row r="18" spans="1:12" ht="29.1" customHeight="1" thickBot="1">
      <c r="A18" s="18">
        <f t="shared" si="0"/>
        <v>1</v>
      </c>
      <c r="B18" s="33">
        <f t="shared" si="1"/>
        <v>3</v>
      </c>
      <c r="C18" s="35"/>
      <c r="D18" s="13" t="str">
        <f>IF(B18=1,"Mo",IF(B18=2,"Tue",IF(B18=3,"Wed",IF(B18=4,"Thu",IF(B18=5,"Fri",IF(B18=6,"Sat",IF(B18=7,"Sun","")))))))</f>
        <v>Wed</v>
      </c>
      <c r="E18" s="10">
        <f t="shared" si="2"/>
        <v>44174</v>
      </c>
      <c r="F18" s="11"/>
      <c r="G18" s="8">
        <v>9013</v>
      </c>
      <c r="H18" s="52" t="s">
        <v>67</v>
      </c>
      <c r="I18" s="52"/>
      <c r="J18" s="8"/>
      <c r="K18" s="8"/>
      <c r="L18" s="9"/>
    </row>
    <row r="19" spans="1:12" ht="29.1" customHeight="1" thickBot="1">
      <c r="A19" s="18">
        <f t="shared" si="0"/>
        <v>1</v>
      </c>
      <c r="B19" s="33">
        <f t="shared" si="1"/>
        <v>4</v>
      </c>
      <c r="C19" s="35"/>
      <c r="D19" s="13" t="str">
        <f>IF(B19=1,"Mo",IF(B19=2,"Tue",IF(B19=3,"Wed",IF(B19=4,"Thu",IF(B19=5,"Fri",IF(B19=6,"Sat",IF(B19=7,"Sun","")))))))</f>
        <v>Thu</v>
      </c>
      <c r="E19" s="10">
        <f t="shared" si="2"/>
        <v>44175</v>
      </c>
      <c r="F19" s="11"/>
      <c r="G19" s="8">
        <v>9014</v>
      </c>
      <c r="H19" s="82" t="s">
        <v>252</v>
      </c>
      <c r="I19" s="83"/>
      <c r="J19" s="8"/>
      <c r="K19" s="8"/>
      <c r="L19" s="9"/>
    </row>
    <row r="20" spans="1:12" ht="29.1" customHeight="1" thickBot="1">
      <c r="A20" s="18">
        <f t="shared" si="0"/>
        <v>1</v>
      </c>
      <c r="B20" s="33">
        <f t="shared" si="1"/>
        <v>5</v>
      </c>
      <c r="C20" s="35"/>
      <c r="D20" s="13" t="str">
        <f t="shared" si="3"/>
        <v>Fri</v>
      </c>
      <c r="E20" s="10">
        <f t="shared" si="2"/>
        <v>44176</v>
      </c>
      <c r="F20" s="11" t="s">
        <v>253</v>
      </c>
      <c r="G20" s="8">
        <v>9003</v>
      </c>
      <c r="H20" s="84" t="s">
        <v>254</v>
      </c>
      <c r="I20" s="84"/>
      <c r="J20" s="8" t="s">
        <v>167</v>
      </c>
      <c r="K20" s="8"/>
      <c r="L20" s="9">
        <v>10</v>
      </c>
    </row>
    <row r="21" spans="1:12" ht="29.1" customHeight="1" thickBot="1">
      <c r="A21" s="18" t="str">
        <f t="shared" si="0"/>
        <v/>
      </c>
      <c r="B21" s="33">
        <f t="shared" si="1"/>
        <v>6</v>
      </c>
      <c r="C21" s="35"/>
      <c r="D21" s="13" t="str">
        <f t="shared" si="3"/>
        <v>Sat</v>
      </c>
      <c r="E21" s="10">
        <f t="shared" si="2"/>
        <v>44177</v>
      </c>
      <c r="F21" s="11"/>
      <c r="G21" s="8"/>
      <c r="H21" s="77"/>
      <c r="I21" s="77"/>
      <c r="J21" s="8"/>
      <c r="K21" s="8"/>
      <c r="L21" s="9"/>
    </row>
    <row r="22" spans="1:12" ht="29.1" customHeight="1" thickBot="1">
      <c r="A22" s="18" t="str">
        <f t="shared" si="0"/>
        <v/>
      </c>
      <c r="B22" s="33">
        <f t="shared" si="1"/>
        <v>7</v>
      </c>
      <c r="C22" s="35"/>
      <c r="D22" s="13" t="str">
        <f t="shared" si="3"/>
        <v>Sun</v>
      </c>
      <c r="E22" s="10">
        <f t="shared" si="2"/>
        <v>44178</v>
      </c>
      <c r="F22" s="11"/>
      <c r="G22" s="8"/>
      <c r="H22" s="85"/>
      <c r="I22" s="85"/>
      <c r="J22" s="8"/>
      <c r="K22" s="8"/>
      <c r="L22" s="9"/>
    </row>
    <row r="23" spans="1:12" ht="29.1" customHeight="1" thickBot="1">
      <c r="A23" s="18">
        <f t="shared" si="0"/>
        <v>1</v>
      </c>
      <c r="B23" s="33">
        <f t="shared" si="1"/>
        <v>1</v>
      </c>
      <c r="C23" s="35"/>
      <c r="D23" s="13" t="str">
        <f t="shared" si="3"/>
        <v>Mo</v>
      </c>
      <c r="E23" s="10">
        <f t="shared" si="2"/>
        <v>44179</v>
      </c>
      <c r="F23" s="11" t="s">
        <v>253</v>
      </c>
      <c r="G23" s="8">
        <v>9003</v>
      </c>
      <c r="H23" s="84" t="s">
        <v>255</v>
      </c>
      <c r="I23" s="84"/>
      <c r="J23" s="8" t="s">
        <v>167</v>
      </c>
      <c r="K23" s="8"/>
      <c r="L23" s="9">
        <v>13</v>
      </c>
    </row>
    <row r="24" spans="1:12" ht="29.1" customHeight="1" thickBot="1">
      <c r="A24" s="18">
        <f t="shared" si="0"/>
        <v>1</v>
      </c>
      <c r="B24" s="33">
        <f t="shared" si="1"/>
        <v>2</v>
      </c>
      <c r="C24" s="35"/>
      <c r="D24" s="13" t="str">
        <f t="shared" si="3"/>
        <v>Tue</v>
      </c>
      <c r="E24" s="10">
        <f t="shared" si="2"/>
        <v>44180</v>
      </c>
      <c r="F24" s="11" t="s">
        <v>253</v>
      </c>
      <c r="G24" s="8">
        <v>9003</v>
      </c>
      <c r="H24" s="84" t="s">
        <v>256</v>
      </c>
      <c r="I24" s="84"/>
      <c r="J24" s="8" t="s">
        <v>167</v>
      </c>
      <c r="K24" s="8"/>
      <c r="L24" s="9">
        <v>15</v>
      </c>
    </row>
    <row r="25" spans="1:12" ht="29.1" customHeight="1" thickBot="1">
      <c r="A25" s="18">
        <f t="shared" si="0"/>
        <v>1</v>
      </c>
      <c r="B25" s="33">
        <f t="shared" si="1"/>
        <v>3</v>
      </c>
      <c r="C25" s="35"/>
      <c r="D25" s="13" t="str">
        <f t="shared" si="3"/>
        <v>Wed</v>
      </c>
      <c r="E25" s="10">
        <f t="shared" si="2"/>
        <v>44181</v>
      </c>
      <c r="F25" s="11" t="s">
        <v>253</v>
      </c>
      <c r="G25" s="8">
        <v>9003</v>
      </c>
      <c r="H25" s="84" t="s">
        <v>257</v>
      </c>
      <c r="I25" s="84"/>
      <c r="J25" s="8" t="s">
        <v>167</v>
      </c>
      <c r="K25" s="8"/>
      <c r="L25" s="9">
        <v>15</v>
      </c>
    </row>
    <row r="26" spans="1:12" ht="29.1" customHeight="1" thickBot="1">
      <c r="A26" s="18">
        <f t="shared" si="0"/>
        <v>1</v>
      </c>
      <c r="B26" s="33">
        <f t="shared" si="1"/>
        <v>4</v>
      </c>
      <c r="C26" s="35"/>
      <c r="D26" s="13" t="str">
        <f t="shared" si="3"/>
        <v>Thu</v>
      </c>
      <c r="E26" s="10">
        <f t="shared" si="2"/>
        <v>44182</v>
      </c>
      <c r="F26" s="11" t="s">
        <v>253</v>
      </c>
      <c r="G26" s="8">
        <v>9003</v>
      </c>
      <c r="H26" s="52" t="s">
        <v>258</v>
      </c>
      <c r="I26" s="52"/>
      <c r="J26" s="8" t="s">
        <v>167</v>
      </c>
      <c r="K26" s="8"/>
      <c r="L26" s="9">
        <v>5</v>
      </c>
    </row>
    <row r="27" spans="1:12" ht="29.1" customHeight="1" thickBot="1">
      <c r="B27" s="33"/>
      <c r="C27" s="35"/>
      <c r="D27" s="13"/>
      <c r="E27" s="10"/>
      <c r="F27" s="11" t="s">
        <v>259</v>
      </c>
      <c r="G27" s="8">
        <v>9003</v>
      </c>
      <c r="H27" s="26" t="s">
        <v>260</v>
      </c>
      <c r="I27" s="26"/>
      <c r="J27" s="8" t="s">
        <v>167</v>
      </c>
      <c r="K27" s="8"/>
      <c r="L27" s="9">
        <v>5</v>
      </c>
    </row>
    <row r="28" spans="1:12" ht="29.1" customHeight="1" thickBot="1">
      <c r="A28" s="18">
        <f t="shared" si="0"/>
        <v>1</v>
      </c>
      <c r="B28" s="33">
        <f t="shared" si="1"/>
        <v>5</v>
      </c>
      <c r="C28" s="35"/>
      <c r="D28" s="13" t="str">
        <f t="shared" si="3"/>
        <v>Fri</v>
      </c>
      <c r="E28" s="10">
        <f>+E26+1</f>
        <v>44183</v>
      </c>
      <c r="F28" s="11" t="s">
        <v>259</v>
      </c>
      <c r="G28" s="8">
        <v>9003</v>
      </c>
      <c r="H28" s="52" t="s">
        <v>261</v>
      </c>
      <c r="I28" s="52"/>
      <c r="J28" s="8" t="s">
        <v>167</v>
      </c>
      <c r="K28" s="8"/>
      <c r="L28" s="9">
        <v>5</v>
      </c>
    </row>
    <row r="29" spans="1:12" ht="29.1" customHeight="1" thickBot="1">
      <c r="B29" s="33"/>
      <c r="C29" s="35"/>
      <c r="D29" s="13"/>
      <c r="E29" s="10"/>
      <c r="F29" s="11" t="s">
        <v>244</v>
      </c>
      <c r="G29" s="8">
        <v>9001</v>
      </c>
      <c r="H29" s="26" t="s">
        <v>262</v>
      </c>
      <c r="I29" s="26"/>
      <c r="J29" s="8" t="s">
        <v>167</v>
      </c>
      <c r="K29" s="8"/>
      <c r="L29" s="9">
        <v>5</v>
      </c>
    </row>
    <row r="30" spans="1:12" ht="29.1" customHeight="1" thickBot="1">
      <c r="A30" s="18" t="str">
        <f t="shared" si="0"/>
        <v/>
      </c>
      <c r="B30" s="33">
        <f t="shared" si="1"/>
        <v>6</v>
      </c>
      <c r="C30" s="35"/>
      <c r="D30" s="13" t="str">
        <f t="shared" si="3"/>
        <v>Sat</v>
      </c>
      <c r="E30" s="10">
        <f>+E28+1</f>
        <v>44184</v>
      </c>
      <c r="F30" s="26"/>
      <c r="G30" s="8"/>
      <c r="H30" s="52"/>
      <c r="I30" s="52"/>
      <c r="J30" s="8"/>
      <c r="K30" s="8"/>
      <c r="L30" s="9"/>
    </row>
    <row r="31" spans="1:12" ht="29.1" customHeight="1" thickBot="1">
      <c r="A31" s="18" t="str">
        <f t="shared" si="0"/>
        <v/>
      </c>
      <c r="B31" s="33">
        <f t="shared" si="1"/>
        <v>7</v>
      </c>
      <c r="C31" s="35"/>
      <c r="D31" s="13" t="str">
        <f t="shared" si="3"/>
        <v>Sun</v>
      </c>
      <c r="E31" s="10">
        <f t="shared" si="2"/>
        <v>44185</v>
      </c>
      <c r="F31" s="26"/>
      <c r="G31" s="8"/>
      <c r="H31" s="52"/>
      <c r="I31" s="52"/>
      <c r="J31" s="8"/>
      <c r="K31" s="8"/>
      <c r="L31" s="9"/>
    </row>
    <row r="32" spans="1:12" ht="29.1" customHeight="1" thickBot="1">
      <c r="A32" s="18">
        <f t="shared" si="0"/>
        <v>1</v>
      </c>
      <c r="B32" s="33">
        <f t="shared" si="1"/>
        <v>1</v>
      </c>
      <c r="C32" s="35"/>
      <c r="D32" s="13" t="str">
        <f t="shared" si="3"/>
        <v>Mo</v>
      </c>
      <c r="E32" s="10">
        <f t="shared" si="2"/>
        <v>44186</v>
      </c>
      <c r="F32" s="11" t="s">
        <v>17</v>
      </c>
      <c r="G32" s="8">
        <v>9001</v>
      </c>
      <c r="H32" s="52" t="s">
        <v>263</v>
      </c>
      <c r="I32" s="52"/>
      <c r="J32" s="8" t="s">
        <v>167</v>
      </c>
      <c r="K32" s="8"/>
      <c r="L32" s="9">
        <v>2</v>
      </c>
    </row>
    <row r="33" spans="1:12" ht="29.1" customHeight="1" thickBot="1">
      <c r="B33" s="33"/>
      <c r="C33" s="35"/>
      <c r="D33" s="13"/>
      <c r="E33" s="10"/>
      <c r="F33" s="11" t="s">
        <v>244</v>
      </c>
      <c r="G33" s="8">
        <v>9001</v>
      </c>
      <c r="H33" s="52" t="s">
        <v>264</v>
      </c>
      <c r="I33" s="52"/>
      <c r="J33" s="8" t="s">
        <v>167</v>
      </c>
      <c r="K33" s="8"/>
      <c r="L33" s="9">
        <v>9</v>
      </c>
    </row>
    <row r="34" spans="1:12" ht="29.1" customHeight="1" thickBot="1">
      <c r="B34" s="33"/>
      <c r="C34" s="35"/>
      <c r="D34" s="13"/>
      <c r="E34" s="10"/>
      <c r="F34" s="11" t="s">
        <v>239</v>
      </c>
      <c r="G34" s="8">
        <v>9001</v>
      </c>
      <c r="H34" s="26" t="s">
        <v>265</v>
      </c>
      <c r="I34" s="26"/>
      <c r="J34" s="8" t="s">
        <v>167</v>
      </c>
      <c r="K34" s="8"/>
      <c r="L34" s="9">
        <v>0.5</v>
      </c>
    </row>
    <row r="35" spans="1:12" ht="29.1" customHeight="1" thickBot="1">
      <c r="A35" s="18">
        <f t="shared" si="0"/>
        <v>1</v>
      </c>
      <c r="B35" s="33">
        <f t="shared" si="1"/>
        <v>2</v>
      </c>
      <c r="C35" s="35"/>
      <c r="D35" s="13" t="str">
        <f t="shared" si="3"/>
        <v>Tue</v>
      </c>
      <c r="E35" s="10">
        <f>+E32+1</f>
        <v>44187</v>
      </c>
      <c r="F35" s="11" t="s">
        <v>244</v>
      </c>
      <c r="G35" s="8">
        <v>9001</v>
      </c>
      <c r="H35" s="52" t="s">
        <v>264</v>
      </c>
      <c r="I35" s="52"/>
      <c r="J35" s="8" t="s">
        <v>167</v>
      </c>
      <c r="K35" s="8"/>
      <c r="L35" s="9">
        <v>12</v>
      </c>
    </row>
    <row r="36" spans="1:12" ht="29.1" customHeight="1" thickBot="1">
      <c r="A36" s="18">
        <f t="shared" si="0"/>
        <v>1</v>
      </c>
      <c r="B36" s="33">
        <f t="shared" si="1"/>
        <v>3</v>
      </c>
      <c r="C36" s="35"/>
      <c r="D36" s="13" t="str">
        <f t="shared" si="3"/>
        <v>Wed</v>
      </c>
      <c r="E36" s="10">
        <f t="shared" si="2"/>
        <v>44188</v>
      </c>
      <c r="F36" s="11" t="s">
        <v>244</v>
      </c>
      <c r="G36" s="8">
        <v>9001</v>
      </c>
      <c r="H36" s="52" t="s">
        <v>266</v>
      </c>
      <c r="I36" s="52"/>
      <c r="J36" s="8" t="s">
        <v>167</v>
      </c>
      <c r="K36" s="8"/>
      <c r="L36" s="9">
        <v>9</v>
      </c>
    </row>
    <row r="37" spans="1:12" ht="29.1" customHeight="1" thickBot="1">
      <c r="B37" s="33"/>
      <c r="C37" s="35"/>
      <c r="D37" s="13"/>
      <c r="E37" s="10"/>
      <c r="F37" s="11" t="s">
        <v>239</v>
      </c>
      <c r="G37" s="8">
        <v>9001</v>
      </c>
      <c r="H37" s="26" t="s">
        <v>267</v>
      </c>
      <c r="I37" s="26"/>
      <c r="J37" s="8" t="s">
        <v>167</v>
      </c>
      <c r="K37" s="8"/>
      <c r="L37" s="9">
        <v>3</v>
      </c>
    </row>
    <row r="38" spans="1:12" ht="29.1" customHeight="1" thickBot="1">
      <c r="A38" s="18">
        <f t="shared" si="0"/>
        <v>1</v>
      </c>
      <c r="B38" s="33">
        <f t="shared" si="1"/>
        <v>4</v>
      </c>
      <c r="C38" s="35"/>
      <c r="D38" s="13" t="str">
        <f t="shared" si="3"/>
        <v>Thu</v>
      </c>
      <c r="E38" s="10">
        <f>+E36+1</f>
        <v>44189</v>
      </c>
      <c r="F38" s="11" t="s">
        <v>244</v>
      </c>
      <c r="G38" s="8">
        <v>9001</v>
      </c>
      <c r="H38" s="52" t="s">
        <v>268</v>
      </c>
      <c r="I38" s="52"/>
      <c r="J38" s="8" t="s">
        <v>167</v>
      </c>
      <c r="K38" s="8"/>
      <c r="L38" s="9">
        <v>12</v>
      </c>
    </row>
    <row r="39" spans="1:12" ht="29.1" customHeight="1" thickBot="1">
      <c r="A39" s="18">
        <f t="shared" si="0"/>
        <v>1</v>
      </c>
      <c r="B39" s="33">
        <f t="shared" si="1"/>
        <v>5</v>
      </c>
      <c r="C39" s="35"/>
      <c r="D39" s="13" t="str">
        <f t="shared" si="3"/>
        <v>Fri</v>
      </c>
      <c r="E39" s="10">
        <f t="shared" si="2"/>
        <v>44190</v>
      </c>
      <c r="F39" s="11" t="s">
        <v>244</v>
      </c>
      <c r="G39" s="8">
        <v>9001</v>
      </c>
      <c r="H39" s="52" t="s">
        <v>268</v>
      </c>
      <c r="I39" s="52"/>
      <c r="J39" s="8" t="s">
        <v>167</v>
      </c>
      <c r="K39" s="8"/>
      <c r="L39" s="9">
        <v>12</v>
      </c>
    </row>
    <row r="40" spans="1:12" ht="29.1" customHeight="1" thickBot="1">
      <c r="A40" s="18" t="str">
        <f t="shared" si="0"/>
        <v/>
      </c>
      <c r="B40" s="33">
        <f t="shared" si="1"/>
        <v>6</v>
      </c>
      <c r="C40" s="35"/>
      <c r="D40" s="13" t="str">
        <f t="shared" si="3"/>
        <v>Sat</v>
      </c>
      <c r="E40" s="10">
        <f t="shared" si="2"/>
        <v>44191</v>
      </c>
      <c r="F40" s="11"/>
      <c r="G40" s="8"/>
      <c r="H40" s="52"/>
      <c r="I40" s="52"/>
      <c r="J40" s="8"/>
      <c r="K40" s="8"/>
      <c r="L40" s="9"/>
    </row>
    <row r="41" spans="1:12" ht="29.1" customHeight="1" thickBot="1">
      <c r="A41" s="18" t="str">
        <f t="shared" si="0"/>
        <v/>
      </c>
      <c r="B41" s="33">
        <f t="shared" si="1"/>
        <v>7</v>
      </c>
      <c r="C41" s="35"/>
      <c r="D41" s="13" t="str">
        <f t="shared" si="3"/>
        <v>Sun</v>
      </c>
      <c r="E41" s="10">
        <f t="shared" si="2"/>
        <v>44192</v>
      </c>
      <c r="F41" s="11"/>
      <c r="G41" s="8"/>
      <c r="H41" s="52"/>
      <c r="I41" s="52"/>
      <c r="J41" s="8"/>
      <c r="K41" s="8"/>
      <c r="L41" s="9"/>
    </row>
    <row r="42" spans="1:12" ht="29.1" customHeight="1" thickBot="1">
      <c r="A42" s="18">
        <f t="shared" si="0"/>
        <v>1</v>
      </c>
      <c r="B42" s="33">
        <f t="shared" si="1"/>
        <v>1</v>
      </c>
      <c r="C42" s="35"/>
      <c r="D42" s="13" t="str">
        <f t="shared" si="3"/>
        <v>Mo</v>
      </c>
      <c r="E42" s="10">
        <f t="shared" si="2"/>
        <v>44193</v>
      </c>
      <c r="F42" s="11"/>
      <c r="G42" s="8">
        <v>9010</v>
      </c>
      <c r="H42" s="77" t="s">
        <v>269</v>
      </c>
      <c r="I42" s="77"/>
      <c r="J42" s="8"/>
      <c r="K42" s="8"/>
      <c r="L42" s="9"/>
    </row>
    <row r="43" spans="1:12" ht="29.1" customHeight="1" thickBot="1">
      <c r="A43" s="18">
        <f t="shared" si="0"/>
        <v>1</v>
      </c>
      <c r="B43" s="33">
        <f>WEEKDAY(E42+1,2)</f>
        <v>2</v>
      </c>
      <c r="C43" s="35"/>
      <c r="D43" s="13" t="str">
        <f t="shared" si="3"/>
        <v>Tue</v>
      </c>
      <c r="E43" s="15">
        <f>IF(MONTH(E42+1)&gt;MONTH(E42),"",E42+1)</f>
        <v>44194</v>
      </c>
      <c r="F43" s="11"/>
      <c r="G43" s="8">
        <v>9010</v>
      </c>
      <c r="H43" s="77" t="s">
        <v>269</v>
      </c>
      <c r="I43" s="77"/>
      <c r="J43" s="8"/>
      <c r="K43" s="8"/>
      <c r="L43" s="9"/>
    </row>
    <row r="44" spans="1:12" ht="29.1" customHeight="1" thickBot="1">
      <c r="A44" s="18">
        <f t="shared" si="0"/>
        <v>1</v>
      </c>
      <c r="B44" s="33">
        <f>WEEKDAY(E42+1,2)</f>
        <v>2</v>
      </c>
      <c r="C44" s="35"/>
      <c r="D44" s="13" t="str">
        <f t="shared" si="3"/>
        <v>Tue</v>
      </c>
      <c r="E44" s="15">
        <f>IF(MONTH(E43+1)&gt;MONTH(E43),"",E43+1)</f>
        <v>44195</v>
      </c>
      <c r="F44" s="11"/>
      <c r="G44" s="8">
        <v>9010</v>
      </c>
      <c r="H44" s="77" t="s">
        <v>269</v>
      </c>
      <c r="I44" s="77"/>
      <c r="J44" s="8"/>
      <c r="K44" s="8"/>
      <c r="L44" s="9"/>
    </row>
    <row r="45" spans="1:12" ht="29.1" customHeight="1" thickBot="1">
      <c r="A45" s="18">
        <f t="shared" si="0"/>
        <v>1</v>
      </c>
      <c r="B45" s="33">
        <f>WEEKDAY(E43+1,2)</f>
        <v>3</v>
      </c>
      <c r="C45" s="35"/>
      <c r="D45" s="13" t="str">
        <f t="shared" si="3"/>
        <v>Wed</v>
      </c>
      <c r="E45" s="15">
        <f>IF(MONTH(E44+1)&gt;MONTH(E44),"",E44+1)</f>
        <v>44196</v>
      </c>
      <c r="F45" s="11"/>
      <c r="G45" s="8">
        <v>9014</v>
      </c>
      <c r="H45" s="82" t="s">
        <v>270</v>
      </c>
      <c r="I45" s="83"/>
      <c r="J45" s="8"/>
      <c r="K45" s="8"/>
      <c r="L45" s="9"/>
    </row>
    <row r="46" spans="1:12" ht="30" customHeight="1" thickBot="1">
      <c r="D46" s="36"/>
      <c r="E46" s="37"/>
      <c r="F46" s="38"/>
      <c r="G46" s="39"/>
      <c r="H46" s="40"/>
      <c r="I46" s="41" t="s">
        <v>1</v>
      </c>
      <c r="J46" s="42"/>
      <c r="K46" s="43"/>
      <c r="L46" s="44">
        <f>SUM(L9:L45)</f>
        <v>191.5</v>
      </c>
    </row>
    <row r="47" spans="1:12" ht="30" customHeight="1" thickBot="1">
      <c r="D47" s="36"/>
      <c r="E47" s="43"/>
      <c r="F47" s="45"/>
      <c r="G47" s="45"/>
      <c r="H47" s="45"/>
      <c r="I47" s="46" t="s">
        <v>2</v>
      </c>
      <c r="J47" s="42"/>
      <c r="K47" s="43"/>
      <c r="L47" s="44">
        <f>SUM(L46/8)</f>
        <v>23.9375</v>
      </c>
    </row>
  </sheetData>
  <mergeCells count="44">
    <mergeCell ref="H42:I42"/>
    <mergeCell ref="H43:I43"/>
    <mergeCell ref="H44:I44"/>
    <mergeCell ref="H45:I45"/>
    <mergeCell ref="H35:I35"/>
    <mergeCell ref="H36:I36"/>
    <mergeCell ref="H38:I38"/>
    <mergeCell ref="H39:I39"/>
    <mergeCell ref="H40:I40"/>
    <mergeCell ref="H41:I41"/>
    <mergeCell ref="H33:I33"/>
    <mergeCell ref="H20:I20"/>
    <mergeCell ref="H21:I21"/>
    <mergeCell ref="H22:I22"/>
    <mergeCell ref="H23:I23"/>
    <mergeCell ref="H24:I24"/>
    <mergeCell ref="H25:I25"/>
    <mergeCell ref="H26:I26"/>
    <mergeCell ref="H28:I28"/>
    <mergeCell ref="H30:I30"/>
    <mergeCell ref="H31:I31"/>
    <mergeCell ref="H32:I32"/>
    <mergeCell ref="H19:I19"/>
    <mergeCell ref="L7:L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43">
    <cfRule type="expression" dxfId="66" priority="55" stopIfTrue="1">
      <formula>IF($A9=1,B9,)</formula>
    </cfRule>
    <cfRule type="expression" dxfId="65" priority="56" stopIfTrue="1">
      <formula>IF($A9="",B9,)</formula>
    </cfRule>
  </conditionalFormatting>
  <conditionalFormatting sqref="E9:E10">
    <cfRule type="expression" dxfId="64" priority="57" stopIfTrue="1">
      <formula>IF($A9="",B9,"")</formula>
    </cfRule>
  </conditionalFormatting>
  <conditionalFormatting sqref="E11:E43">
    <cfRule type="expression" dxfId="63" priority="58" stopIfTrue="1">
      <formula>IF($A11&lt;&gt;1,B11,"")</formula>
    </cfRule>
  </conditionalFormatting>
  <conditionalFormatting sqref="D9:D43">
    <cfRule type="expression" dxfId="62" priority="59" stopIfTrue="1">
      <formula>IF($A9="",B9,)</formula>
    </cfRule>
  </conditionalFormatting>
  <conditionalFormatting sqref="G9:G19 G21:G41">
    <cfRule type="expression" dxfId="61" priority="60" stopIfTrue="1">
      <formula>#REF!="Freelancer"</formula>
    </cfRule>
    <cfRule type="expression" dxfId="60" priority="61" stopIfTrue="1">
      <formula>#REF!="DTC Int. Staff"</formula>
    </cfRule>
  </conditionalFormatting>
  <conditionalFormatting sqref="G13 G16:G19 G23:G29 G32:G39">
    <cfRule type="expression" dxfId="59" priority="53" stopIfTrue="1">
      <formula>$F$5="Freelancer"</formula>
    </cfRule>
    <cfRule type="expression" dxfId="58" priority="54" stopIfTrue="1">
      <formula>$F$5="DTC Int. Staff"</formula>
    </cfRule>
  </conditionalFormatting>
  <conditionalFormatting sqref="G9:G13">
    <cfRule type="expression" dxfId="57" priority="51" stopIfTrue="1">
      <formula>#REF!="Freelancer"</formula>
    </cfRule>
    <cfRule type="expression" dxfId="56" priority="52" stopIfTrue="1">
      <formula>#REF!="DTC Int. Staff"</formula>
    </cfRule>
  </conditionalFormatting>
  <conditionalFormatting sqref="G9:G13">
    <cfRule type="expression" dxfId="55" priority="49" stopIfTrue="1">
      <formula>$F$5="Freelancer"</formula>
    </cfRule>
    <cfRule type="expression" dxfId="54" priority="50" stopIfTrue="1">
      <formula>$F$5="DTC Int. Staff"</formula>
    </cfRule>
  </conditionalFormatting>
  <conditionalFormatting sqref="G12">
    <cfRule type="expression" dxfId="53" priority="47" stopIfTrue="1">
      <formula>#REF!="Freelancer"</formula>
    </cfRule>
    <cfRule type="expression" dxfId="52" priority="48" stopIfTrue="1">
      <formula>#REF!="DTC Int. Staff"</formula>
    </cfRule>
  </conditionalFormatting>
  <conditionalFormatting sqref="G12">
    <cfRule type="expression" dxfId="51" priority="45" stopIfTrue="1">
      <formula>$F$5="Freelancer"</formula>
    </cfRule>
    <cfRule type="expression" dxfId="50" priority="46" stopIfTrue="1">
      <formula>$F$5="DTC Int. Staff"</formula>
    </cfRule>
  </conditionalFormatting>
  <conditionalFormatting sqref="C45">
    <cfRule type="expression" dxfId="49" priority="42" stopIfTrue="1">
      <formula>IF($A45=1,B45,)</formula>
    </cfRule>
    <cfRule type="expression" dxfId="48" priority="43" stopIfTrue="1">
      <formula>IF($A45="",B45,)</formula>
    </cfRule>
  </conditionalFormatting>
  <conditionalFormatting sqref="D45">
    <cfRule type="expression" dxfId="47" priority="44" stopIfTrue="1">
      <formula>IF($A45="",B45,)</formula>
    </cfRule>
  </conditionalFormatting>
  <conditionalFormatting sqref="C44">
    <cfRule type="expression" dxfId="46" priority="39" stopIfTrue="1">
      <formula>IF($A44=1,B44,)</formula>
    </cfRule>
    <cfRule type="expression" dxfId="45" priority="40" stopIfTrue="1">
      <formula>IF($A44="",B44,)</formula>
    </cfRule>
  </conditionalFormatting>
  <conditionalFormatting sqref="D44">
    <cfRule type="expression" dxfId="44" priority="41" stopIfTrue="1">
      <formula>IF($A44="",B44,)</formula>
    </cfRule>
  </conditionalFormatting>
  <conditionalFormatting sqref="E44">
    <cfRule type="expression" dxfId="43" priority="38" stopIfTrue="1">
      <formula>IF($A44&lt;&gt;1,B44,"")</formula>
    </cfRule>
  </conditionalFormatting>
  <conditionalFormatting sqref="E45">
    <cfRule type="expression" dxfId="42" priority="37" stopIfTrue="1">
      <formula>IF($A45&lt;&gt;1,B45,"")</formula>
    </cfRule>
  </conditionalFormatting>
  <conditionalFormatting sqref="G16:G19">
    <cfRule type="expression" dxfId="41" priority="35" stopIfTrue="1">
      <formula>#REF!="Freelancer"</formula>
    </cfRule>
    <cfRule type="expression" dxfId="40" priority="36" stopIfTrue="1">
      <formula>#REF!="DTC Int. Staff"</formula>
    </cfRule>
  </conditionalFormatting>
  <conditionalFormatting sqref="G16:G19">
    <cfRule type="expression" dxfId="39" priority="33" stopIfTrue="1">
      <formula>$F$5="Freelancer"</formula>
    </cfRule>
    <cfRule type="expression" dxfId="38" priority="34" stopIfTrue="1">
      <formula>$F$5="DTC Int. Staff"</formula>
    </cfRule>
  </conditionalFormatting>
  <conditionalFormatting sqref="G23:G29">
    <cfRule type="expression" dxfId="37" priority="31" stopIfTrue="1">
      <formula>#REF!="Freelancer"</formula>
    </cfRule>
    <cfRule type="expression" dxfId="36" priority="32" stopIfTrue="1">
      <formula>#REF!="DTC Int. Staff"</formula>
    </cfRule>
  </conditionalFormatting>
  <conditionalFormatting sqref="G23:G29">
    <cfRule type="expression" dxfId="35" priority="29" stopIfTrue="1">
      <formula>$F$5="Freelancer"</formula>
    </cfRule>
    <cfRule type="expression" dxfId="34" priority="30" stopIfTrue="1">
      <formula>$F$5="DTC Int. Staff"</formula>
    </cfRule>
  </conditionalFormatting>
  <conditionalFormatting sqref="G32:G39">
    <cfRule type="expression" dxfId="33" priority="27" stopIfTrue="1">
      <formula>#REF!="Freelancer"</formula>
    </cfRule>
    <cfRule type="expression" dxfId="32" priority="28" stopIfTrue="1">
      <formula>#REF!="DTC Int. Staff"</formula>
    </cfRule>
  </conditionalFormatting>
  <conditionalFormatting sqref="G32:G39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42:G45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42:G45">
    <cfRule type="expression" dxfId="27" priority="21" stopIfTrue="1">
      <formula>#REF!="Freelancer"</formula>
    </cfRule>
    <cfRule type="expression" dxfId="26" priority="22" stopIfTrue="1">
      <formula>#REF!="DTC Int. Staff"</formula>
    </cfRule>
  </conditionalFormatting>
  <conditionalFormatting sqref="G42:G45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20">
    <cfRule type="expression" dxfId="21" priority="15" stopIfTrue="1">
      <formula>#REF!="Freelancer"</formula>
    </cfRule>
    <cfRule type="expression" dxfId="20" priority="16" stopIfTrue="1">
      <formula>#REF!="DTC Int. Staff"</formula>
    </cfRule>
  </conditionalFormatting>
  <conditionalFormatting sqref="G20">
    <cfRule type="expression" dxfId="19" priority="13" stopIfTrue="1">
      <formula>$F$5="Freelancer"</formula>
    </cfRule>
    <cfRule type="expression" dxfId="18" priority="14" stopIfTrue="1">
      <formula>$F$5="DTC Int. Staff"</formula>
    </cfRule>
  </conditionalFormatting>
  <conditionalFormatting sqref="G23:G28">
    <cfRule type="expression" dxfId="17" priority="11" stopIfTrue="1">
      <formula>#REF!="Freelancer"</formula>
    </cfRule>
    <cfRule type="expression" dxfId="16" priority="12" stopIfTrue="1">
      <formula>#REF!="DTC Int. Staff"</formula>
    </cfRule>
  </conditionalFormatting>
  <conditionalFormatting sqref="G23:G28">
    <cfRule type="expression" dxfId="15" priority="9" stopIfTrue="1">
      <formula>$F$5="Freelancer"</formula>
    </cfRule>
    <cfRule type="expression" dxfId="14" priority="10" stopIfTrue="1">
      <formula>$F$5="DTC Int. Staff"</formula>
    </cfRule>
  </conditionalFormatting>
  <conditionalFormatting sqref="G34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34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37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37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dataValidations count="1">
    <dataValidation type="list" allowBlank="1" showInputMessage="1" showErrorMessage="1" sqref="G9:G45" xr:uid="{4FE8C549-DAC5-43EB-9548-D94EF50B2B2E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workbookViewId="0">
      <selection activeCell="E6" sqref="E6"/>
    </sheetView>
  </sheetViews>
  <sheetFormatPr defaultColWidth="11.44140625" defaultRowHeight="13.2"/>
  <cols>
    <col min="1" max="1" width="16.77734375" style="1" customWidth="1"/>
    <col min="2" max="2" width="29.21875" style="1" bestFit="1" customWidth="1"/>
    <col min="3" max="3" width="3.44140625" style="6" customWidth="1"/>
    <col min="4" max="4" width="13.5546875" bestFit="1" customWidth="1"/>
    <col min="5" max="5" width="30.5546875" bestFit="1" customWidth="1"/>
  </cols>
  <sheetData>
    <row r="1" spans="1:14">
      <c r="A1" s="3" t="s">
        <v>6</v>
      </c>
      <c r="B1" s="3" t="s">
        <v>7</v>
      </c>
      <c r="C1" s="5"/>
      <c r="D1" s="3" t="s">
        <v>11</v>
      </c>
      <c r="E1" s="3" t="s">
        <v>8</v>
      </c>
    </row>
    <row r="2" spans="1:14">
      <c r="A2" s="7" t="s">
        <v>165</v>
      </c>
      <c r="B2" s="1" t="s">
        <v>166</v>
      </c>
      <c r="D2" s="2">
        <v>9001</v>
      </c>
      <c r="E2" s="1" t="s">
        <v>62</v>
      </c>
    </row>
    <row r="3" spans="1:14">
      <c r="A3" s="7" t="s">
        <v>124</v>
      </c>
      <c r="B3" s="1" t="s">
        <v>156</v>
      </c>
      <c r="D3" s="2">
        <v>9002</v>
      </c>
      <c r="E3" s="1" t="s">
        <v>121</v>
      </c>
    </row>
    <row r="4" spans="1:14">
      <c r="A4" s="7" t="s">
        <v>125</v>
      </c>
      <c r="B4" s="1" t="s">
        <v>126</v>
      </c>
      <c r="D4" s="2">
        <v>9003</v>
      </c>
      <c r="E4" s="1" t="s">
        <v>122</v>
      </c>
    </row>
    <row r="5" spans="1:14">
      <c r="A5" s="7" t="s">
        <v>127</v>
      </c>
      <c r="B5" s="1" t="s">
        <v>128</v>
      </c>
      <c r="D5" s="2">
        <v>9004</v>
      </c>
      <c r="E5" s="1" t="s">
        <v>123</v>
      </c>
    </row>
    <row r="6" spans="1:14">
      <c r="A6" s="7" t="s">
        <v>129</v>
      </c>
      <c r="B6" s="1" t="s">
        <v>130</v>
      </c>
      <c r="D6" s="2">
        <v>9005</v>
      </c>
      <c r="E6" s="1" t="s">
        <v>63</v>
      </c>
    </row>
    <row r="7" spans="1:14">
      <c r="A7" s="7" t="s">
        <v>131</v>
      </c>
      <c r="B7" s="1" t="s">
        <v>132</v>
      </c>
      <c r="D7" s="2">
        <v>9007</v>
      </c>
      <c r="E7" s="1" t="s">
        <v>64</v>
      </c>
    </row>
    <row r="8" spans="1:14">
      <c r="A8" s="7" t="s">
        <v>133</v>
      </c>
      <c r="B8" s="1" t="s">
        <v>134</v>
      </c>
      <c r="D8" s="2">
        <v>9008</v>
      </c>
      <c r="E8" s="1" t="s">
        <v>65</v>
      </c>
    </row>
    <row r="9" spans="1:14">
      <c r="A9" s="7" t="s">
        <v>135</v>
      </c>
      <c r="B9" s="1" t="s">
        <v>136</v>
      </c>
      <c r="D9" s="2">
        <v>9010</v>
      </c>
      <c r="E9" s="1" t="s">
        <v>66</v>
      </c>
    </row>
    <row r="10" spans="1:14">
      <c r="A10" s="7" t="s">
        <v>137</v>
      </c>
      <c r="B10" s="1" t="s">
        <v>138</v>
      </c>
      <c r="D10" s="2">
        <v>9013</v>
      </c>
      <c r="E10" s="1" t="s">
        <v>67</v>
      </c>
    </row>
    <row r="11" spans="1:14">
      <c r="A11" s="7" t="s">
        <v>139</v>
      </c>
      <c r="B11" s="1" t="s">
        <v>140</v>
      </c>
      <c r="D11" s="2">
        <v>9014</v>
      </c>
      <c r="E11" s="1" t="s">
        <v>68</v>
      </c>
    </row>
    <row r="12" spans="1:14">
      <c r="A12" s="7" t="s">
        <v>141</v>
      </c>
      <c r="B12" s="1" t="s">
        <v>142</v>
      </c>
      <c r="D12" s="2">
        <v>9015</v>
      </c>
      <c r="E12" s="1" t="s">
        <v>69</v>
      </c>
    </row>
    <row r="13" spans="1:14">
      <c r="A13" s="7" t="s">
        <v>143</v>
      </c>
      <c r="B13" s="1" t="s">
        <v>144</v>
      </c>
    </row>
    <row r="14" spans="1:14">
      <c r="A14" s="7" t="s">
        <v>145</v>
      </c>
      <c r="B14" s="1" t="s">
        <v>146</v>
      </c>
      <c r="N14" s="4"/>
    </row>
    <row r="15" spans="1:14">
      <c r="A15" s="7" t="s">
        <v>147</v>
      </c>
      <c r="B15" s="1" t="s">
        <v>157</v>
      </c>
    </row>
    <row r="16" spans="1:14">
      <c r="A16" s="7" t="s">
        <v>148</v>
      </c>
      <c r="B16" s="1" t="s">
        <v>149</v>
      </c>
    </row>
    <row r="17" spans="1:14">
      <c r="A17" s="7" t="s">
        <v>150</v>
      </c>
      <c r="B17" s="1" t="s">
        <v>158</v>
      </c>
      <c r="D17" s="2"/>
    </row>
    <row r="18" spans="1:14">
      <c r="A18" s="7" t="s">
        <v>151</v>
      </c>
      <c r="B18" s="1" t="s">
        <v>152</v>
      </c>
      <c r="D18" s="2"/>
    </row>
    <row r="19" spans="1:14">
      <c r="A19" s="7" t="s">
        <v>153</v>
      </c>
      <c r="B19" s="1" t="s">
        <v>154</v>
      </c>
      <c r="D19" s="2"/>
    </row>
    <row r="20" spans="1:14">
      <c r="A20" s="7" t="s">
        <v>109</v>
      </c>
      <c r="B20" s="1" t="s">
        <v>110</v>
      </c>
      <c r="D20" s="2"/>
    </row>
    <row r="21" spans="1:14">
      <c r="A21" s="7" t="s">
        <v>107</v>
      </c>
      <c r="B21" s="1" t="s">
        <v>108</v>
      </c>
      <c r="D21" s="2"/>
    </row>
    <row r="22" spans="1:14">
      <c r="A22" s="7" t="s">
        <v>105</v>
      </c>
      <c r="B22" s="1" t="s">
        <v>106</v>
      </c>
      <c r="D22" s="2"/>
    </row>
    <row r="23" spans="1:14">
      <c r="A23" s="7" t="s">
        <v>103</v>
      </c>
      <c r="B23" s="1" t="s">
        <v>104</v>
      </c>
      <c r="D23" s="2"/>
    </row>
    <row r="24" spans="1:14">
      <c r="A24" s="7" t="s">
        <v>102</v>
      </c>
      <c r="B24" s="1" t="s">
        <v>159</v>
      </c>
      <c r="D24" s="2"/>
    </row>
    <row r="25" spans="1:14">
      <c r="A25" s="7" t="s">
        <v>100</v>
      </c>
      <c r="B25" s="1" t="s">
        <v>101</v>
      </c>
      <c r="D25" s="2"/>
    </row>
    <row r="26" spans="1:14">
      <c r="A26" s="7" t="s">
        <v>98</v>
      </c>
      <c r="B26" s="1" t="s">
        <v>99</v>
      </c>
      <c r="D26" s="2"/>
    </row>
    <row r="27" spans="1:14">
      <c r="A27" s="7" t="s">
        <v>96</v>
      </c>
      <c r="B27" s="1" t="s">
        <v>97</v>
      </c>
    </row>
    <row r="28" spans="1:14">
      <c r="A28" s="7" t="s">
        <v>94</v>
      </c>
      <c r="B28" s="1" t="s">
        <v>95</v>
      </c>
    </row>
    <row r="29" spans="1:14">
      <c r="A29" s="7" t="s">
        <v>92</v>
      </c>
      <c r="B29" s="1" t="s">
        <v>93</v>
      </c>
    </row>
    <row r="30" spans="1:14">
      <c r="A30" s="7" t="s">
        <v>90</v>
      </c>
      <c r="B30" s="1" t="s">
        <v>91</v>
      </c>
    </row>
    <row r="31" spans="1:14">
      <c r="A31" s="7" t="s">
        <v>88</v>
      </c>
      <c r="B31" s="1" t="s">
        <v>89</v>
      </c>
    </row>
    <row r="32" spans="1:14">
      <c r="A32" s="7" t="s">
        <v>86</v>
      </c>
      <c r="B32" s="1" t="s">
        <v>87</v>
      </c>
      <c r="N32" s="4"/>
    </row>
    <row r="33" spans="1:2">
      <c r="A33" s="7" t="s">
        <v>84</v>
      </c>
      <c r="B33" s="1" t="s">
        <v>85</v>
      </c>
    </row>
    <row r="34" spans="1:2">
      <c r="A34" s="7" t="s">
        <v>82</v>
      </c>
      <c r="B34" s="1" t="s">
        <v>83</v>
      </c>
    </row>
    <row r="35" spans="1:2">
      <c r="A35" s="7" t="s">
        <v>80</v>
      </c>
      <c r="B35" s="1" t="s">
        <v>81</v>
      </c>
    </row>
    <row r="36" spans="1:2">
      <c r="A36" s="7" t="s">
        <v>78</v>
      </c>
      <c r="B36" s="1" t="s">
        <v>79</v>
      </c>
    </row>
    <row r="37" spans="1:2">
      <c r="A37" s="7" t="s">
        <v>76</v>
      </c>
      <c r="B37" s="1" t="s">
        <v>77</v>
      </c>
    </row>
    <row r="38" spans="1:2">
      <c r="A38" s="7" t="s">
        <v>74</v>
      </c>
      <c r="B38" s="1" t="s">
        <v>75</v>
      </c>
    </row>
    <row r="39" spans="1:2">
      <c r="A39" s="7" t="s">
        <v>111</v>
      </c>
      <c r="B39" s="1" t="s">
        <v>112</v>
      </c>
    </row>
    <row r="40" spans="1:2">
      <c r="A40" s="7" t="s">
        <v>13</v>
      </c>
      <c r="B40" s="1" t="s">
        <v>14</v>
      </c>
    </row>
    <row r="41" spans="1:2">
      <c r="A41" s="7" t="s">
        <v>15</v>
      </c>
      <c r="B41" s="1" t="s">
        <v>16</v>
      </c>
    </row>
    <row r="42" spans="1:2">
      <c r="A42" s="7" t="s">
        <v>155</v>
      </c>
      <c r="B42" s="1" t="s">
        <v>160</v>
      </c>
    </row>
    <row r="43" spans="1:2">
      <c r="A43" s="7" t="s">
        <v>113</v>
      </c>
      <c r="B43" s="1" t="s">
        <v>114</v>
      </c>
    </row>
    <row r="44" spans="1:2">
      <c r="A44" s="7" t="s">
        <v>17</v>
      </c>
      <c r="B44" s="1" t="s">
        <v>18</v>
      </c>
    </row>
    <row r="45" spans="1:2">
      <c r="A45" s="7" t="s">
        <v>19</v>
      </c>
      <c r="B45" s="1" t="s">
        <v>20</v>
      </c>
    </row>
    <row r="46" spans="1:2">
      <c r="A46" s="7" t="s">
        <v>21</v>
      </c>
      <c r="B46" s="1" t="s">
        <v>22</v>
      </c>
    </row>
    <row r="47" spans="1:2">
      <c r="A47" s="7" t="s">
        <v>23</v>
      </c>
      <c r="B47" s="1" t="s">
        <v>24</v>
      </c>
    </row>
    <row r="48" spans="1:2">
      <c r="A48" s="7" t="s">
        <v>25</v>
      </c>
      <c r="B48" s="1" t="s">
        <v>26</v>
      </c>
    </row>
    <row r="49" spans="1:2">
      <c r="A49" s="7" t="s">
        <v>27</v>
      </c>
      <c r="B49" s="1" t="s">
        <v>28</v>
      </c>
    </row>
    <row r="50" spans="1:2">
      <c r="A50" s="7" t="s">
        <v>29</v>
      </c>
      <c r="B50" s="1" t="s">
        <v>30</v>
      </c>
    </row>
    <row r="51" spans="1:2">
      <c r="A51" s="7" t="s">
        <v>31</v>
      </c>
      <c r="B51" s="1" t="s">
        <v>32</v>
      </c>
    </row>
    <row r="52" spans="1:2">
      <c r="A52" s="7" t="s">
        <v>115</v>
      </c>
      <c r="B52" s="1" t="s">
        <v>116</v>
      </c>
    </row>
    <row r="53" spans="1:2">
      <c r="A53" s="7" t="s">
        <v>33</v>
      </c>
      <c r="B53" s="1" t="s">
        <v>34</v>
      </c>
    </row>
    <row r="54" spans="1:2">
      <c r="A54" s="7" t="s">
        <v>35</v>
      </c>
      <c r="B54" s="1" t="s">
        <v>36</v>
      </c>
    </row>
    <row r="55" spans="1:2">
      <c r="A55" s="7" t="s">
        <v>37</v>
      </c>
      <c r="B55" s="1" t="s">
        <v>38</v>
      </c>
    </row>
    <row r="56" spans="1:2">
      <c r="A56" s="7" t="s">
        <v>39</v>
      </c>
      <c r="B56" s="1" t="s">
        <v>40</v>
      </c>
    </row>
    <row r="57" spans="1:2">
      <c r="A57" s="7" t="s">
        <v>41</v>
      </c>
      <c r="B57" s="1" t="s">
        <v>42</v>
      </c>
    </row>
    <row r="58" spans="1:2">
      <c r="A58" s="7" t="s">
        <v>41</v>
      </c>
      <c r="B58" s="1" t="s">
        <v>42</v>
      </c>
    </row>
    <row r="59" spans="1:2">
      <c r="A59" s="7" t="s">
        <v>117</v>
      </c>
      <c r="B59" s="1" t="s">
        <v>118</v>
      </c>
    </row>
    <row r="60" spans="1:2">
      <c r="A60" s="7" t="s">
        <v>43</v>
      </c>
      <c r="B60" s="1" t="s">
        <v>44</v>
      </c>
    </row>
    <row r="61" spans="1:2">
      <c r="A61" s="7" t="s">
        <v>45</v>
      </c>
      <c r="B61" s="1" t="s">
        <v>46</v>
      </c>
    </row>
    <row r="62" spans="1:2">
      <c r="A62" s="7" t="s">
        <v>161</v>
      </c>
      <c r="B62" s="1" t="s">
        <v>12</v>
      </c>
    </row>
    <row r="63" spans="1:2">
      <c r="A63" s="7" t="s">
        <v>47</v>
      </c>
      <c r="B63" s="1" t="s">
        <v>48</v>
      </c>
    </row>
    <row r="64" spans="1:2">
      <c r="A64" s="7" t="s">
        <v>49</v>
      </c>
      <c r="B64" s="1" t="s">
        <v>50</v>
      </c>
    </row>
    <row r="65" spans="1:2">
      <c r="A65" s="7" t="s">
        <v>119</v>
      </c>
      <c r="B65" s="1" t="s">
        <v>120</v>
      </c>
    </row>
    <row r="66" spans="1:2">
      <c r="A66" s="7" t="s">
        <v>51</v>
      </c>
      <c r="B66" s="1" t="s">
        <v>52</v>
      </c>
    </row>
    <row r="67" spans="1:2">
      <c r="A67" s="7" t="s">
        <v>72</v>
      </c>
      <c r="B67" s="1" t="s">
        <v>73</v>
      </c>
    </row>
    <row r="68" spans="1:2">
      <c r="A68" s="7" t="s">
        <v>53</v>
      </c>
      <c r="B68" s="1" t="s">
        <v>54</v>
      </c>
    </row>
    <row r="69" spans="1:2">
      <c r="A69" s="7" t="s">
        <v>55</v>
      </c>
      <c r="B69" s="1" t="s">
        <v>56</v>
      </c>
    </row>
    <row r="70" spans="1:2">
      <c r="A70" s="7" t="s">
        <v>57</v>
      </c>
      <c r="B70" s="1" t="s">
        <v>58</v>
      </c>
    </row>
    <row r="71" spans="1:2">
      <c r="A71" s="7" t="s">
        <v>162</v>
      </c>
      <c r="B71" s="1" t="s">
        <v>71</v>
      </c>
    </row>
    <row r="72" spans="1:2">
      <c r="A72" s="7" t="s">
        <v>163</v>
      </c>
      <c r="B72" s="1" t="s">
        <v>70</v>
      </c>
    </row>
    <row r="73" spans="1:2">
      <c r="A73" s="7" t="s">
        <v>164</v>
      </c>
      <c r="B73" s="1" t="s">
        <v>59</v>
      </c>
    </row>
  </sheetData>
  <phoneticPr fontId="1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08_Aug Timesheet</vt:lpstr>
      <vt:lpstr>09_Sep Timesheet</vt:lpstr>
      <vt:lpstr>10_Oct Timesheet</vt:lpstr>
      <vt:lpstr>11_Nov Timesheet</vt:lpstr>
      <vt:lpstr>12_Dec 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cp:lastPrinted>2020-07-21T18:58:04Z</cp:lastPrinted>
  <dcterms:created xsi:type="dcterms:W3CDTF">2006-02-12T14:53:28Z</dcterms:created>
  <dcterms:modified xsi:type="dcterms:W3CDTF">2021-01-19T14:38:41Z</dcterms:modified>
</cp:coreProperties>
</file>