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6625CE4F-0A67-486C-82CF-C87F8A4DB96D}" xr6:coauthVersionLast="46" xr6:coauthVersionMax="46" xr10:uidLastSave="{00000000-0000-0000-0000-000000000000}"/>
  <bookViews>
    <workbookView xWindow="20370" yWindow="-2070" windowWidth="29040" windowHeight="15840" tabRatio="766" activeTab="4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25" i="40"/>
  <c r="D126" i="40" s="1"/>
  <c r="D127" i="40" s="1"/>
  <c r="D128" i="40" s="1"/>
  <c r="D129" i="40" s="1"/>
  <c r="A125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D77" i="40" s="1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8" i="40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5" i="40"/>
  <c r="B105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5" i="40" l="1"/>
  <c r="D105" i="40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E110" i="40"/>
  <c r="B110" i="40" s="1"/>
  <c r="E106" i="40"/>
  <c r="E107" i="40" s="1"/>
  <c r="E108" i="40" s="1"/>
  <c r="E109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6" i="40"/>
  <c r="D107" i="40" s="1"/>
  <c r="D108" i="40" s="1"/>
  <c r="D109" i="40" s="1"/>
  <c r="E115" i="40"/>
  <c r="E111" i="40"/>
  <c r="E112" i="40" s="1"/>
  <c r="E113" i="40" s="1"/>
  <c r="E114" i="40" s="1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B115" i="40" l="1"/>
  <c r="B120" i="40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0" i="40"/>
  <c r="D110" i="40"/>
  <c r="D111" i="40" s="1"/>
  <c r="D112" i="40" s="1"/>
  <c r="D113" i="40" s="1"/>
  <c r="D114" i="40" s="1"/>
  <c r="E120" i="40"/>
  <c r="E116" i="40"/>
  <c r="E117" i="40" s="1"/>
  <c r="E118" i="40" s="1"/>
  <c r="E119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0" i="40" l="1"/>
  <c r="D120" i="40"/>
  <c r="D121" i="40" s="1"/>
  <c r="D122" i="40" s="1"/>
  <c r="D123" i="40" s="1"/>
  <c r="D124" i="40" s="1"/>
  <c r="E125" i="40"/>
  <c r="E121" i="40"/>
  <c r="D115" i="40"/>
  <c r="D116" i="40" s="1"/>
  <c r="D117" i="40" s="1"/>
  <c r="D118" i="40" s="1"/>
  <c r="D119" i="40" s="1"/>
  <c r="A115" i="40"/>
  <c r="A126" i="36"/>
  <c r="E122" i="40" l="1"/>
  <c r="E126" i="40"/>
  <c r="E123" i="40" l="1"/>
  <c r="E127" i="40"/>
  <c r="E124" i="40" l="1"/>
  <c r="E129" i="40" s="1"/>
  <c r="E128" i="40"/>
</calcChain>
</file>

<file path=xl/sharedStrings.xml><?xml version="1.0" encoding="utf-8"?>
<sst xmlns="http://schemas.openxmlformats.org/spreadsheetml/2006/main" count="507" uniqueCount="164">
  <si>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</si>
  <si>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</si>
  <si>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</si>
  <si>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</si>
  <si>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</si>
  <si>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</si>
  <si>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</si>
  <si>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</si>
  <si>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</si>
  <si>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</si>
  <si>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</si>
  <si>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</si>
  <si>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</si>
  <si>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</si>
  <si>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</si>
  <si>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</si>
  <si>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</si>
  <si>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</si>
  <si>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</si>
  <si>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</si>
  <si>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</si>
  <si>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</si>
  <si>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</si>
  <si>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</si>
  <si>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</si>
  <si>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</si>
  <si>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</si>
  <si>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</si>
  <si>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</si>
  <si>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</si>
  <si>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</si>
  <si>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</si>
  <si>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</si>
  <si>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</si>
  <si>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</si>
  <si>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</si>
  <si>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</si>
  <si>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</si>
  <si>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</si>
  <si>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</si>
  <si>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</si>
  <si>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</si>
  <si>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</si>
  <si>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</si>
  <si>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</si>
  <si>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</si>
  <si>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</si>
  <si>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</si>
  <si>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</si>
  <si>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</si>
  <si>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Yadarun</t>
  </si>
  <si>
    <t>Komala</t>
  </si>
  <si>
    <t>TIME085</t>
  </si>
  <si>
    <t>TIME-202082</t>
  </si>
  <si>
    <t>TIME-202070</t>
  </si>
  <si>
    <t>Internal Kick off MoTS Masterplan + Project Planning</t>
  </si>
  <si>
    <t>วิเคราะห์แผนฉบับที่ 2 และตัวชี้วัด and National Strategies Allignment</t>
  </si>
  <si>
    <t>Analyze MoTS Stakeholders and Project Planning</t>
  </si>
  <si>
    <t>MoTS Kick-off Slide deck and Data Requirement List</t>
  </si>
  <si>
    <t>MoTS Kick-off Slide deck + Key Painpoints</t>
  </si>
  <si>
    <t>MoTS Kick-off Slide deck + Contact Professors</t>
  </si>
  <si>
    <t>MoTS Kick-off Slide deck</t>
  </si>
  <si>
    <t>Internal Kick-off NIA IOP Training + Project Planning + Content Planning</t>
  </si>
  <si>
    <t>IOP Kick-off Slide deck, content research and Canvas creation</t>
  </si>
  <si>
    <t>IOP Kick-off adjustments and meeting with clients</t>
  </si>
  <si>
    <t xml:space="preserve">MoTS Kick-off with Clients + analyze painpoints </t>
  </si>
  <si>
    <t>IOP Training Day 1 Slide</t>
  </si>
  <si>
    <t>IOP Training Day 2 Slide</t>
  </si>
  <si>
    <t>IOP Training Handbook</t>
  </si>
  <si>
    <t>MoTS Tourism Painpoints and strategies objectives</t>
  </si>
  <si>
    <t>NIA IOP Progress Update with clients + IOP Training Slide Revision</t>
  </si>
  <si>
    <t>IOP Training Slide day 1+2 Revision</t>
  </si>
  <si>
    <t>TIME</t>
  </si>
  <si>
    <t>MoTS preparation and Internal Meeting to discuss findings</t>
  </si>
  <si>
    <t>MoTS Strategies and Objectives Planning</t>
  </si>
  <si>
    <t>Slide day 1+2 Revision + Training Handbook</t>
  </si>
  <si>
    <t>MoTS and TIME</t>
  </si>
  <si>
    <t>IOP Questionare</t>
  </si>
  <si>
    <t>IOP Training Day 1 Slide Artwork and Letter Adjeustments</t>
  </si>
  <si>
    <t>IOP Training Day 1 Slide + Project Calculation</t>
  </si>
  <si>
    <t>NIA Valuation Picthing</t>
  </si>
  <si>
    <t>MoTS</t>
  </si>
  <si>
    <t>NIA IOP Workshop D-DAY 1</t>
  </si>
  <si>
    <t>NIA IOP Workshop D-DAY 2</t>
  </si>
  <si>
    <t>NIA</t>
  </si>
  <si>
    <t>NIA IOP 2021 Kickoff meeting</t>
  </si>
  <si>
    <t>MoTS - Stakeholder analysis and Masterplan drafting</t>
  </si>
  <si>
    <t>NIA IOP Content Briefing with P'Dome &amp; K.Nop</t>
  </si>
  <si>
    <t>NIA Valuation Update with P'Dome</t>
  </si>
  <si>
    <t>NIA IOP Wotkshop Brief with favcilitator team</t>
  </si>
  <si>
    <t>NIA IOP Progress Update with client</t>
  </si>
  <si>
    <t>NIA Valuation Internal Kickoff</t>
  </si>
  <si>
    <t>MoTS - stakeholder analysis, research and study</t>
  </si>
  <si>
    <t>NIA IOP Site Survey for wotkshop and planning</t>
  </si>
  <si>
    <t>MoTS - ความสอดคล้องของแผนระดับชาติ</t>
  </si>
  <si>
    <t>MoTS - fogusgroup planning, past master plan analysis</t>
  </si>
  <si>
    <t>MOTS - past master plan anaysiss, Medical hub and EEC and other plans</t>
  </si>
  <si>
    <t>MoTS - Indepth interview questions</t>
  </si>
  <si>
    <t>MoTS -  Inception report first draft</t>
  </si>
  <si>
    <t>MoTS inception report, national policy details</t>
  </si>
  <si>
    <t>Allianz runthrough with client</t>
  </si>
  <si>
    <t>Dream team weekly update</t>
  </si>
  <si>
    <t>Allianz runthrough preparation</t>
  </si>
  <si>
    <t>NIA IOP Wotkshop update and runthough</t>
  </si>
  <si>
    <t>MoTS Inception report and meeting</t>
  </si>
  <si>
    <t>NIA Valuation meeting with team</t>
  </si>
  <si>
    <t>NIA IOP 2021 Meeitng with team</t>
  </si>
  <si>
    <t>MoTS Focus Group Meeting with Client and others</t>
  </si>
  <si>
    <t>NIA Final Setup Preparation and Progress report</t>
  </si>
  <si>
    <t>NIA IOP Workshop Progress report</t>
  </si>
  <si>
    <t>MoTS Slide deck for inception and  draft master plan</t>
  </si>
  <si>
    <t>TIME-202101</t>
  </si>
  <si>
    <t>NIA Progress update preparation for tmr</t>
  </si>
  <si>
    <t>NIA IOP 1-on-1 Session</t>
  </si>
  <si>
    <t>NIA IOP 1-on-1 Session &amp; Schedule</t>
  </si>
  <si>
    <t>NIA Valuation Data Collection</t>
  </si>
  <si>
    <t>MoTS Team Meeting</t>
  </si>
  <si>
    <t xml:space="preserve">MoTS </t>
  </si>
  <si>
    <t>NIA IOP Progress Update</t>
  </si>
  <si>
    <t>MoTS Video Clip Recording</t>
  </si>
  <si>
    <t xml:space="preserve">TAT Zoom and Mural </t>
  </si>
  <si>
    <t>Allianz Runthrough with clients</t>
  </si>
  <si>
    <t>ลากลับบ้าน</t>
  </si>
  <si>
    <t>Facilitator TAT Training</t>
  </si>
  <si>
    <t>TIME-202067</t>
  </si>
  <si>
    <t>NIA IOP Final Setup Preparation</t>
  </si>
  <si>
    <t>MoTS Focus Group Preparation</t>
  </si>
  <si>
    <t>TAT Training 1st day setup</t>
  </si>
  <si>
    <t>the Street Ratchada</t>
  </si>
  <si>
    <t>MoTS Progress Report II</t>
  </si>
  <si>
    <t>MoTS Kickoff Meeting คณะทำงาน</t>
  </si>
  <si>
    <t>MoTS Meeting Summary</t>
  </si>
  <si>
    <t>MoTS Meeting Slide</t>
  </si>
  <si>
    <t>MoTS Meeting SLide</t>
  </si>
  <si>
    <t>Home</t>
  </si>
  <si>
    <t>NIA Valuation and IOP Inception Report</t>
  </si>
  <si>
    <t>NIA Valuation and IOP Preparation</t>
  </si>
  <si>
    <t>NIA Valuation and IOP Preparation and Inception Report</t>
  </si>
  <si>
    <t>NIA Valuation and IOP - Phone follow-up</t>
  </si>
  <si>
    <t>NIA Valuation Team Meeting and Inception Report Submission</t>
  </si>
  <si>
    <t>NIA Valuation and IOP</t>
  </si>
  <si>
    <t>MoTS Slide deck preparation</t>
  </si>
  <si>
    <t>MoTS Focus Group</t>
  </si>
  <si>
    <t>IOP 1-on-1 Session</t>
  </si>
  <si>
    <t xml:space="preserve">NIA Portfolio </t>
  </si>
  <si>
    <t xml:space="preserve">IOP 1-on-1 Sessions </t>
  </si>
  <si>
    <t>MoTS  Indepth Interview and Progress Report</t>
  </si>
  <si>
    <t>MoTS Progress Report I</t>
  </si>
  <si>
    <t>MoTS Progress Report</t>
  </si>
  <si>
    <t xml:space="preserve">MoTS Progress Reprot I </t>
  </si>
  <si>
    <t xml:space="preserve">NIA Valuation </t>
  </si>
  <si>
    <t>MoTS Progress Report I Submission</t>
  </si>
  <si>
    <t>NIA Portfolio</t>
  </si>
  <si>
    <t>NIA IOP Final Report</t>
  </si>
  <si>
    <t>NIA IOP Final Reprot</t>
  </si>
  <si>
    <t>NIA Valuation</t>
  </si>
  <si>
    <t>NIA IOP Final Report Revision</t>
  </si>
  <si>
    <t>NIA Portfolio Inception Report</t>
  </si>
  <si>
    <t>NIA Valuation Progress Update</t>
  </si>
  <si>
    <t>NIA Portfolio Progress Update</t>
  </si>
  <si>
    <t>NIA IOP Final Report Submission</t>
  </si>
  <si>
    <t>NIA Portfolio Inception Report Submission</t>
  </si>
  <si>
    <t>TIME-202124</t>
  </si>
  <si>
    <t>TIME and ibis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</si>
</sst>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61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6" borderId="10" xfId="0" applyFont="1" applyFill="1" applyBorder="1" applyAlignment="1">
      <alignment horizontal="left"/>
    </xf>
    <xf numFmtId="0" fontId="11" fillId="6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8" borderId="30" xfId="0" applyNumberFormat="1" applyFont="1" applyFill="1" applyBorder="1" applyAlignment="1" applyProtection="1">
      <alignment horizontal="center" vertical="center"/>
    </xf>
    <xf numFmtId="14" fontId="9" fillId="8" borderId="33" xfId="0" applyNumberFormat="1" applyFont="1" applyFill="1" applyBorder="1" applyAlignment="1" applyProtection="1">
      <alignment horizontal="center" vertical="center"/>
    </xf>
    <xf numFmtId="0" fontId="9" fillId="8" borderId="11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2" fontId="9" fillId="8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9" borderId="9" xfId="0" applyFont="1" applyFill="1" applyBorder="1" applyAlignment="1">
      <alignment horizontal="center" vertical="center" wrapText="1"/>
    </xf>
    <xf numFmtId="17" fontId="6" fillId="10" borderId="22" xfId="0" applyNumberFormat="1" applyFont="1" applyFill="1" applyBorder="1" applyAlignment="1" applyProtection="1">
      <alignment horizontal="center" vertical="center"/>
      <protection locked="0"/>
    </xf>
    <xf numFmtId="0" fontId="11" fillId="6" borderId="20" xfId="0" applyFont="1" applyFill="1" applyBorder="1" applyAlignment="1">
      <alignment horizontal="left"/>
    </xf>
    <xf numFmtId="0" fontId="11" fillId="6" borderId="28" xfId="0" applyFont="1" applyFill="1" applyBorder="1" applyAlignment="1">
      <alignment horizontal="left"/>
    </xf>
    <xf numFmtId="0" fontId="11" fillId="6" borderId="20" xfId="0" applyFont="1" applyFill="1" applyBorder="1" applyAlignment="1">
      <alignment horizontal="left" vertical="center"/>
    </xf>
    <xf numFmtId="0" fontId="11" fillId="6" borderId="21" xfId="0" applyFont="1" applyFill="1" applyBorder="1" applyAlignment="1">
      <alignment horizontal="left" vertical="center"/>
    </xf>
    <xf numFmtId="0" fontId="11" fillId="6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8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2" borderId="39" xfId="0" applyNumberFormat="1" applyFont="1" applyFill="1" applyBorder="1" applyAlignment="1" applyProtection="1">
      <alignment horizontal="center" vertical="center"/>
      <protection locked="0"/>
    </xf>
    <xf numFmtId="20" fontId="9" fillId="0" borderId="3" xfId="0" applyNumberFormat="1" applyFont="1" applyFill="1" applyBorder="1" applyAlignment="1" applyProtection="1">
      <alignment horizontal="center" vertical="center"/>
    </xf>
    <xf numFmtId="20" fontId="9" fillId="2" borderId="40" xfId="0" applyNumberFormat="1" applyFont="1" applyFill="1" applyBorder="1" applyAlignment="1" applyProtection="1">
      <alignment horizontal="center" vertical="center"/>
      <protection locked="0"/>
    </xf>
    <xf numFmtId="20" fontId="9" fillId="0" borderId="25" xfId="0" applyNumberFormat="1" applyFont="1" applyFill="1" applyBorder="1" applyAlignment="1" applyProtection="1">
      <alignment horizontal="center" vertical="center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0" fontId="6" fillId="4" borderId="23" xfId="0" applyFont="1" applyFill="1" applyBorder="1" applyAlignment="1" applyProtection="1">
      <alignment horizontal="center" vertical="center"/>
    </xf>
    <xf numFmtId="2" fontId="9" fillId="0" borderId="3" xfId="0" applyNumberFormat="1" applyFont="1" applyBorder="1" applyAlignment="1" applyProtection="1">
      <alignment horizontal="center" vertical="center"/>
      <protection locked="0"/>
    </xf>
    <xf numFmtId="2" fontId="9" fillId="8" borderId="3" xfId="0" applyNumberFormat="1" applyFont="1" applyFill="1" applyBorder="1" applyAlignment="1" applyProtection="1">
      <alignment horizontal="center" vertical="center"/>
      <protection locked="0"/>
    </xf>
    <xf numFmtId="2" fontId="9" fillId="0" borderId="3" xfId="0" applyNumberFormat="1" applyFont="1" applyFill="1" applyBorder="1" applyAlignment="1" applyProtection="1">
      <alignment horizontal="center" vertical="center"/>
      <protection locked="0"/>
    </xf>
    <xf numFmtId="20" fontId="9" fillId="0" borderId="34" xfId="0" applyNumberFormat="1" applyFont="1" applyFill="1" applyBorder="1" applyAlignment="1" applyProtection="1">
      <alignment horizontal="center" vertical="center"/>
    </xf>
    <xf numFmtId="2" fontId="9" fillId="0" borderId="25" xfId="0" applyNumberFormat="1" applyFont="1" applyBorder="1" applyAlignment="1" applyProtection="1">
      <alignment horizontal="center" vertical="center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9" fillId="0" borderId="4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9" fillId="5" borderId="3" xfId="0" applyNumberFormat="1" applyFont="1" applyFill="1" applyBorder="1" applyAlignment="1" applyProtection="1">
      <alignment horizontal="center" vertical="center"/>
    </xf>
    <xf numFmtId="20" fontId="9" fillId="8" borderId="3" xfId="0" applyNumberFormat="1" applyFont="1" applyFill="1" applyBorder="1" applyAlignment="1" applyProtection="1">
      <alignment horizontal="center" vertical="center"/>
    </xf>
    <xf numFmtId="20" fontId="9" fillId="8" borderId="36" xfId="0" applyNumberFormat="1" applyFont="1" applyFill="1" applyBorder="1" applyAlignment="1" applyProtection="1">
      <alignment horizontal="center" vertical="center"/>
    </xf>
    <xf numFmtId="14" fontId="9" fillId="8" borderId="36" xfId="0" applyNumberFormat="1" applyFont="1" applyFill="1" applyBorder="1" applyAlignment="1" applyProtection="1">
      <alignment horizontal="center" vertical="center"/>
    </xf>
    <xf numFmtId="0" fontId="9" fillId="8" borderId="15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2" fontId="9" fillId="8" borderId="41" xfId="0" applyNumberFormat="1" applyFont="1" applyFill="1" applyBorder="1" applyAlignment="1" applyProtection="1">
      <alignment horizontal="center" vertical="center"/>
      <protection locked="0"/>
    </xf>
    <xf numFmtId="20" fontId="9" fillId="8" borderId="25" xfId="0" applyNumberFormat="1" applyFont="1" applyFill="1" applyBorder="1" applyAlignment="1" applyProtection="1">
      <alignment horizontal="center" vertical="center"/>
    </xf>
    <xf numFmtId="14" fontId="9" fillId="8" borderId="34" xfId="0" applyNumberFormat="1" applyFont="1" applyFill="1" applyBorder="1" applyAlignment="1" applyProtection="1">
      <alignment horizontal="center" vertical="center"/>
    </xf>
    <xf numFmtId="0" fontId="9" fillId="8" borderId="27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vertical="center" wrapText="1"/>
      <protection locked="0"/>
    </xf>
    <xf numFmtId="2" fontId="9" fillId="8" borderId="25" xfId="0" applyNumberFormat="1" applyFont="1" applyFill="1" applyBorder="1" applyAlignment="1" applyProtection="1">
      <alignment horizontal="center" vertical="center"/>
      <protection locked="0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8" fillId="7" borderId="5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left" vertical="center"/>
    </xf>
    <xf numFmtId="0" fontId="8" fillId="7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11" fillId="8" borderId="18" xfId="0" applyFont="1" applyFill="1" applyBorder="1" applyAlignment="1">
      <alignment horizontal="left"/>
    </xf>
    <xf numFmtId="0" fontId="11" fillId="8" borderId="14" xfId="0" applyFont="1" applyFill="1" applyBorder="1" applyAlignment="1">
      <alignment horizontal="left"/>
    </xf>
    <xf numFmtId="0" fontId="11" fillId="8" borderId="19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4" xfId="0" applyFont="1" applyFill="1" applyBorder="1" applyAlignment="1">
      <alignment horizontal="left"/>
    </xf>
    <xf numFmtId="0" fontId="11" fillId="8" borderId="11" xfId="0" applyFont="1" applyFill="1" applyBorder="1" applyAlignment="1">
      <alignment horizontal="left"/>
    </xf>
    <xf numFmtId="0" fontId="6" fillId="9" borderId="9" xfId="0" applyFont="1" applyFill="1" applyBorder="1" applyAlignment="1">
      <alignment horizontal="left" vertical="center"/>
    </xf>
    <xf numFmtId="0" fontId="6" fillId="9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18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8" zoomScaleNormal="100" workbookViewId="0">
      <selection activeCell="C37" sqref="C37:G38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28" t="s">
        <v>24</v>
      </c>
      <c r="C2" s="129"/>
      <c r="D2" s="129"/>
      <c r="E2" s="129"/>
      <c r="F2" s="129"/>
      <c r="G2" s="130"/>
      <c r="H2" s="2"/>
      <c r="I2" s="2"/>
    </row>
    <row r="3" spans="2:9" x14ac:dyDescent="0.25">
      <c r="B3" s="7" t="s">
        <v>25</v>
      </c>
      <c r="C3" s="134" t="s">
        <v>50</v>
      </c>
      <c r="D3" s="135"/>
      <c r="E3" s="135"/>
      <c r="F3" s="135"/>
      <c r="G3" s="136"/>
      <c r="H3" s="3"/>
      <c r="I3" s="3"/>
    </row>
    <row r="4" spans="2:9" x14ac:dyDescent="0.25">
      <c r="B4" s="6" t="s">
        <v>26</v>
      </c>
      <c r="C4" s="137" t="s">
        <v>51</v>
      </c>
      <c r="D4" s="138"/>
      <c r="E4" s="138"/>
      <c r="F4" s="138"/>
      <c r="G4" s="139"/>
      <c r="H4" s="3"/>
      <c r="I4" s="3"/>
    </row>
    <row r="5" spans="2:9" x14ac:dyDescent="0.25">
      <c r="B5" s="6" t="s">
        <v>27</v>
      </c>
      <c r="C5" s="137" t="s">
        <v>52</v>
      </c>
      <c r="D5" s="138"/>
      <c r="E5" s="138"/>
      <c r="F5" s="138"/>
      <c r="G5" s="139"/>
      <c r="H5" s="3"/>
      <c r="I5" s="3"/>
    </row>
    <row r="7" spans="2:9" ht="32.25" customHeight="1" x14ac:dyDescent="0.25">
      <c r="B7" s="148" t="s">
        <v>31</v>
      </c>
      <c r="C7" s="149"/>
      <c r="D7" s="149"/>
      <c r="E7" s="149"/>
      <c r="F7" s="149"/>
      <c r="G7" s="150"/>
      <c r="H7" s="3"/>
      <c r="I7" s="3"/>
    </row>
    <row r="8" spans="2:9" x14ac:dyDescent="0.25">
      <c r="B8" s="131" t="s">
        <v>28</v>
      </c>
      <c r="C8" s="132"/>
      <c r="D8" s="132"/>
      <c r="E8" s="132"/>
      <c r="F8" s="132"/>
      <c r="G8" s="133"/>
      <c r="H8" s="3"/>
      <c r="I8" s="3"/>
    </row>
    <row r="9" spans="2:9" x14ac:dyDescent="0.25">
      <c r="B9" s="145" t="s">
        <v>29</v>
      </c>
      <c r="C9" s="146"/>
      <c r="D9" s="146"/>
      <c r="E9" s="146"/>
      <c r="F9" s="146"/>
      <c r="G9" s="147"/>
      <c r="H9" s="3"/>
      <c r="I9" s="3"/>
    </row>
    <row r="10" spans="2:9" x14ac:dyDescent="0.25">
      <c r="B10" s="116" t="s">
        <v>30</v>
      </c>
      <c r="C10" s="117"/>
      <c r="D10" s="117"/>
      <c r="E10" s="117"/>
      <c r="F10" s="117"/>
      <c r="G10" s="118"/>
      <c r="H10" s="3"/>
      <c r="I10" s="3"/>
    </row>
    <row r="12" spans="2:9" x14ac:dyDescent="0.25">
      <c r="B12" s="58" t="s">
        <v>46</v>
      </c>
      <c r="C12" s="140" t="s">
        <v>16</v>
      </c>
      <c r="D12" s="141"/>
      <c r="E12" s="141"/>
      <c r="F12" s="141"/>
      <c r="G12" s="141"/>
      <c r="H12" s="4"/>
      <c r="I12" s="4"/>
    </row>
    <row r="13" spans="2:9" ht="19.5" customHeight="1" x14ac:dyDescent="0.25">
      <c r="B13" s="60">
        <v>9001</v>
      </c>
      <c r="C13" s="110" t="s">
        <v>36</v>
      </c>
      <c r="D13" s="111"/>
      <c r="E13" s="111"/>
      <c r="F13" s="111"/>
      <c r="G13" s="112"/>
      <c r="H13" s="4"/>
      <c r="I13" s="4"/>
    </row>
    <row r="14" spans="2:9" ht="19.5" customHeight="1" x14ac:dyDescent="0.25">
      <c r="B14" s="7" t="s">
        <v>23</v>
      </c>
      <c r="C14" s="116"/>
      <c r="D14" s="117"/>
      <c r="E14" s="117"/>
      <c r="F14" s="117"/>
      <c r="G14" s="118"/>
      <c r="H14" s="4"/>
      <c r="I14" s="4"/>
    </row>
    <row r="15" spans="2:9" ht="18.75" customHeight="1" x14ac:dyDescent="0.25">
      <c r="B15" s="60">
        <v>9002</v>
      </c>
      <c r="C15" s="142" t="s">
        <v>45</v>
      </c>
      <c r="D15" s="143"/>
      <c r="E15" s="143"/>
      <c r="F15" s="143"/>
      <c r="G15" s="144"/>
      <c r="H15" s="4"/>
      <c r="I15" s="4"/>
    </row>
    <row r="16" spans="2:9" ht="18.75" customHeight="1" x14ac:dyDescent="0.25">
      <c r="B16" s="61"/>
      <c r="C16" s="151" t="s">
        <v>43</v>
      </c>
      <c r="D16" s="152"/>
      <c r="E16" s="152"/>
      <c r="F16" s="152"/>
      <c r="G16" s="153"/>
      <c r="H16" s="4"/>
      <c r="I16" s="4"/>
    </row>
    <row r="17" spans="2:9" ht="18.75" customHeight="1" x14ac:dyDescent="0.25">
      <c r="B17" s="7" t="s">
        <v>15</v>
      </c>
      <c r="C17" s="113" t="s">
        <v>44</v>
      </c>
      <c r="D17" s="114"/>
      <c r="E17" s="114"/>
      <c r="F17" s="114"/>
      <c r="G17" s="115"/>
      <c r="H17" s="4"/>
      <c r="I17" s="4"/>
    </row>
    <row r="18" spans="2:9" ht="19.5" customHeight="1" x14ac:dyDescent="0.25">
      <c r="B18" s="62">
        <v>9003</v>
      </c>
      <c r="C18" s="119" t="s">
        <v>37</v>
      </c>
      <c r="D18" s="120"/>
      <c r="E18" s="120"/>
      <c r="F18" s="120"/>
      <c r="G18" s="121"/>
      <c r="H18" s="4"/>
      <c r="I18" s="4"/>
    </row>
    <row r="19" spans="2:9" x14ac:dyDescent="0.25">
      <c r="B19" s="63" t="s">
        <v>17</v>
      </c>
      <c r="C19" s="122"/>
      <c r="D19" s="123"/>
      <c r="E19" s="123"/>
      <c r="F19" s="123"/>
      <c r="G19" s="124"/>
      <c r="H19" s="4"/>
      <c r="I19" s="4"/>
    </row>
    <row r="20" spans="2:9" ht="19.5" customHeight="1" x14ac:dyDescent="0.25">
      <c r="B20" s="62">
        <v>9004</v>
      </c>
      <c r="C20" s="119" t="s">
        <v>42</v>
      </c>
      <c r="D20" s="120"/>
      <c r="E20" s="120"/>
      <c r="F20" s="120"/>
      <c r="G20" s="121"/>
      <c r="H20" s="4"/>
      <c r="I20" s="4"/>
    </row>
    <row r="21" spans="2:9" ht="19.5" customHeight="1" x14ac:dyDescent="0.25">
      <c r="B21" s="63" t="s">
        <v>17</v>
      </c>
      <c r="C21" s="122"/>
      <c r="D21" s="123"/>
      <c r="E21" s="123"/>
      <c r="F21" s="123"/>
      <c r="G21" s="124"/>
      <c r="H21" s="4"/>
      <c r="I21" s="4"/>
    </row>
    <row r="22" spans="2:9" ht="19.5" customHeight="1" x14ac:dyDescent="0.25">
      <c r="B22" s="60">
        <v>9005</v>
      </c>
      <c r="C22" s="110" t="s">
        <v>41</v>
      </c>
      <c r="D22" s="111"/>
      <c r="E22" s="111"/>
      <c r="F22" s="111"/>
      <c r="G22" s="112"/>
    </row>
    <row r="23" spans="2:9" ht="19.5" customHeight="1" x14ac:dyDescent="0.25">
      <c r="B23" s="7" t="s">
        <v>32</v>
      </c>
      <c r="C23" s="116"/>
      <c r="D23" s="117"/>
      <c r="E23" s="117"/>
      <c r="F23" s="117"/>
      <c r="G23" s="118"/>
    </row>
    <row r="24" spans="2:9" ht="19.5" customHeight="1" x14ac:dyDescent="0.25">
      <c r="B24" s="60">
        <v>9006</v>
      </c>
      <c r="C24" s="119" t="s">
        <v>40</v>
      </c>
      <c r="D24" s="120"/>
      <c r="E24" s="120"/>
      <c r="F24" s="120"/>
      <c r="G24" s="121"/>
    </row>
    <row r="25" spans="2:9" x14ac:dyDescent="0.25">
      <c r="B25" s="7" t="s">
        <v>22</v>
      </c>
      <c r="C25" s="122"/>
      <c r="D25" s="123"/>
      <c r="E25" s="123"/>
      <c r="F25" s="123"/>
      <c r="G25" s="124"/>
    </row>
    <row r="26" spans="2:9" ht="19.5" customHeight="1" x14ac:dyDescent="0.25">
      <c r="B26" s="60">
        <v>9007</v>
      </c>
      <c r="C26" s="110" t="s">
        <v>39</v>
      </c>
      <c r="D26" s="111"/>
      <c r="E26" s="111"/>
      <c r="F26" s="111"/>
      <c r="G26" s="112"/>
    </row>
    <row r="27" spans="2:9" ht="19.5" customHeight="1" x14ac:dyDescent="0.25">
      <c r="B27" s="7" t="s">
        <v>9</v>
      </c>
      <c r="C27" s="116"/>
      <c r="D27" s="117"/>
      <c r="E27" s="117"/>
      <c r="F27" s="117"/>
      <c r="G27" s="118"/>
    </row>
    <row r="28" spans="2:9" ht="19.5" customHeight="1" x14ac:dyDescent="0.25">
      <c r="B28" s="60">
        <v>9008</v>
      </c>
      <c r="C28" s="110" t="s">
        <v>38</v>
      </c>
      <c r="D28" s="111"/>
      <c r="E28" s="111"/>
      <c r="F28" s="111"/>
      <c r="G28" s="112"/>
    </row>
    <row r="29" spans="2:9" ht="19.5" customHeight="1" x14ac:dyDescent="0.25">
      <c r="B29" s="7" t="s">
        <v>10</v>
      </c>
      <c r="C29" s="116"/>
      <c r="D29" s="117"/>
      <c r="E29" s="117"/>
      <c r="F29" s="117"/>
      <c r="G29" s="118"/>
    </row>
    <row r="30" spans="2:9" ht="15" customHeight="1" x14ac:dyDescent="0.25">
      <c r="B30" s="60">
        <v>9009</v>
      </c>
      <c r="C30" s="119" t="s">
        <v>47</v>
      </c>
      <c r="D30" s="120"/>
      <c r="E30" s="120"/>
      <c r="F30" s="120"/>
      <c r="G30" s="121"/>
    </row>
    <row r="31" spans="2:9" x14ac:dyDescent="0.25">
      <c r="B31" s="61"/>
      <c r="C31" s="125" t="s">
        <v>48</v>
      </c>
      <c r="D31" s="126"/>
      <c r="E31" s="126"/>
      <c r="F31" s="126"/>
      <c r="G31" s="127"/>
    </row>
    <row r="32" spans="2:9" ht="19.5" customHeight="1" x14ac:dyDescent="0.25">
      <c r="B32" s="7" t="s">
        <v>21</v>
      </c>
      <c r="C32" s="122" t="s">
        <v>49</v>
      </c>
      <c r="D32" s="123"/>
      <c r="E32" s="123"/>
      <c r="F32" s="123"/>
      <c r="G32" s="124"/>
    </row>
    <row r="33" spans="2:7" ht="19.5" customHeight="1" x14ac:dyDescent="0.25">
      <c r="B33" s="60">
        <v>9010</v>
      </c>
      <c r="C33" s="110" t="s">
        <v>18</v>
      </c>
      <c r="D33" s="111"/>
      <c r="E33" s="111"/>
      <c r="F33" s="111"/>
      <c r="G33" s="112"/>
    </row>
    <row r="34" spans="2:7" ht="19.5" customHeight="1" x14ac:dyDescent="0.25">
      <c r="B34" s="7" t="s">
        <v>11</v>
      </c>
      <c r="C34" s="116"/>
      <c r="D34" s="117"/>
      <c r="E34" s="117"/>
      <c r="F34" s="117"/>
      <c r="G34" s="118"/>
    </row>
    <row r="35" spans="2:7" ht="19.5" customHeight="1" x14ac:dyDescent="0.25">
      <c r="B35" s="60">
        <v>9013</v>
      </c>
      <c r="C35" s="110" t="s">
        <v>19</v>
      </c>
      <c r="D35" s="111"/>
      <c r="E35" s="111"/>
      <c r="F35" s="111"/>
      <c r="G35" s="112"/>
    </row>
    <row r="36" spans="2:7" ht="19.5" customHeight="1" x14ac:dyDescent="0.25">
      <c r="B36" s="7" t="s">
        <v>12</v>
      </c>
      <c r="C36" s="116"/>
      <c r="D36" s="117"/>
      <c r="E36" s="117"/>
      <c r="F36" s="117"/>
      <c r="G36" s="118"/>
    </row>
    <row r="37" spans="2:7" ht="19.5" customHeight="1" x14ac:dyDescent="0.25">
      <c r="B37" s="60">
        <v>9014</v>
      </c>
      <c r="C37" s="110" t="s">
        <v>13</v>
      </c>
      <c r="D37" s="111"/>
      <c r="E37" s="111"/>
      <c r="F37" s="111"/>
      <c r="G37" s="112"/>
    </row>
    <row r="38" spans="2:7" ht="19.5" customHeight="1" x14ac:dyDescent="0.25">
      <c r="B38" s="64" t="s">
        <v>13</v>
      </c>
      <c r="C38" s="113"/>
      <c r="D38" s="114"/>
      <c r="E38" s="114"/>
      <c r="F38" s="114"/>
      <c r="G38" s="115"/>
    </row>
    <row r="39" spans="2:7" ht="19.5" customHeight="1" x14ac:dyDescent="0.25">
      <c r="B39" s="60">
        <v>9015</v>
      </c>
      <c r="C39" s="110" t="s">
        <v>20</v>
      </c>
      <c r="D39" s="111"/>
      <c r="E39" s="111"/>
      <c r="F39" s="111"/>
      <c r="G39" s="112"/>
    </row>
    <row r="40" spans="2:7" ht="19.5" customHeight="1" x14ac:dyDescent="0.25">
      <c r="B40" s="64" t="s">
        <v>14</v>
      </c>
      <c r="C40" s="116"/>
      <c r="D40" s="117"/>
      <c r="E40" s="117"/>
      <c r="F40" s="117"/>
      <c r="G40" s="118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7" zoomScale="90" zoomScaleNormal="90" workbookViewId="0">
      <selection activeCell="F13" sqref="F1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Yadarun</v>
      </c>
      <c r="G3" s="14"/>
      <c r="I3" s="15"/>
      <c r="J3" s="15"/>
    </row>
    <row r="4" spans="1:10" ht="20.25" customHeight="1" x14ac:dyDescent="0.2">
      <c r="D4" s="154" t="s">
        <v>8</v>
      </c>
      <c r="E4" s="155"/>
      <c r="F4" s="13" t="str">
        <f>'Information-General Settings'!C4</f>
        <v>Komala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TIME085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173</v>
      </c>
      <c r="J8" s="25">
        <f>I8/8</f>
        <v>21.625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 t="s">
        <v>54</v>
      </c>
      <c r="G18" s="36">
        <v>9001</v>
      </c>
      <c r="H18" s="43" t="s">
        <v>62</v>
      </c>
      <c r="I18" s="36" t="s">
        <v>72</v>
      </c>
      <c r="J18" s="38">
        <v>8</v>
      </c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 t="s">
        <v>53</v>
      </c>
      <c r="G23" s="47">
        <v>9001</v>
      </c>
      <c r="H23" s="48" t="s">
        <v>55</v>
      </c>
      <c r="I23" s="47" t="s">
        <v>72</v>
      </c>
      <c r="J23" s="49">
        <v>8</v>
      </c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 t="s">
        <v>53</v>
      </c>
      <c r="G28" s="36">
        <v>9001</v>
      </c>
      <c r="H28" s="108" t="s">
        <v>57</v>
      </c>
      <c r="I28" s="36" t="s">
        <v>72</v>
      </c>
      <c r="J28" s="38">
        <v>9</v>
      </c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 t="s">
        <v>54</v>
      </c>
      <c r="G33" s="47">
        <v>9001</v>
      </c>
      <c r="H33" s="48" t="s">
        <v>63</v>
      </c>
      <c r="I33" s="47" t="s">
        <v>72</v>
      </c>
      <c r="J33" s="49">
        <v>9</v>
      </c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54</v>
      </c>
      <c r="G38" s="36">
        <v>9001</v>
      </c>
      <c r="H38" s="43" t="s">
        <v>64</v>
      </c>
      <c r="I38" s="36" t="s">
        <v>72</v>
      </c>
      <c r="J38" s="38">
        <v>8</v>
      </c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 t="s">
        <v>53</v>
      </c>
      <c r="G45" s="36">
        <v>9001</v>
      </c>
      <c r="H45" s="43" t="s">
        <v>56</v>
      </c>
      <c r="I45" s="36" t="s">
        <v>72</v>
      </c>
      <c r="J45" s="38">
        <v>8</v>
      </c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 t="s">
        <v>53</v>
      </c>
      <c r="G50" s="47">
        <v>9001</v>
      </c>
      <c r="H50" s="109" t="s">
        <v>58</v>
      </c>
      <c r="I50" s="47" t="s">
        <v>72</v>
      </c>
      <c r="J50" s="49">
        <v>4</v>
      </c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 t="s">
        <v>54</v>
      </c>
      <c r="G51" s="47">
        <v>9001</v>
      </c>
      <c r="H51" s="109" t="s">
        <v>78</v>
      </c>
      <c r="I51" s="47" t="s">
        <v>72</v>
      </c>
      <c r="J51" s="49">
        <v>6</v>
      </c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53</v>
      </c>
      <c r="G55" s="36">
        <v>9001</v>
      </c>
      <c r="H55" s="43" t="s">
        <v>61</v>
      </c>
      <c r="I55" s="36" t="s">
        <v>72</v>
      </c>
      <c r="J55" s="38">
        <v>3</v>
      </c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 t="s">
        <v>54</v>
      </c>
      <c r="G56" s="36">
        <v>9001</v>
      </c>
      <c r="H56" s="43" t="s">
        <v>79</v>
      </c>
      <c r="I56" s="36" t="s">
        <v>72</v>
      </c>
      <c r="J56" s="38">
        <v>7</v>
      </c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 t="s">
        <v>53</v>
      </c>
      <c r="G60" s="47">
        <v>9001</v>
      </c>
      <c r="H60" s="48" t="s">
        <v>59</v>
      </c>
      <c r="I60" s="47" t="s">
        <v>72</v>
      </c>
      <c r="J60" s="49">
        <v>4</v>
      </c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 t="s">
        <v>54</v>
      </c>
      <c r="G61" s="47">
        <v>9001</v>
      </c>
      <c r="H61" s="48" t="s">
        <v>66</v>
      </c>
      <c r="I61" s="47" t="s">
        <v>72</v>
      </c>
      <c r="J61" s="49">
        <v>5</v>
      </c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 t="s">
        <v>53</v>
      </c>
      <c r="G65" s="36">
        <v>9001</v>
      </c>
      <c r="H65" s="43" t="s">
        <v>60</v>
      </c>
      <c r="I65" s="36" t="s">
        <v>72</v>
      </c>
      <c r="J65" s="38">
        <v>4</v>
      </c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 t="s">
        <v>54</v>
      </c>
      <c r="G66" s="36">
        <v>9001</v>
      </c>
      <c r="H66" s="43" t="s">
        <v>66</v>
      </c>
      <c r="I66" s="36" t="s">
        <v>72</v>
      </c>
      <c r="J66" s="38">
        <v>5</v>
      </c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53</v>
      </c>
      <c r="G72" s="36">
        <v>9001</v>
      </c>
      <c r="H72" s="43" t="s">
        <v>65</v>
      </c>
      <c r="I72" s="36" t="s">
        <v>76</v>
      </c>
      <c r="J72" s="38">
        <v>8</v>
      </c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 t="s">
        <v>54</v>
      </c>
      <c r="G77" s="47">
        <v>9001</v>
      </c>
      <c r="H77" s="48" t="s">
        <v>67</v>
      </c>
      <c r="I77" s="47" t="s">
        <v>72</v>
      </c>
      <c r="J77" s="49">
        <v>9</v>
      </c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 t="s">
        <v>54</v>
      </c>
      <c r="G82" s="36">
        <v>9001</v>
      </c>
      <c r="H82" s="43" t="s">
        <v>67</v>
      </c>
      <c r="I82" s="36" t="s">
        <v>72</v>
      </c>
      <c r="J82" s="38">
        <v>9</v>
      </c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 t="s">
        <v>54</v>
      </c>
      <c r="G87" s="47">
        <v>9001</v>
      </c>
      <c r="H87" s="48" t="s">
        <v>67</v>
      </c>
      <c r="I87" s="47" t="s">
        <v>72</v>
      </c>
      <c r="J87" s="49">
        <v>7</v>
      </c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 t="s">
        <v>53</v>
      </c>
      <c r="G88" s="47">
        <v>9001</v>
      </c>
      <c r="H88" s="48" t="s">
        <v>69</v>
      </c>
      <c r="I88" s="47" t="s">
        <v>72</v>
      </c>
      <c r="J88" s="49">
        <v>2</v>
      </c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 t="s">
        <v>54</v>
      </c>
      <c r="G92" s="36">
        <v>9001</v>
      </c>
      <c r="H92" s="43" t="s">
        <v>67</v>
      </c>
      <c r="I92" s="36" t="s">
        <v>72</v>
      </c>
      <c r="J92" s="38">
        <v>9</v>
      </c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 t="s">
        <v>54</v>
      </c>
      <c r="G100" s="36">
        <v>9013</v>
      </c>
      <c r="H100" s="43" t="s">
        <v>77</v>
      </c>
      <c r="I100" s="36" t="s">
        <v>72</v>
      </c>
      <c r="J100" s="38">
        <v>2</v>
      </c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 t="s">
        <v>54</v>
      </c>
      <c r="G105" s="47">
        <v>9001</v>
      </c>
      <c r="H105" s="48" t="s">
        <v>70</v>
      </c>
      <c r="I105" s="47" t="s">
        <v>72</v>
      </c>
      <c r="J105" s="49">
        <v>10</v>
      </c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 t="s">
        <v>54</v>
      </c>
      <c r="G110" s="36">
        <v>9001</v>
      </c>
      <c r="H110" s="43" t="s">
        <v>71</v>
      </c>
      <c r="I110" s="36" t="s">
        <v>72</v>
      </c>
      <c r="J110" s="38">
        <v>5</v>
      </c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 t="s">
        <v>53</v>
      </c>
      <c r="G111" s="36">
        <v>9001</v>
      </c>
      <c r="H111" s="43" t="s">
        <v>74</v>
      </c>
      <c r="I111" s="36" t="s">
        <v>72</v>
      </c>
      <c r="J111" s="38">
        <v>4</v>
      </c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 t="s">
        <v>54</v>
      </c>
      <c r="G115" s="47">
        <v>9001</v>
      </c>
      <c r="H115" s="109" t="s">
        <v>75</v>
      </c>
      <c r="I115" s="47" t="s">
        <v>72</v>
      </c>
      <c r="J115" s="49">
        <v>4</v>
      </c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 t="s">
        <v>53</v>
      </c>
      <c r="G116" s="47">
        <v>9001</v>
      </c>
      <c r="H116" s="109" t="s">
        <v>73</v>
      </c>
      <c r="I116" s="47" t="s">
        <v>72</v>
      </c>
      <c r="J116" s="49">
        <v>5</v>
      </c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 t="s">
        <v>54</v>
      </c>
      <c r="G120" s="36">
        <v>9001</v>
      </c>
      <c r="H120" s="43" t="s">
        <v>68</v>
      </c>
      <c r="I120" s="36" t="s">
        <v>72</v>
      </c>
      <c r="J120" s="38">
        <v>11</v>
      </c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186" priority="29" stopIfTrue="1">
      <formula>IF($A11=1,B11,)</formula>
    </cfRule>
    <cfRule type="expression" dxfId="185" priority="30" stopIfTrue="1">
      <formula>IF($A11="",B11,)</formula>
    </cfRule>
  </conditionalFormatting>
  <conditionalFormatting sqref="E11:E15">
    <cfRule type="expression" dxfId="184" priority="31" stopIfTrue="1">
      <formula>IF($A11="",B11,"")</formula>
    </cfRule>
  </conditionalFormatting>
  <conditionalFormatting sqref="E16:E124">
    <cfRule type="expression" dxfId="183" priority="32" stopIfTrue="1">
      <formula>IF($A16&lt;&gt;1,B16,"")</formula>
    </cfRule>
  </conditionalFormatting>
  <conditionalFormatting sqref="D11:D124">
    <cfRule type="expression" dxfId="182" priority="33" stopIfTrue="1">
      <formula>IF($A11="",B11,)</formula>
    </cfRule>
  </conditionalFormatting>
  <conditionalFormatting sqref="G11:G16 G82:G119 G18:G76">
    <cfRule type="expression" dxfId="181" priority="34" stopIfTrue="1">
      <formula>#REF!="Freelancer"</formula>
    </cfRule>
    <cfRule type="expression" dxfId="180" priority="35" stopIfTrue="1">
      <formula>#REF!="DTC Int. Staff"</formula>
    </cfRule>
  </conditionalFormatting>
  <conditionalFormatting sqref="G115:G119 G87:G104 G18:G22 G33:G49 G60:G76">
    <cfRule type="expression" dxfId="179" priority="27" stopIfTrue="1">
      <formula>$F$5="Freelancer"</formula>
    </cfRule>
    <cfRule type="expression" dxfId="178" priority="28" stopIfTrue="1">
      <formula>$F$5="DTC Int. Staff"</formula>
    </cfRule>
  </conditionalFormatting>
  <conditionalFormatting sqref="G16">
    <cfRule type="expression" dxfId="177" priority="25" stopIfTrue="1">
      <formula>#REF!="Freelancer"</formula>
    </cfRule>
    <cfRule type="expression" dxfId="176" priority="26" stopIfTrue="1">
      <formula>#REF!="DTC Int. Staff"</formula>
    </cfRule>
  </conditionalFormatting>
  <conditionalFormatting sqref="G16">
    <cfRule type="expression" dxfId="175" priority="23" stopIfTrue="1">
      <formula>$F$5="Freelancer"</formula>
    </cfRule>
    <cfRule type="expression" dxfId="174" priority="24" stopIfTrue="1">
      <formula>$F$5="DTC Int. Staff"</formula>
    </cfRule>
  </conditionalFormatting>
  <conditionalFormatting sqref="G17">
    <cfRule type="expression" dxfId="173" priority="21" stopIfTrue="1">
      <formula>#REF!="Freelancer"</formula>
    </cfRule>
    <cfRule type="expression" dxfId="172" priority="22" stopIfTrue="1">
      <formula>#REF!="DTC Int. Staff"</formula>
    </cfRule>
  </conditionalFormatting>
  <conditionalFormatting sqref="G17">
    <cfRule type="expression" dxfId="171" priority="19" stopIfTrue="1">
      <formula>$F$5="Freelancer"</formula>
    </cfRule>
    <cfRule type="expression" dxfId="170" priority="20" stopIfTrue="1">
      <formula>$F$5="DTC Int. Staff"</formula>
    </cfRule>
  </conditionalFormatting>
  <conditionalFormatting sqref="C126">
    <cfRule type="expression" dxfId="169" priority="16" stopIfTrue="1">
      <formula>IF($A126=1,B126,)</formula>
    </cfRule>
    <cfRule type="expression" dxfId="168" priority="17" stopIfTrue="1">
      <formula>IF($A126="",B126,)</formula>
    </cfRule>
  </conditionalFormatting>
  <conditionalFormatting sqref="D126">
    <cfRule type="expression" dxfId="167" priority="18" stopIfTrue="1">
      <formula>IF($A126="",B126,)</formula>
    </cfRule>
  </conditionalFormatting>
  <conditionalFormatting sqref="C125">
    <cfRule type="expression" dxfId="166" priority="13" stopIfTrue="1">
      <formula>IF($A125=1,B125,)</formula>
    </cfRule>
    <cfRule type="expression" dxfId="165" priority="14" stopIfTrue="1">
      <formula>IF($A125="",B125,)</formula>
    </cfRule>
  </conditionalFormatting>
  <conditionalFormatting sqref="D125">
    <cfRule type="expression" dxfId="164" priority="15" stopIfTrue="1">
      <formula>IF($A125="",B125,)</formula>
    </cfRule>
  </conditionalFormatting>
  <conditionalFormatting sqref="E125">
    <cfRule type="expression" dxfId="163" priority="12" stopIfTrue="1">
      <formula>IF($A125&lt;&gt;1,B125,"")</formula>
    </cfRule>
  </conditionalFormatting>
  <conditionalFormatting sqref="E126">
    <cfRule type="expression" dxfId="162" priority="11" stopIfTrue="1">
      <formula>IF($A126&lt;&gt;1,B126,"")</formula>
    </cfRule>
  </conditionalFormatting>
  <conditionalFormatting sqref="G55:G59">
    <cfRule type="expression" dxfId="161" priority="9" stopIfTrue="1">
      <formula>$F$5="Freelancer"</formula>
    </cfRule>
    <cfRule type="expression" dxfId="160" priority="10" stopIfTrue="1">
      <formula>$F$5="DTC Int. Staff"</formula>
    </cfRule>
  </conditionalFormatting>
  <conditionalFormatting sqref="G77:G81">
    <cfRule type="expression" dxfId="159" priority="7" stopIfTrue="1">
      <formula>#REF!="Freelancer"</formula>
    </cfRule>
    <cfRule type="expression" dxfId="158" priority="8" stopIfTrue="1">
      <formula>#REF!="DTC Int. Staff"</formula>
    </cfRule>
  </conditionalFormatting>
  <conditionalFormatting sqref="G77:G81">
    <cfRule type="expression" dxfId="157" priority="5" stopIfTrue="1">
      <formula>$F$5="Freelancer"</formula>
    </cfRule>
    <cfRule type="expression" dxfId="156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82" zoomScale="90" zoomScaleNormal="90" workbookViewId="0">
      <selection activeCell="H106" sqref="H106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Yadarun</v>
      </c>
      <c r="G3" s="14"/>
      <c r="I3" s="15"/>
      <c r="J3" s="15"/>
    </row>
    <row r="4" spans="1:10" ht="20.25" customHeight="1" x14ac:dyDescent="0.2">
      <c r="D4" s="154" t="s">
        <v>8</v>
      </c>
      <c r="E4" s="155"/>
      <c r="F4" s="13" t="str">
        <f>'Information-General Settings'!C4</f>
        <v>Komala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TIME085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172</v>
      </c>
      <c r="J8" s="25">
        <f>I8/8</f>
        <v>21.5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111</v>
      </c>
      <c r="G11" s="36">
        <v>9001</v>
      </c>
      <c r="H11" s="37" t="s">
        <v>80</v>
      </c>
      <c r="I11" s="36" t="s">
        <v>84</v>
      </c>
      <c r="J11" s="38">
        <v>2</v>
      </c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 t="s">
        <v>53</v>
      </c>
      <c r="G12" s="36">
        <v>9001</v>
      </c>
      <c r="H12" s="37" t="s">
        <v>94</v>
      </c>
      <c r="I12" s="36" t="s">
        <v>72</v>
      </c>
      <c r="J12" s="38">
        <v>7</v>
      </c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 t="s">
        <v>53</v>
      </c>
      <c r="G16" s="47">
        <v>9001</v>
      </c>
      <c r="H16" s="48" t="s">
        <v>95</v>
      </c>
      <c r="I16" s="47" t="s">
        <v>72</v>
      </c>
      <c r="J16" s="49">
        <v>9</v>
      </c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 t="s">
        <v>53</v>
      </c>
      <c r="G21" s="36">
        <v>9001</v>
      </c>
      <c r="H21" s="37" t="s">
        <v>96</v>
      </c>
      <c r="I21" s="36" t="s">
        <v>72</v>
      </c>
      <c r="J21" s="38">
        <v>8</v>
      </c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 t="s">
        <v>54</v>
      </c>
      <c r="G22" s="36">
        <v>9001</v>
      </c>
      <c r="H22" s="37" t="s">
        <v>112</v>
      </c>
      <c r="I22" s="36" t="s">
        <v>72</v>
      </c>
      <c r="J22" s="38">
        <v>1</v>
      </c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 t="s">
        <v>54</v>
      </c>
      <c r="G26" s="47">
        <v>9001</v>
      </c>
      <c r="H26" s="71" t="s">
        <v>90</v>
      </c>
      <c r="I26" s="47" t="s">
        <v>72</v>
      </c>
      <c r="J26" s="49">
        <v>1</v>
      </c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 t="s">
        <v>53</v>
      </c>
      <c r="G27" s="47">
        <v>9001</v>
      </c>
      <c r="H27" s="71" t="s">
        <v>97</v>
      </c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 t="s">
        <v>53</v>
      </c>
      <c r="G31" s="66">
        <v>9001</v>
      </c>
      <c r="H31" s="67" t="s">
        <v>98</v>
      </c>
      <c r="I31" s="66" t="s">
        <v>72</v>
      </c>
      <c r="J31" s="107">
        <v>5</v>
      </c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 t="s">
        <v>54</v>
      </c>
      <c r="G32" s="66">
        <v>9001</v>
      </c>
      <c r="H32" s="67" t="s">
        <v>93</v>
      </c>
      <c r="I32" s="66" t="s">
        <v>84</v>
      </c>
      <c r="J32" s="107">
        <v>4</v>
      </c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 t="s">
        <v>111</v>
      </c>
      <c r="G38" s="36">
        <v>9001</v>
      </c>
      <c r="H38" s="43" t="s">
        <v>91</v>
      </c>
      <c r="I38" s="36" t="s">
        <v>72</v>
      </c>
      <c r="J38" s="38">
        <v>1</v>
      </c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 t="s">
        <v>53</v>
      </c>
      <c r="G39" s="36">
        <v>9001</v>
      </c>
      <c r="H39" s="43" t="s">
        <v>99</v>
      </c>
      <c r="I39" s="36" t="s">
        <v>72</v>
      </c>
      <c r="J39" s="38">
        <v>9</v>
      </c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 t="s">
        <v>53</v>
      </c>
      <c r="G43" s="47">
        <v>9001</v>
      </c>
      <c r="H43" s="48" t="s">
        <v>92</v>
      </c>
      <c r="I43" s="47" t="s">
        <v>72</v>
      </c>
      <c r="J43" s="49">
        <v>9</v>
      </c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 t="s">
        <v>53</v>
      </c>
      <c r="G48" s="36">
        <v>9001</v>
      </c>
      <c r="H48" s="37" t="s">
        <v>86</v>
      </c>
      <c r="I48" s="36" t="s">
        <v>72</v>
      </c>
      <c r="J48" s="38">
        <v>13</v>
      </c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 t="s">
        <v>53</v>
      </c>
      <c r="G53" s="47">
        <v>9001</v>
      </c>
      <c r="H53" s="48" t="s">
        <v>107</v>
      </c>
      <c r="I53" s="47" t="s">
        <v>84</v>
      </c>
      <c r="J53" s="49">
        <v>8</v>
      </c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 t="s">
        <v>53</v>
      </c>
      <c r="G58" s="66">
        <v>9001</v>
      </c>
      <c r="H58" s="68" t="s">
        <v>81</v>
      </c>
      <c r="I58" s="66" t="s">
        <v>72</v>
      </c>
      <c r="J58" s="107">
        <v>6</v>
      </c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 t="s">
        <v>111</v>
      </c>
      <c r="G59" s="66">
        <v>9001</v>
      </c>
      <c r="H59" s="68" t="s">
        <v>106</v>
      </c>
      <c r="I59" s="66" t="s">
        <v>72</v>
      </c>
      <c r="J59" s="107">
        <v>1</v>
      </c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>
        <v>9004</v>
      </c>
      <c r="H60" s="68" t="s">
        <v>102</v>
      </c>
      <c r="I60" s="66" t="s">
        <v>72</v>
      </c>
      <c r="J60" s="107">
        <v>2</v>
      </c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>
        <v>9004</v>
      </c>
      <c r="H65" s="43" t="s">
        <v>100</v>
      </c>
      <c r="I65" s="36" t="s">
        <v>72</v>
      </c>
      <c r="J65" s="38">
        <v>1</v>
      </c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 t="s">
        <v>53</v>
      </c>
      <c r="G66" s="36">
        <v>9001</v>
      </c>
      <c r="H66" s="43" t="s">
        <v>81</v>
      </c>
      <c r="I66" s="36" t="s">
        <v>72</v>
      </c>
      <c r="J66" s="38">
        <v>5</v>
      </c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 t="s">
        <v>111</v>
      </c>
      <c r="G67" s="36">
        <v>9001</v>
      </c>
      <c r="H67" s="43" t="s">
        <v>101</v>
      </c>
      <c r="I67" s="36" t="s">
        <v>72</v>
      </c>
      <c r="J67" s="38">
        <v>2</v>
      </c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 t="s">
        <v>54</v>
      </c>
      <c r="G70" s="47">
        <v>9001</v>
      </c>
      <c r="H70" s="48" t="s">
        <v>103</v>
      </c>
      <c r="I70" s="47" t="s">
        <v>84</v>
      </c>
      <c r="J70" s="49">
        <v>6</v>
      </c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 t="s">
        <v>53</v>
      </c>
      <c r="G71" s="47">
        <v>9001</v>
      </c>
      <c r="H71" s="48" t="s">
        <v>81</v>
      </c>
      <c r="I71" s="47" t="s">
        <v>72</v>
      </c>
      <c r="J71" s="49">
        <v>3</v>
      </c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 t="s">
        <v>53</v>
      </c>
      <c r="G75" s="36">
        <v>9001</v>
      </c>
      <c r="H75" s="43" t="s">
        <v>104</v>
      </c>
      <c r="I75" s="36" t="s">
        <v>72</v>
      </c>
      <c r="J75" s="38">
        <v>10</v>
      </c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 t="s">
        <v>54</v>
      </c>
      <c r="G80" s="47">
        <v>9001</v>
      </c>
      <c r="H80" s="48" t="s">
        <v>87</v>
      </c>
      <c r="I80" s="47" t="s">
        <v>72</v>
      </c>
      <c r="J80" s="49">
        <v>2</v>
      </c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 t="s">
        <v>111</v>
      </c>
      <c r="G81" s="47">
        <v>9001</v>
      </c>
      <c r="H81" s="48" t="s">
        <v>105</v>
      </c>
      <c r="I81" s="47" t="s">
        <v>72</v>
      </c>
      <c r="J81" s="49">
        <v>2</v>
      </c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 t="s">
        <v>53</v>
      </c>
      <c r="G82" s="47">
        <v>9001</v>
      </c>
      <c r="H82" s="48" t="s">
        <v>81</v>
      </c>
      <c r="I82" s="47" t="s">
        <v>72</v>
      </c>
      <c r="J82" s="49">
        <v>5</v>
      </c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 t="s">
        <v>111</v>
      </c>
      <c r="G85" s="66">
        <v>9001</v>
      </c>
      <c r="H85" s="67" t="s">
        <v>88</v>
      </c>
      <c r="I85" s="66" t="s">
        <v>72</v>
      </c>
      <c r="J85" s="107">
        <v>1</v>
      </c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 t="s">
        <v>54</v>
      </c>
      <c r="G86" s="66">
        <v>9001</v>
      </c>
      <c r="H86" s="67" t="s">
        <v>89</v>
      </c>
      <c r="I86" s="66" t="s">
        <v>72</v>
      </c>
      <c r="J86" s="107">
        <v>2</v>
      </c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 t="s">
        <v>53</v>
      </c>
      <c r="G87" s="66">
        <v>9001</v>
      </c>
      <c r="H87" s="67" t="s">
        <v>81</v>
      </c>
      <c r="I87" s="66" t="s">
        <v>72</v>
      </c>
      <c r="J87" s="107">
        <v>6</v>
      </c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 t="s">
        <v>53</v>
      </c>
      <c r="G92" s="36">
        <v>9001</v>
      </c>
      <c r="H92" s="43" t="s">
        <v>110</v>
      </c>
      <c r="I92" s="36" t="s">
        <v>72</v>
      </c>
      <c r="J92" s="38">
        <v>5</v>
      </c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 t="s">
        <v>54</v>
      </c>
      <c r="G93" s="36">
        <v>9001</v>
      </c>
      <c r="H93" s="43" t="s">
        <v>109</v>
      </c>
      <c r="I93" s="36" t="s">
        <v>72</v>
      </c>
      <c r="J93" s="38">
        <v>4</v>
      </c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 t="s">
        <v>53</v>
      </c>
      <c r="G98" s="47">
        <v>9001</v>
      </c>
      <c r="H98" s="71" t="s">
        <v>81</v>
      </c>
      <c r="I98" s="47" t="s">
        <v>72</v>
      </c>
      <c r="J98" s="49">
        <v>4</v>
      </c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 t="s">
        <v>54</v>
      </c>
      <c r="G99" s="47">
        <v>9001</v>
      </c>
      <c r="H99" s="71" t="s">
        <v>108</v>
      </c>
      <c r="I99" s="47" t="s">
        <v>84</v>
      </c>
      <c r="J99" s="49">
        <v>5</v>
      </c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 t="s">
        <v>111</v>
      </c>
      <c r="G100" s="47">
        <v>9001</v>
      </c>
      <c r="H100" s="71" t="s">
        <v>85</v>
      </c>
      <c r="I100" s="47" t="s">
        <v>72</v>
      </c>
      <c r="J100" s="49">
        <v>1</v>
      </c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 t="s">
        <v>54</v>
      </c>
      <c r="G103" s="36">
        <v>9001</v>
      </c>
      <c r="H103" s="43" t="s">
        <v>82</v>
      </c>
      <c r="I103" s="36" t="s">
        <v>84</v>
      </c>
      <c r="J103" s="38">
        <v>12</v>
      </c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 t="s">
        <v>84</v>
      </c>
      <c r="J107" s="38">
        <v>10</v>
      </c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 t="s">
        <v>54</v>
      </c>
      <c r="G108" s="47">
        <v>9001</v>
      </c>
      <c r="H108" s="48" t="s">
        <v>83</v>
      </c>
      <c r="I108" s="47"/>
      <c r="J108" s="49"/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155" priority="42" stopIfTrue="1">
      <formula>IF($A11=1,B11,)</formula>
    </cfRule>
    <cfRule type="expression" dxfId="154" priority="43" stopIfTrue="1">
      <formula>IF($A11="",B11,)</formula>
    </cfRule>
  </conditionalFormatting>
  <conditionalFormatting sqref="E11:E15">
    <cfRule type="expression" dxfId="153" priority="44" stopIfTrue="1">
      <formula>IF($A11="",B11,"")</formula>
    </cfRule>
  </conditionalFormatting>
  <conditionalFormatting sqref="E17:E20 E26:E43 E48 E53:E70 E75 E80:E98 E103 E108:E119">
    <cfRule type="expression" dxfId="152" priority="45" stopIfTrue="1">
      <formula>IF($A17&lt;&gt;1,B17,"")</formula>
    </cfRule>
  </conditionalFormatting>
  <conditionalFormatting sqref="D11:D15 D26:D43 D48 D53:D70 D75 D80:D98 D103 D108:D119 D17:D20">
    <cfRule type="expression" dxfId="151" priority="46" stopIfTrue="1">
      <formula>IF($A11="",B11,)</formula>
    </cfRule>
  </conditionalFormatting>
  <conditionalFormatting sqref="G11:G20 G26:G84 G90:G119">
    <cfRule type="expression" dxfId="150" priority="47" stopIfTrue="1">
      <formula>#REF!="Freelancer"</formula>
    </cfRule>
    <cfRule type="expression" dxfId="149" priority="48" stopIfTrue="1">
      <formula>#REF!="DTC Int. Staff"</formula>
    </cfRule>
  </conditionalFormatting>
  <conditionalFormatting sqref="G119 G26:G30 G37:G57 G64:G84 G91:G112">
    <cfRule type="expression" dxfId="148" priority="40" stopIfTrue="1">
      <formula>$F$5="Freelancer"</formula>
    </cfRule>
    <cfRule type="expression" dxfId="147" priority="41" stopIfTrue="1">
      <formula>$F$5="DTC Int. Staff"</formula>
    </cfRule>
  </conditionalFormatting>
  <conditionalFormatting sqref="G16:G20">
    <cfRule type="expression" dxfId="146" priority="38" stopIfTrue="1">
      <formula>#REF!="Freelancer"</formula>
    </cfRule>
    <cfRule type="expression" dxfId="145" priority="39" stopIfTrue="1">
      <formula>#REF!="DTC Int. Staff"</formula>
    </cfRule>
  </conditionalFormatting>
  <conditionalFormatting sqref="G16:G20">
    <cfRule type="expression" dxfId="144" priority="36" stopIfTrue="1">
      <formula>$F$5="Freelancer"</formula>
    </cfRule>
    <cfRule type="expression" dxfId="143" priority="37" stopIfTrue="1">
      <formula>$F$5="DTC Int. Staff"</formula>
    </cfRule>
  </conditionalFormatting>
  <conditionalFormatting sqref="G21:G25">
    <cfRule type="expression" dxfId="142" priority="34" stopIfTrue="1">
      <formula>#REF!="Freelancer"</formula>
    </cfRule>
    <cfRule type="expression" dxfId="141" priority="35" stopIfTrue="1">
      <formula>#REF!="DTC Int. Staff"</formula>
    </cfRule>
  </conditionalFormatting>
  <conditionalFormatting sqref="G21:G25">
    <cfRule type="expression" dxfId="140" priority="32" stopIfTrue="1">
      <formula>$F$5="Freelancer"</formula>
    </cfRule>
    <cfRule type="expression" dxfId="139" priority="33" stopIfTrue="1">
      <formula>$F$5="DTC Int. Staff"</formula>
    </cfRule>
  </conditionalFormatting>
  <conditionalFormatting sqref="G63">
    <cfRule type="expression" dxfId="138" priority="22" stopIfTrue="1">
      <formula>$F$5="Freelancer"</formula>
    </cfRule>
    <cfRule type="expression" dxfId="137" priority="23" stopIfTrue="1">
      <formula>$F$5="DTC Int. Staff"</formula>
    </cfRule>
  </conditionalFormatting>
  <conditionalFormatting sqref="G85:G89">
    <cfRule type="expression" dxfId="136" priority="20" stopIfTrue="1">
      <formula>#REF!="Freelancer"</formula>
    </cfRule>
    <cfRule type="expression" dxfId="135" priority="21" stopIfTrue="1">
      <formula>#REF!="DTC Int. Staff"</formula>
    </cfRule>
  </conditionalFormatting>
  <conditionalFormatting sqref="G85:G89">
    <cfRule type="expression" dxfId="134" priority="18" stopIfTrue="1">
      <formula>$F$5="Freelancer"</formula>
    </cfRule>
    <cfRule type="expression" dxfId="133" priority="19" stopIfTrue="1">
      <formula>$F$5="DTC Int. Staff"</formula>
    </cfRule>
  </conditionalFormatting>
  <conditionalFormatting sqref="E22:E25">
    <cfRule type="expression" dxfId="132" priority="16" stopIfTrue="1">
      <formula>IF($A22&lt;&gt;1,B22,"")</formula>
    </cfRule>
  </conditionalFormatting>
  <conditionalFormatting sqref="D22:D25">
    <cfRule type="expression" dxfId="131" priority="17" stopIfTrue="1">
      <formula>IF($A22="",B22,)</formula>
    </cfRule>
  </conditionalFormatting>
  <conditionalFormatting sqref="E44:E47">
    <cfRule type="expression" dxfId="130" priority="14" stopIfTrue="1">
      <formula>IF($A44&lt;&gt;1,B44,"")</formula>
    </cfRule>
  </conditionalFormatting>
  <conditionalFormatting sqref="D44:D47">
    <cfRule type="expression" dxfId="129" priority="15" stopIfTrue="1">
      <formula>IF($A44="",B44,)</formula>
    </cfRule>
  </conditionalFormatting>
  <conditionalFormatting sqref="E49:E52">
    <cfRule type="expression" dxfId="128" priority="12" stopIfTrue="1">
      <formula>IF($A49&lt;&gt;1,B49,"")</formula>
    </cfRule>
  </conditionalFormatting>
  <conditionalFormatting sqref="D49:D52">
    <cfRule type="expression" dxfId="127" priority="13" stopIfTrue="1">
      <formula>IF($A49="",B49,)</formula>
    </cfRule>
  </conditionalFormatting>
  <conditionalFormatting sqref="E71:E74">
    <cfRule type="expression" dxfId="126" priority="10" stopIfTrue="1">
      <formula>IF($A71&lt;&gt;1,B71,"")</formula>
    </cfRule>
  </conditionalFormatting>
  <conditionalFormatting sqref="D71:D74">
    <cfRule type="expression" dxfId="125" priority="11" stopIfTrue="1">
      <formula>IF($A71="",B71,)</formula>
    </cfRule>
  </conditionalFormatting>
  <conditionalFormatting sqref="E76:E79">
    <cfRule type="expression" dxfId="124" priority="8" stopIfTrue="1">
      <formula>IF($A76&lt;&gt;1,B76,"")</formula>
    </cfRule>
  </conditionalFormatting>
  <conditionalFormatting sqref="D76:D79">
    <cfRule type="expression" dxfId="123" priority="9" stopIfTrue="1">
      <formula>IF($A76="",B76,)</formula>
    </cfRule>
  </conditionalFormatting>
  <conditionalFormatting sqref="E93">
    <cfRule type="timePeriod" dxfId="122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121" priority="5" stopIfTrue="1">
      <formula>IF($A99&lt;&gt;1,B99,"")</formula>
    </cfRule>
  </conditionalFormatting>
  <conditionalFormatting sqref="D99:D102">
    <cfRule type="expression" dxfId="120" priority="6" stopIfTrue="1">
      <formula>IF($A99="",B99,)</formula>
    </cfRule>
  </conditionalFormatting>
  <conditionalFormatting sqref="E99:E102">
    <cfRule type="timePeriod" dxfId="119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118" priority="2" stopIfTrue="1">
      <formula>IF($A104&lt;&gt;1,B104,"")</formula>
    </cfRule>
  </conditionalFormatting>
  <conditionalFormatting sqref="D104:D107">
    <cfRule type="expression" dxfId="117" priority="3" stopIfTrue="1">
      <formula>IF($A104="",B104,)</formula>
    </cfRule>
  </conditionalFormatting>
  <conditionalFormatting sqref="E104:E107">
    <cfRule type="timePeriod" dxfId="116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12" zoomScale="90" zoomScaleNormal="90" workbookViewId="0">
      <selection activeCell="G108" sqref="G10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Yadarun</v>
      </c>
      <c r="G3" s="14"/>
      <c r="I3" s="15"/>
      <c r="J3" s="15"/>
    </row>
    <row r="4" spans="1:10" ht="20.25" customHeight="1" x14ac:dyDescent="0.2">
      <c r="D4" s="154" t="s">
        <v>8</v>
      </c>
      <c r="E4" s="155"/>
      <c r="F4" s="13" t="str">
        <f>'Information-General Settings'!C4</f>
        <v>Komala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TIME085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192.5</v>
      </c>
      <c r="J8" s="25">
        <f>I8/8</f>
        <v>24.0625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54</v>
      </c>
      <c r="G11" s="47">
        <v>9001</v>
      </c>
      <c r="H11" s="71" t="s">
        <v>114</v>
      </c>
      <c r="I11" s="47" t="s">
        <v>72</v>
      </c>
      <c r="J11" s="86">
        <v>3</v>
      </c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 t="s">
        <v>53</v>
      </c>
      <c r="G12" s="47">
        <v>9001</v>
      </c>
      <c r="H12" s="71" t="s">
        <v>141</v>
      </c>
      <c r="I12" s="47" t="s">
        <v>72</v>
      </c>
      <c r="J12" s="86">
        <v>6</v>
      </c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53</v>
      </c>
      <c r="G16" s="36">
        <v>9001</v>
      </c>
      <c r="H16" s="43" t="s">
        <v>141</v>
      </c>
      <c r="I16" s="36" t="s">
        <v>72</v>
      </c>
      <c r="J16" s="85">
        <v>9</v>
      </c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111</v>
      </c>
      <c r="G21" s="47">
        <v>9001</v>
      </c>
      <c r="H21" s="48" t="s">
        <v>115</v>
      </c>
      <c r="I21" s="47" t="s">
        <v>84</v>
      </c>
      <c r="J21" s="86">
        <v>8</v>
      </c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 t="s">
        <v>53</v>
      </c>
      <c r="G22" s="47">
        <v>9001</v>
      </c>
      <c r="H22" s="48" t="s">
        <v>132</v>
      </c>
      <c r="I22" s="47" t="s">
        <v>72</v>
      </c>
      <c r="J22" s="86">
        <v>3</v>
      </c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111</v>
      </c>
      <c r="G26" s="36">
        <v>9001</v>
      </c>
      <c r="H26" s="43" t="s">
        <v>115</v>
      </c>
      <c r="I26" s="36" t="s">
        <v>84</v>
      </c>
      <c r="J26" s="85">
        <v>8</v>
      </c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 t="s">
        <v>53</v>
      </c>
      <c r="G27" s="36">
        <v>9001</v>
      </c>
      <c r="H27" s="43" t="s">
        <v>133</v>
      </c>
      <c r="I27" s="36" t="s">
        <v>72</v>
      </c>
      <c r="J27" s="85">
        <v>3</v>
      </c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 t="s">
        <v>53</v>
      </c>
      <c r="G31" s="47">
        <v>9001</v>
      </c>
      <c r="H31" s="48" t="s">
        <v>130</v>
      </c>
      <c r="I31" s="47" t="s">
        <v>81</v>
      </c>
      <c r="J31" s="86">
        <v>3.5</v>
      </c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 t="s">
        <v>53</v>
      </c>
      <c r="G32" s="47">
        <v>9001</v>
      </c>
      <c r="H32" s="48" t="s">
        <v>131</v>
      </c>
      <c r="I32" s="47" t="s">
        <v>72</v>
      </c>
      <c r="J32" s="86">
        <v>6</v>
      </c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111</v>
      </c>
      <c r="G38" s="36">
        <v>9001</v>
      </c>
      <c r="H38" s="43" t="s">
        <v>115</v>
      </c>
      <c r="I38" s="36" t="s">
        <v>84</v>
      </c>
      <c r="J38" s="85">
        <v>8</v>
      </c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 t="s">
        <v>54</v>
      </c>
      <c r="G39" s="36">
        <v>9001</v>
      </c>
      <c r="H39" s="43" t="s">
        <v>113</v>
      </c>
      <c r="I39" s="36" t="s">
        <v>84</v>
      </c>
      <c r="J39" s="85">
        <v>1</v>
      </c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111</v>
      </c>
      <c r="G43" s="47">
        <v>9001</v>
      </c>
      <c r="H43" s="48" t="s">
        <v>115</v>
      </c>
      <c r="I43" s="47" t="s">
        <v>84</v>
      </c>
      <c r="J43" s="86">
        <v>8</v>
      </c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 t="s">
        <v>111</v>
      </c>
      <c r="G48" s="36">
        <v>9001</v>
      </c>
      <c r="H48" s="43" t="s">
        <v>115</v>
      </c>
      <c r="I48" s="36" t="s">
        <v>84</v>
      </c>
      <c r="J48" s="85">
        <v>8</v>
      </c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 t="s">
        <v>54</v>
      </c>
      <c r="G53" s="47">
        <v>9001</v>
      </c>
      <c r="H53" s="48" t="s">
        <v>113</v>
      </c>
      <c r="I53" s="47" t="s">
        <v>72</v>
      </c>
      <c r="J53" s="86">
        <v>1</v>
      </c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 t="s">
        <v>53</v>
      </c>
      <c r="G54" s="47">
        <v>9001</v>
      </c>
      <c r="H54" s="48" t="s">
        <v>116</v>
      </c>
      <c r="I54" s="47" t="s">
        <v>72</v>
      </c>
      <c r="J54" s="86">
        <v>4</v>
      </c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>
        <v>9001</v>
      </c>
      <c r="H55" s="48" t="s">
        <v>140</v>
      </c>
      <c r="I55" s="47" t="s">
        <v>72</v>
      </c>
      <c r="J55" s="86">
        <v>3</v>
      </c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 t="s">
        <v>111</v>
      </c>
      <c r="G58" s="66">
        <v>9001</v>
      </c>
      <c r="H58" s="68" t="s">
        <v>135</v>
      </c>
      <c r="I58" s="66" t="s">
        <v>72</v>
      </c>
      <c r="J58" s="87">
        <v>3</v>
      </c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 t="s">
        <v>53</v>
      </c>
      <c r="G59" s="66">
        <v>9001</v>
      </c>
      <c r="H59" s="68" t="s">
        <v>81</v>
      </c>
      <c r="I59" s="66" t="s">
        <v>72</v>
      </c>
      <c r="J59" s="87">
        <v>6</v>
      </c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 t="s">
        <v>54</v>
      </c>
      <c r="G65" s="36">
        <v>9001</v>
      </c>
      <c r="H65" s="43" t="s">
        <v>113</v>
      </c>
      <c r="I65" s="36" t="s">
        <v>134</v>
      </c>
      <c r="J65" s="85">
        <v>1</v>
      </c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>
        <v>9010</v>
      </c>
      <c r="H66" s="43" t="s">
        <v>11</v>
      </c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 t="s">
        <v>111</v>
      </c>
      <c r="G70" s="47">
        <v>9001</v>
      </c>
      <c r="H70" s="48" t="s">
        <v>137</v>
      </c>
      <c r="I70" s="47" t="s">
        <v>72</v>
      </c>
      <c r="J70" s="86">
        <v>5</v>
      </c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 t="s">
        <v>53</v>
      </c>
      <c r="G71" s="47">
        <v>9001</v>
      </c>
      <c r="H71" s="48" t="s">
        <v>81</v>
      </c>
      <c r="I71" s="47"/>
      <c r="J71" s="86">
        <v>4</v>
      </c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 t="s">
        <v>54</v>
      </c>
      <c r="G75" s="36">
        <v>9001</v>
      </c>
      <c r="H75" s="43" t="s">
        <v>113</v>
      </c>
      <c r="I75" s="36" t="s">
        <v>72</v>
      </c>
      <c r="J75" s="85">
        <v>1</v>
      </c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 t="s">
        <v>111</v>
      </c>
      <c r="G76" s="36">
        <v>9001</v>
      </c>
      <c r="H76" s="43" t="s">
        <v>136</v>
      </c>
      <c r="I76" s="36" t="s">
        <v>72</v>
      </c>
      <c r="J76" s="85">
        <v>2</v>
      </c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 t="s">
        <v>53</v>
      </c>
      <c r="G77" s="36">
        <v>9001</v>
      </c>
      <c r="H77" s="43" t="s">
        <v>81</v>
      </c>
      <c r="I77" s="36"/>
      <c r="J77" s="85">
        <v>6</v>
      </c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 t="s">
        <v>53</v>
      </c>
      <c r="G80" s="47">
        <v>9001</v>
      </c>
      <c r="H80" s="48" t="s">
        <v>117</v>
      </c>
      <c r="I80" s="47" t="s">
        <v>72</v>
      </c>
      <c r="J80" s="86">
        <v>6</v>
      </c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 t="s">
        <v>111</v>
      </c>
      <c r="G81" s="47">
        <v>9001</v>
      </c>
      <c r="H81" s="48" t="s">
        <v>136</v>
      </c>
      <c r="I81" s="47" t="s">
        <v>72</v>
      </c>
      <c r="J81" s="86">
        <v>3</v>
      </c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 t="s">
        <v>111</v>
      </c>
      <c r="G85" s="66">
        <v>9001</v>
      </c>
      <c r="H85" s="67" t="s">
        <v>138</v>
      </c>
      <c r="I85" s="66" t="s">
        <v>72</v>
      </c>
      <c r="J85" s="87">
        <v>7</v>
      </c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 t="s">
        <v>53</v>
      </c>
      <c r="G86" s="66">
        <v>9001</v>
      </c>
      <c r="H86" s="67" t="s">
        <v>81</v>
      </c>
      <c r="I86" s="66" t="s">
        <v>72</v>
      </c>
      <c r="J86" s="87">
        <v>2</v>
      </c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 t="s">
        <v>111</v>
      </c>
      <c r="G92" s="36">
        <v>9001</v>
      </c>
      <c r="H92" s="43" t="s">
        <v>139</v>
      </c>
      <c r="I92" s="36" t="s">
        <v>72</v>
      </c>
      <c r="J92" s="85">
        <v>2</v>
      </c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 t="s">
        <v>111</v>
      </c>
      <c r="G93" s="36">
        <v>9001</v>
      </c>
      <c r="H93" s="43" t="s">
        <v>120</v>
      </c>
      <c r="I93" s="36" t="s">
        <v>72</v>
      </c>
      <c r="J93" s="85">
        <v>1</v>
      </c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 t="s">
        <v>111</v>
      </c>
      <c r="G94" s="36">
        <v>9001</v>
      </c>
      <c r="H94" s="43" t="s">
        <v>121</v>
      </c>
      <c r="I94" s="36" t="s">
        <v>72</v>
      </c>
      <c r="J94" s="85">
        <v>1</v>
      </c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 t="s">
        <v>53</v>
      </c>
      <c r="G95" s="36">
        <v>9001</v>
      </c>
      <c r="H95" s="43" t="s">
        <v>81</v>
      </c>
      <c r="I95" s="36" t="s">
        <v>72</v>
      </c>
      <c r="J95" s="85">
        <v>5</v>
      </c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 t="s">
        <v>53</v>
      </c>
      <c r="G98" s="47">
        <v>9001</v>
      </c>
      <c r="H98" s="48" t="s">
        <v>119</v>
      </c>
      <c r="I98" s="47" t="s">
        <v>81</v>
      </c>
      <c r="J98" s="86">
        <v>3</v>
      </c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 t="s">
        <v>53</v>
      </c>
      <c r="G99" s="47">
        <v>9001</v>
      </c>
      <c r="H99" s="48" t="s">
        <v>129</v>
      </c>
      <c r="I99" s="47" t="s">
        <v>72</v>
      </c>
      <c r="J99" s="86">
        <v>8</v>
      </c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 t="s">
        <v>54</v>
      </c>
      <c r="G103" s="36">
        <v>9001</v>
      </c>
      <c r="H103" s="43" t="s">
        <v>118</v>
      </c>
      <c r="I103" s="36" t="s">
        <v>72</v>
      </c>
      <c r="J103" s="85">
        <v>6</v>
      </c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>
        <v>9010</v>
      </c>
      <c r="H104" s="43" t="s">
        <v>122</v>
      </c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>
        <v>9010</v>
      </c>
      <c r="H108" s="48" t="s">
        <v>122</v>
      </c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 t="s">
        <v>53</v>
      </c>
      <c r="G113" s="66">
        <v>9001</v>
      </c>
      <c r="H113" s="67" t="s">
        <v>81</v>
      </c>
      <c r="I113" s="66" t="s">
        <v>72</v>
      </c>
      <c r="J113" s="87">
        <v>7</v>
      </c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 t="s">
        <v>124</v>
      </c>
      <c r="G114" s="66">
        <v>9001</v>
      </c>
      <c r="H114" s="67" t="s">
        <v>123</v>
      </c>
      <c r="I114" s="66" t="s">
        <v>72</v>
      </c>
      <c r="J114" s="87">
        <v>2</v>
      </c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 t="s">
        <v>53</v>
      </c>
      <c r="G120" s="36">
        <v>9001</v>
      </c>
      <c r="H120" s="43" t="s">
        <v>126</v>
      </c>
      <c r="I120" s="36" t="s">
        <v>72</v>
      </c>
      <c r="J120" s="85">
        <v>6</v>
      </c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 t="s">
        <v>54</v>
      </c>
      <c r="G121" s="36">
        <v>9001</v>
      </c>
      <c r="H121" s="43" t="s">
        <v>125</v>
      </c>
      <c r="I121" s="36" t="s">
        <v>84</v>
      </c>
      <c r="J121" s="85">
        <v>3</v>
      </c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 t="s">
        <v>124</v>
      </c>
      <c r="G122" s="36">
        <v>9001</v>
      </c>
      <c r="H122" s="43" t="s">
        <v>127</v>
      </c>
      <c r="I122" s="36" t="s">
        <v>128</v>
      </c>
      <c r="J122" s="85">
        <v>4</v>
      </c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 t="s">
        <v>54</v>
      </c>
      <c r="G125" s="47">
        <v>9001</v>
      </c>
      <c r="H125" s="71" t="s">
        <v>82</v>
      </c>
      <c r="I125" s="47" t="s">
        <v>84</v>
      </c>
      <c r="J125" s="86">
        <v>8</v>
      </c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 t="s">
        <v>54</v>
      </c>
      <c r="G130" s="36">
        <v>9001</v>
      </c>
      <c r="H130" s="37" t="s">
        <v>83</v>
      </c>
      <c r="I130" s="36" t="s">
        <v>84</v>
      </c>
      <c r="J130" s="85">
        <v>8</v>
      </c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115" priority="29" stopIfTrue="1">
      <formula>IF($A11=1,B11,)</formula>
    </cfRule>
    <cfRule type="expression" dxfId="114" priority="30" stopIfTrue="1">
      <formula>IF($A11="",B11,)</formula>
    </cfRule>
  </conditionalFormatting>
  <conditionalFormatting sqref="E11:E15">
    <cfRule type="expression" dxfId="113" priority="31" stopIfTrue="1">
      <formula>IF($A11="",B11,"")</formula>
    </cfRule>
  </conditionalFormatting>
  <conditionalFormatting sqref="E130:E134 E26:E124">
    <cfRule type="expression" dxfId="112" priority="32" stopIfTrue="1">
      <formula>IF($A26&lt;&gt;1,B26,"")</formula>
    </cfRule>
  </conditionalFormatting>
  <conditionalFormatting sqref="D130:D134 D11:D15 D26:D124">
    <cfRule type="expression" dxfId="111" priority="33" stopIfTrue="1">
      <formula>IF($A11="",B11,)</formula>
    </cfRule>
  </conditionalFormatting>
  <conditionalFormatting sqref="G11:G20 G26:G84 G90:G119">
    <cfRule type="expression" dxfId="110" priority="34" stopIfTrue="1">
      <formula>#REF!="Freelancer"</formula>
    </cfRule>
    <cfRule type="expression" dxfId="109" priority="35" stopIfTrue="1">
      <formula>#REF!="DTC Int. Staff"</formula>
    </cfRule>
  </conditionalFormatting>
  <conditionalFormatting sqref="G119 G26:G30 G37:G57 G64:G84 G91:G112">
    <cfRule type="expression" dxfId="108" priority="27" stopIfTrue="1">
      <formula>$F$5="Freelancer"</formula>
    </cfRule>
    <cfRule type="expression" dxfId="107" priority="28" stopIfTrue="1">
      <formula>$F$5="DTC Int. Staff"</formula>
    </cfRule>
  </conditionalFormatting>
  <conditionalFormatting sqref="G16:G20">
    <cfRule type="expression" dxfId="106" priority="25" stopIfTrue="1">
      <formula>#REF!="Freelancer"</formula>
    </cfRule>
    <cfRule type="expression" dxfId="105" priority="26" stopIfTrue="1">
      <formula>#REF!="DTC Int. Staff"</formula>
    </cfRule>
  </conditionalFormatting>
  <conditionalFormatting sqref="G16:G20">
    <cfRule type="expression" dxfId="104" priority="23" stopIfTrue="1">
      <formula>$F$5="Freelancer"</formula>
    </cfRule>
    <cfRule type="expression" dxfId="103" priority="24" stopIfTrue="1">
      <formula>$F$5="DTC Int. Staff"</formula>
    </cfRule>
  </conditionalFormatting>
  <conditionalFormatting sqref="G21:G25">
    <cfRule type="expression" dxfId="102" priority="21" stopIfTrue="1">
      <formula>#REF!="Freelancer"</formula>
    </cfRule>
    <cfRule type="expression" dxfId="101" priority="22" stopIfTrue="1">
      <formula>#REF!="DTC Int. Staff"</formula>
    </cfRule>
  </conditionalFormatting>
  <conditionalFormatting sqref="G21:G25">
    <cfRule type="expression" dxfId="100" priority="19" stopIfTrue="1">
      <formula>$F$5="Freelancer"</formula>
    </cfRule>
    <cfRule type="expression" dxfId="99" priority="20" stopIfTrue="1">
      <formula>$F$5="DTC Int. Staff"</formula>
    </cfRule>
  </conditionalFormatting>
  <conditionalFormatting sqref="C125:C129">
    <cfRule type="expression" dxfId="98" priority="13" stopIfTrue="1">
      <formula>IF($A125=1,B125,)</formula>
    </cfRule>
    <cfRule type="expression" dxfId="97" priority="14" stopIfTrue="1">
      <formula>IF($A125="",B125,)</formula>
    </cfRule>
  </conditionalFormatting>
  <conditionalFormatting sqref="D125:D129">
    <cfRule type="expression" dxfId="96" priority="15" stopIfTrue="1">
      <formula>IF($A125="",B125,)</formula>
    </cfRule>
  </conditionalFormatting>
  <conditionalFormatting sqref="E125:E129">
    <cfRule type="expression" dxfId="95" priority="12" stopIfTrue="1">
      <formula>IF($A125&lt;&gt;1,B125,"")</formula>
    </cfRule>
  </conditionalFormatting>
  <conditionalFormatting sqref="G63">
    <cfRule type="expression" dxfId="94" priority="9" stopIfTrue="1">
      <formula>$F$5="Freelancer"</formula>
    </cfRule>
    <cfRule type="expression" dxfId="93" priority="10" stopIfTrue="1">
      <formula>$F$5="DTC Int. Staff"</formula>
    </cfRule>
  </conditionalFormatting>
  <conditionalFormatting sqref="G85:G89">
    <cfRule type="expression" dxfId="92" priority="7" stopIfTrue="1">
      <formula>#REF!="Freelancer"</formula>
    </cfRule>
    <cfRule type="expression" dxfId="91" priority="8" stopIfTrue="1">
      <formula>#REF!="DTC Int. Staff"</formula>
    </cfRule>
  </conditionalFormatting>
  <conditionalFormatting sqref="G85:G89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E17:E20">
    <cfRule type="expression" dxfId="88" priority="3" stopIfTrue="1">
      <formula>IF($A17="",B17,"")</formula>
    </cfRule>
  </conditionalFormatting>
  <conditionalFormatting sqref="D17:D20">
    <cfRule type="expression" dxfId="87" priority="4" stopIfTrue="1">
      <formula>IF($A17="",B17,)</formula>
    </cfRule>
  </conditionalFormatting>
  <conditionalFormatting sqref="E22:E25">
    <cfRule type="expression" dxfId="86" priority="1" stopIfTrue="1">
      <formula>IF($A22="",B22,"")</formula>
    </cfRule>
  </conditionalFormatting>
  <conditionalFormatting sqref="D22:D25">
    <cfRule type="expression" dxfId="8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4"/>
  <sheetViews>
    <sheetView showGridLines="0" tabSelected="1" topLeftCell="D115" zoomScale="90" zoomScaleNormal="90" workbookViewId="0">
      <selection activeCell="H133" sqref="H133"/>
    </sheetView>
  </sheetViews>
  <sheetFormatPr defaultColWidth="11.42578125" defaultRowHeight="15" x14ac:dyDescent="0.2"/>
  <cols>
    <col min="1" max="1" width="6.85546875" style="8" hidden="1" customWidth="1"/>
    <col min="2" max="2" width="6.5703125" style="8" hidden="1" customWidth="1"/>
    <col min="3" max="3" width="7.285156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Yadarun</v>
      </c>
      <c r="G3" s="14"/>
      <c r="I3" s="15"/>
      <c r="J3" s="15"/>
    </row>
    <row r="4" spans="1:10" ht="20.25" customHeight="1" x14ac:dyDescent="0.2">
      <c r="D4" s="154" t="s">
        <v>8</v>
      </c>
      <c r="E4" s="155"/>
      <c r="F4" s="13" t="str">
        <f>'Information-General Settings'!C4</f>
        <v>Komala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TIME085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159</v>
      </c>
      <c r="J8" s="25">
        <f>I8/8</f>
        <v>19.875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53</v>
      </c>
      <c r="G11" s="36">
        <v>9001</v>
      </c>
      <c r="H11" s="43" t="s">
        <v>126</v>
      </c>
      <c r="I11" s="36" t="s">
        <v>163</v>
      </c>
      <c r="J11" s="38">
        <v>9</v>
      </c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 t="s">
        <v>54</v>
      </c>
      <c r="G12" s="36">
        <v>9001</v>
      </c>
      <c r="H12" s="43" t="s">
        <v>113</v>
      </c>
      <c r="I12" s="36" t="s">
        <v>72</v>
      </c>
      <c r="J12" s="38">
        <v>3</v>
      </c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53</v>
      </c>
      <c r="G16" s="47">
        <v>9001</v>
      </c>
      <c r="H16" s="48" t="s">
        <v>142</v>
      </c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5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53</v>
      </c>
      <c r="G23" s="47">
        <v>9001</v>
      </c>
      <c r="H23" s="48" t="s">
        <v>146</v>
      </c>
      <c r="I23" s="47" t="s">
        <v>72</v>
      </c>
      <c r="J23" s="49">
        <v>6</v>
      </c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 t="s">
        <v>54</v>
      </c>
      <c r="G24" s="47">
        <v>9001</v>
      </c>
      <c r="H24" s="48" t="s">
        <v>145</v>
      </c>
      <c r="I24" s="47" t="s">
        <v>72</v>
      </c>
      <c r="J24" s="49">
        <v>2</v>
      </c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 t="s">
        <v>111</v>
      </c>
      <c r="G25" s="47">
        <v>9001</v>
      </c>
      <c r="H25" s="48" t="s">
        <v>144</v>
      </c>
      <c r="I25" s="47" t="s">
        <v>72</v>
      </c>
      <c r="J25" s="49">
        <v>1</v>
      </c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159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159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54</v>
      </c>
      <c r="G33" s="47">
        <v>9001</v>
      </c>
      <c r="H33" s="48" t="s">
        <v>143</v>
      </c>
      <c r="I33" s="47"/>
      <c r="J33" s="49">
        <v>2</v>
      </c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 t="s">
        <v>53</v>
      </c>
      <c r="G34" s="47">
        <v>9001</v>
      </c>
      <c r="H34" s="48" t="s">
        <v>147</v>
      </c>
      <c r="I34" s="47"/>
      <c r="J34" s="49">
        <v>8</v>
      </c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 t="s">
        <v>54</v>
      </c>
      <c r="G38" s="36">
        <v>9001</v>
      </c>
      <c r="H38" s="43" t="s">
        <v>143</v>
      </c>
      <c r="I38" s="36"/>
      <c r="J38" s="38">
        <v>2</v>
      </c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 t="s">
        <v>53</v>
      </c>
      <c r="G39" s="36">
        <v>9001</v>
      </c>
      <c r="H39" s="43" t="s">
        <v>147</v>
      </c>
      <c r="I39" s="36"/>
      <c r="J39" s="38">
        <v>10</v>
      </c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 t="s">
        <v>53</v>
      </c>
      <c r="G43" s="47">
        <v>9001</v>
      </c>
      <c r="H43" s="48" t="s">
        <v>148</v>
      </c>
      <c r="I43" s="47" t="s">
        <v>72</v>
      </c>
      <c r="J43" s="49">
        <v>13</v>
      </c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 t="s">
        <v>53</v>
      </c>
      <c r="G70" s="47">
        <v>9001</v>
      </c>
      <c r="H70" s="48" t="s">
        <v>149</v>
      </c>
      <c r="I70" s="47"/>
      <c r="J70" s="49">
        <v>10</v>
      </c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 t="s">
        <v>111</v>
      </c>
      <c r="G71" s="47">
        <v>9001</v>
      </c>
      <c r="H71" s="48" t="s">
        <v>150</v>
      </c>
      <c r="I71" s="47"/>
      <c r="J71" s="49">
        <v>3</v>
      </c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53</v>
      </c>
      <c r="G77" s="47">
        <v>9001</v>
      </c>
      <c r="H77" s="48" t="s">
        <v>151</v>
      </c>
      <c r="I77" s="47"/>
      <c r="J77" s="49">
        <v>4</v>
      </c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 t="s">
        <v>54</v>
      </c>
      <c r="G78" s="47">
        <v>9001</v>
      </c>
      <c r="H78" s="48" t="s">
        <v>153</v>
      </c>
      <c r="I78" s="47"/>
      <c r="J78" s="49">
        <v>5</v>
      </c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162</v>
      </c>
      <c r="G82" s="36">
        <v>9001</v>
      </c>
      <c r="H82" s="43" t="s">
        <v>152</v>
      </c>
      <c r="I82" s="36"/>
      <c r="J82" s="38">
        <v>4</v>
      </c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 t="s">
        <v>54</v>
      </c>
      <c r="G83" s="36">
        <v>9001</v>
      </c>
      <c r="H83" s="43" t="s">
        <v>153</v>
      </c>
      <c r="I83" s="36"/>
      <c r="J83" s="38">
        <v>4</v>
      </c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54</v>
      </c>
      <c r="G87" s="47">
        <v>9001</v>
      </c>
      <c r="H87" s="48" t="s">
        <v>154</v>
      </c>
      <c r="I87" s="47"/>
      <c r="J87" s="49">
        <v>4</v>
      </c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 t="s">
        <v>162</v>
      </c>
      <c r="G88" s="47">
        <v>9001</v>
      </c>
      <c r="H88" s="48" t="s">
        <v>152</v>
      </c>
      <c r="I88" s="47"/>
      <c r="J88" s="49">
        <v>4</v>
      </c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54</v>
      </c>
      <c r="G92" s="36">
        <v>9001</v>
      </c>
      <c r="H92" s="43" t="s">
        <v>153</v>
      </c>
      <c r="I92" s="36"/>
      <c r="J92" s="38">
        <v>4</v>
      </c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 t="s">
        <v>111</v>
      </c>
      <c r="G93" s="36">
        <v>9001</v>
      </c>
      <c r="H93" s="43" t="s">
        <v>158</v>
      </c>
      <c r="I93" s="36"/>
      <c r="J93" s="38">
        <v>2</v>
      </c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 t="s">
        <v>162</v>
      </c>
      <c r="G94" s="36">
        <v>9001</v>
      </c>
      <c r="H94" s="43" t="s">
        <v>159</v>
      </c>
      <c r="I94" s="36"/>
      <c r="J94" s="38">
        <v>3</v>
      </c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54</v>
      </c>
      <c r="G98" s="47">
        <v>9001</v>
      </c>
      <c r="H98" s="48" t="s">
        <v>153</v>
      </c>
      <c r="I98" s="47"/>
      <c r="J98" s="49">
        <v>7</v>
      </c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 t="s">
        <v>162</v>
      </c>
      <c r="G99" s="47">
        <v>9001</v>
      </c>
      <c r="H99" s="48" t="s">
        <v>152</v>
      </c>
      <c r="I99" s="47"/>
      <c r="J99" s="49">
        <v>2</v>
      </c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1</v>
      </c>
      <c r="C105" s="40"/>
      <c r="D105" s="44" t="str">
        <f t="shared" si="5"/>
        <v>Mo</v>
      </c>
      <c r="E105" s="45">
        <f>+E104+1</f>
        <v>44312</v>
      </c>
      <c r="F105" s="46" t="s">
        <v>111</v>
      </c>
      <c r="G105" s="47">
        <v>9001</v>
      </c>
      <c r="H105" s="48" t="s">
        <v>150</v>
      </c>
      <c r="I105" s="47"/>
      <c r="J105" s="49">
        <v>3</v>
      </c>
    </row>
    <row r="106" spans="1:10" ht="22.5" customHeight="1" x14ac:dyDescent="0.2">
      <c r="A106" s="31"/>
      <c r="C106" s="40"/>
      <c r="D106" s="44" t="str">
        <f>D105</f>
        <v>Mo</v>
      </c>
      <c r="E106" s="45">
        <f>E105</f>
        <v>44312</v>
      </c>
      <c r="F106" s="46" t="s">
        <v>53</v>
      </c>
      <c r="G106" s="47">
        <v>9001</v>
      </c>
      <c r="H106" s="48" t="s">
        <v>116</v>
      </c>
      <c r="I106" s="47"/>
      <c r="J106" s="49">
        <v>2</v>
      </c>
    </row>
    <row r="107" spans="1:10" ht="22.5" customHeight="1" x14ac:dyDescent="0.2">
      <c r="A107" s="31"/>
      <c r="C107" s="40"/>
      <c r="D107" s="44" t="str">
        <f t="shared" ref="D107:E109" si="26">D106</f>
        <v>Mo</v>
      </c>
      <c r="E107" s="45">
        <f t="shared" si="26"/>
        <v>44312</v>
      </c>
      <c r="F107" s="46" t="s">
        <v>162</v>
      </c>
      <c r="G107" s="47">
        <v>9001</v>
      </c>
      <c r="H107" s="48" t="s">
        <v>157</v>
      </c>
      <c r="I107" s="47"/>
      <c r="J107" s="49">
        <v>4</v>
      </c>
    </row>
    <row r="108" spans="1:10" ht="22.5" customHeight="1" x14ac:dyDescent="0.2">
      <c r="A108" s="31"/>
      <c r="C108" s="40"/>
      <c r="D108" s="44" t="str">
        <f t="shared" si="26"/>
        <v>Mo</v>
      </c>
      <c r="E108" s="45">
        <f t="shared" si="26"/>
        <v>44312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26"/>
        <v>Mo</v>
      </c>
      <c r="E109" s="45">
        <f t="shared" si="26"/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2</v>
      </c>
      <c r="C110" s="40"/>
      <c r="D110" s="33" t="str">
        <f t="shared" si="5"/>
        <v>Tue</v>
      </c>
      <c r="E110" s="34">
        <f>+E105+1</f>
        <v>44313</v>
      </c>
      <c r="F110" s="35" t="s">
        <v>54</v>
      </c>
      <c r="G110" s="36">
        <v>9001</v>
      </c>
      <c r="H110" s="43" t="s">
        <v>156</v>
      </c>
      <c r="I110" s="36"/>
      <c r="J110" s="38">
        <v>6</v>
      </c>
    </row>
    <row r="111" spans="1:10" ht="22.5" customHeight="1" x14ac:dyDescent="0.2">
      <c r="A111" s="31"/>
      <c r="C111" s="40"/>
      <c r="D111" s="33" t="str">
        <f>D110</f>
        <v>Tue</v>
      </c>
      <c r="E111" s="34">
        <f>E110</f>
        <v>44313</v>
      </c>
      <c r="F111" s="35" t="s">
        <v>162</v>
      </c>
      <c r="G111" s="36">
        <v>9001</v>
      </c>
      <c r="H111" s="43" t="s">
        <v>157</v>
      </c>
      <c r="I111" s="36"/>
      <c r="J111" s="38">
        <v>3</v>
      </c>
    </row>
    <row r="112" spans="1:10" ht="22.5" customHeight="1" x14ac:dyDescent="0.2">
      <c r="A112" s="31"/>
      <c r="C112" s="40"/>
      <c r="D112" s="33" t="str">
        <f t="shared" ref="D112:E114" si="27">D111</f>
        <v>Tue</v>
      </c>
      <c r="E112" s="34">
        <f t="shared" si="27"/>
        <v>44313</v>
      </c>
      <c r="F112" s="35" t="s">
        <v>53</v>
      </c>
      <c r="G112" s="36">
        <v>9001</v>
      </c>
      <c r="H112" s="43" t="s">
        <v>81</v>
      </c>
      <c r="I112" s="36"/>
      <c r="J112" s="38">
        <v>2</v>
      </c>
    </row>
    <row r="113" spans="1:10" ht="22.5" customHeight="1" x14ac:dyDescent="0.2">
      <c r="A113" s="31"/>
      <c r="C113" s="40"/>
      <c r="D113" s="33" t="str">
        <f t="shared" si="27"/>
        <v>Tue</v>
      </c>
      <c r="E113" s="34">
        <f t="shared" si="27"/>
        <v>44313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27"/>
        <v>Tue</v>
      </c>
      <c r="E114" s="34">
        <f t="shared" si="27"/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3</v>
      </c>
      <c r="C115" s="40"/>
      <c r="D115" s="44" t="str">
        <f t="shared" si="5"/>
        <v>Wed</v>
      </c>
      <c r="E115" s="45">
        <f>+E110+1</f>
        <v>44314</v>
      </c>
      <c r="F115" s="46" t="s">
        <v>54</v>
      </c>
      <c r="G115" s="47">
        <v>9001</v>
      </c>
      <c r="H115" s="160" t="s">
        <v>160</v>
      </c>
      <c r="I115" s="47"/>
      <c r="J115" s="49">
        <v>4</v>
      </c>
    </row>
    <row r="116" spans="1:10" ht="22.5" customHeight="1" x14ac:dyDescent="0.2">
      <c r="A116" s="31"/>
      <c r="C116" s="40"/>
      <c r="D116" s="44" t="str">
        <f>D115</f>
        <v>Wed</v>
      </c>
      <c r="E116" s="45">
        <f>E115</f>
        <v>44314</v>
      </c>
      <c r="F116" s="46" t="s">
        <v>162</v>
      </c>
      <c r="G116" s="47">
        <v>9001</v>
      </c>
      <c r="H116" s="160" t="s">
        <v>157</v>
      </c>
      <c r="I116" s="47"/>
      <c r="J116" s="49">
        <v>5</v>
      </c>
    </row>
    <row r="117" spans="1:10" ht="22.5" customHeight="1" x14ac:dyDescent="0.2">
      <c r="A117" s="31"/>
      <c r="C117" s="40"/>
      <c r="D117" s="44" t="str">
        <f t="shared" ref="D117:E119" si="28">D116</f>
        <v>Wed</v>
      </c>
      <c r="E117" s="45">
        <f t="shared" si="28"/>
        <v>44314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28"/>
        <v>Wed</v>
      </c>
      <c r="E118" s="45">
        <f t="shared" si="28"/>
        <v>44314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28"/>
        <v>Wed</v>
      </c>
      <c r="E119" s="45">
        <f t="shared" si="28"/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4</v>
      </c>
      <c r="C120" s="40"/>
      <c r="D120" s="33" t="str">
        <f>IF(B120=1,"Mo",IF(B120=2,"Tue",IF(B120=3,"Wed",IF(B120=4,"Thu",IF(B120=5,"Fri",IF(B120=6,"Sat",IF(B120=7,"Sun","")))))))</f>
        <v>Thu</v>
      </c>
      <c r="E120" s="34">
        <f>IF(MONTH(E115+1)&gt;MONTH(E115),"",E115+1)</f>
        <v>44315</v>
      </c>
      <c r="F120" s="35" t="s">
        <v>162</v>
      </c>
      <c r="G120" s="36">
        <v>9001</v>
      </c>
      <c r="H120" s="43" t="s">
        <v>157</v>
      </c>
      <c r="I120" s="36"/>
      <c r="J120" s="38">
        <v>3</v>
      </c>
    </row>
    <row r="121" spans="1:10" ht="22.5" customHeight="1" x14ac:dyDescent="0.2">
      <c r="A121" s="31"/>
      <c r="C121" s="40"/>
      <c r="D121" s="33" t="str">
        <f>D120</f>
        <v>Thu</v>
      </c>
      <c r="E121" s="34">
        <f>E120</f>
        <v>44315</v>
      </c>
      <c r="F121" s="35" t="s">
        <v>53</v>
      </c>
      <c r="G121" s="36">
        <v>9001</v>
      </c>
      <c r="H121" s="43" t="s">
        <v>81</v>
      </c>
      <c r="I121" s="36"/>
      <c r="J121" s="38">
        <v>3</v>
      </c>
    </row>
    <row r="122" spans="1:10" ht="22.5" customHeight="1" x14ac:dyDescent="0.2">
      <c r="A122" s="31"/>
      <c r="C122" s="40"/>
      <c r="D122" s="33" t="str">
        <f t="shared" ref="D122:E124" si="29">D121</f>
        <v>Thu</v>
      </c>
      <c r="E122" s="34">
        <f t="shared" si="29"/>
        <v>44315</v>
      </c>
      <c r="F122" s="35" t="s">
        <v>111</v>
      </c>
      <c r="G122" s="36">
        <v>9001</v>
      </c>
      <c r="H122" s="43" t="s">
        <v>155</v>
      </c>
      <c r="I122" s="36"/>
      <c r="J122" s="38">
        <v>3</v>
      </c>
    </row>
    <row r="123" spans="1:10" ht="22.5" customHeight="1" x14ac:dyDescent="0.2">
      <c r="A123" s="31"/>
      <c r="C123" s="40"/>
      <c r="D123" s="33" t="str">
        <f t="shared" si="29"/>
        <v>Thu</v>
      </c>
      <c r="E123" s="34">
        <f t="shared" si="29"/>
        <v>44315</v>
      </c>
      <c r="F123" s="35"/>
      <c r="G123" s="36"/>
      <c r="H123" s="43"/>
      <c r="I123" s="36"/>
      <c r="J123" s="38"/>
    </row>
    <row r="124" spans="1:10" ht="21" customHeight="1" x14ac:dyDescent="0.2">
      <c r="A124" s="31"/>
      <c r="C124" s="40"/>
      <c r="D124" s="33" t="str">
        <f t="shared" si="29"/>
        <v>Thu</v>
      </c>
      <c r="E124" s="34">
        <f t="shared" si="29"/>
        <v>44315</v>
      </c>
      <c r="F124" s="35"/>
      <c r="G124" s="36"/>
      <c r="H124" s="43"/>
      <c r="I124" s="36"/>
      <c r="J124" s="38"/>
    </row>
    <row r="125" spans="1:10" ht="21" customHeight="1" x14ac:dyDescent="0.2">
      <c r="A125" s="31">
        <f t="shared" si="0"/>
        <v>1</v>
      </c>
      <c r="B125" s="8">
        <v>5</v>
      </c>
      <c r="C125" s="40"/>
      <c r="D125" s="44" t="str">
        <f>IF(B125=1,"Mo",IF(B125=2,"Tue",IF(B125=3,"Wed",IF(B125=4,"Thu",IF(B125=5,"Fri",IF(B125=6,"Sat",IF(B125=7,"Sun","")))))))</f>
        <v>Fri</v>
      </c>
      <c r="E125" s="45">
        <f>IF(MONTH(E120+1)&gt;MONTH(E120),"",E120+1)</f>
        <v>44316</v>
      </c>
      <c r="F125" s="46" t="s">
        <v>162</v>
      </c>
      <c r="G125" s="47">
        <v>9001</v>
      </c>
      <c r="H125" s="48" t="s">
        <v>161</v>
      </c>
      <c r="I125" s="47"/>
      <c r="J125" s="49">
        <v>3</v>
      </c>
    </row>
    <row r="126" spans="1:10" ht="21" customHeight="1" x14ac:dyDescent="0.2">
      <c r="C126" s="40"/>
      <c r="D126" s="44" t="str">
        <f>D125</f>
        <v>Fri</v>
      </c>
      <c r="E126" s="45">
        <f t="shared" ref="E126:E129" si="30">IF(MONTH(E121+1)&gt;MONTH(E121),"",E121+1)</f>
        <v>44316</v>
      </c>
      <c r="F126" s="46" t="s">
        <v>53</v>
      </c>
      <c r="G126" s="47">
        <v>9001</v>
      </c>
      <c r="H126" s="48" t="s">
        <v>117</v>
      </c>
      <c r="I126" s="47"/>
      <c r="J126" s="49">
        <v>6</v>
      </c>
    </row>
    <row r="127" spans="1:10" ht="21" customHeight="1" x14ac:dyDescent="0.2">
      <c r="C127" s="40"/>
      <c r="D127" s="44" t="str">
        <f t="shared" ref="D127:D129" si="31">D126</f>
        <v>Fri</v>
      </c>
      <c r="E127" s="45">
        <f t="shared" si="30"/>
        <v>44316</v>
      </c>
      <c r="F127" s="46"/>
      <c r="G127" s="47"/>
      <c r="H127" s="71"/>
      <c r="I127" s="47"/>
      <c r="J127" s="49"/>
    </row>
    <row r="128" spans="1:10" ht="21" customHeight="1" x14ac:dyDescent="0.2">
      <c r="C128" s="40"/>
      <c r="D128" s="44" t="str">
        <f t="shared" si="31"/>
        <v>Fri</v>
      </c>
      <c r="E128" s="45">
        <f>IF(MONTH(E123+1)&gt;MONTH(E123),"",E123+1)</f>
        <v>44316</v>
      </c>
      <c r="F128" s="46"/>
      <c r="G128" s="47"/>
      <c r="H128" s="71"/>
      <c r="I128" s="47"/>
      <c r="J128" s="49"/>
    </row>
    <row r="129" spans="3:10" ht="21" customHeight="1" x14ac:dyDescent="0.2">
      <c r="C129" s="40"/>
      <c r="D129" s="44" t="str">
        <f t="shared" si="31"/>
        <v>Fri</v>
      </c>
      <c r="E129" s="45">
        <f t="shared" si="30"/>
        <v>44316</v>
      </c>
      <c r="F129" s="46"/>
      <c r="G129" s="47"/>
      <c r="H129" s="71"/>
      <c r="I129" s="47"/>
      <c r="J129" s="49"/>
    </row>
    <row r="130" spans="3:10" ht="30" customHeight="1" x14ac:dyDescent="0.2"/>
    <row r="131" spans="3:10" ht="30" customHeight="1" x14ac:dyDescent="0.2"/>
    <row r="132" spans="3:10" ht="30" customHeight="1" x14ac:dyDescent="0.2"/>
    <row r="133" spans="3:10" ht="30" customHeight="1" x14ac:dyDescent="0.2"/>
    <row r="134" spans="3:10" ht="30" customHeight="1" x14ac:dyDescent="0.2"/>
    <row r="135" spans="3:10" ht="30" customHeight="1" x14ac:dyDescent="0.2"/>
    <row r="136" spans="3:10" ht="30" customHeight="1" x14ac:dyDescent="0.2"/>
    <row r="137" spans="3:10" ht="30" customHeight="1" x14ac:dyDescent="0.2"/>
    <row r="138" spans="3:10" ht="30" customHeight="1" x14ac:dyDescent="0.2"/>
    <row r="139" spans="3:10" ht="30" customHeight="1" x14ac:dyDescent="0.2"/>
    <row r="140" spans="3:10" ht="30" customHeight="1" x14ac:dyDescent="0.2"/>
    <row r="141" spans="3:10" ht="30" customHeight="1" x14ac:dyDescent="0.2"/>
    <row r="142" spans="3:10" ht="30" customHeight="1" x14ac:dyDescent="0.2"/>
    <row r="143" spans="3:10" ht="30" customHeight="1" x14ac:dyDescent="0.2"/>
    <row r="144" spans="3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4">
    <cfRule type="expression" dxfId="81" priority="28" stopIfTrue="1">
      <formula>IF($A16&lt;&gt;1,B16,"")</formula>
    </cfRule>
  </conditionalFormatting>
  <conditionalFormatting sqref="D11:D124">
    <cfRule type="expression" dxfId="80" priority="29" stopIfTrue="1">
      <formula>IF($A11="",B11,)</formula>
    </cfRule>
  </conditionalFormatting>
  <conditionalFormatting sqref="G11:G20 G22:G76 G82:G119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115:G119 G87:G104 G22 G33:G49 G60:G76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5:C129">
    <cfRule type="expression" dxfId="67" priority="9" stopIfTrue="1">
      <formula>IF($A125=1,B125,)</formula>
    </cfRule>
    <cfRule type="expression" dxfId="66" priority="10" stopIfTrue="1">
      <formula>IF($A125="",B125,)</formula>
    </cfRule>
  </conditionalFormatting>
  <conditionalFormatting sqref="D125:D129">
    <cfRule type="expression" dxfId="65" priority="11" stopIfTrue="1">
      <formula>IF($A125="",B125,)</formula>
    </cfRule>
  </conditionalFormatting>
  <conditionalFormatting sqref="E125:E129">
    <cfRule type="expression" dxfId="64" priority="8" stopIfTrue="1">
      <formula>IF($A125&lt;&gt;1,B125,"")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Yadarun</v>
      </c>
      <c r="G3" s="14"/>
      <c r="I3" s="15"/>
      <c r="J3" s="15"/>
    </row>
    <row r="4" spans="1:10" ht="20.25" customHeight="1" x14ac:dyDescent="0.2">
      <c r="D4" s="154" t="s">
        <v>8</v>
      </c>
      <c r="E4" s="155"/>
      <c r="F4" s="13" t="str">
        <f>'Information-General Settings'!C4</f>
        <v>Komala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TIME085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93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Yadarun</v>
      </c>
      <c r="G3" s="14"/>
      <c r="I3" s="15"/>
      <c r="J3" s="15"/>
    </row>
    <row r="4" spans="1:10" ht="20.25" customHeight="1" x14ac:dyDescent="0.2">
      <c r="D4" s="154" t="s">
        <v>8</v>
      </c>
      <c r="E4" s="155"/>
      <c r="F4" s="13" t="str">
        <f>'Information-General Settings'!C4</f>
        <v>Komala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TIME085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Panisa</cp:lastModifiedBy>
  <dcterms:created xsi:type="dcterms:W3CDTF">2006-02-12T14:53:28Z</dcterms:created>
  <dcterms:modified xsi:type="dcterms:W3CDTF">2021-05-10T12:56:29Z</dcterms:modified>
</cp:coreProperties>
</file>