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28D31A20-9E85-4571-8E8D-D7E5FEC8565D}" xr6:coauthVersionLast="47" xr6:coauthVersionMax="47" xr10:uidLastSave="{00000000-0000-0000-0000-000000000000}"/>
  <bookViews>
    <workbookView xWindow="-120" yWindow="-120" windowWidth="29040" windowHeight="15840" tabRatio="766" activeTab="6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48" i="44"/>
  <c r="A48" i="44"/>
  <c r="D47" i="44"/>
  <c r="A47" i="44"/>
  <c r="E11" i="44"/>
  <c r="B11" i="44" s="1"/>
  <c r="E11" i="43"/>
  <c r="B11" i="43" s="1"/>
  <c r="I8" i="42"/>
  <c r="J8" i="42" s="1"/>
  <c r="D60" i="42"/>
  <c r="A60" i="42"/>
  <c r="E11" i="42"/>
  <c r="E14" i="42" s="1"/>
  <c r="E15" i="42" s="1"/>
  <c r="F5" i="42"/>
  <c r="F4" i="42"/>
  <c r="F3" i="42"/>
  <c r="I8" i="40"/>
  <c r="J8" i="40" s="1"/>
  <c r="I8" i="41"/>
  <c r="J8" i="41" s="1"/>
  <c r="D43" i="41"/>
  <c r="A43" i="41"/>
  <c r="D42" i="41"/>
  <c r="A42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E12" i="44" l="1"/>
  <c r="E14" i="44" s="1"/>
  <c r="B14" i="44" s="1"/>
  <c r="D14" i="44" s="1"/>
  <c r="B10" i="43"/>
  <c r="E13" i="43"/>
  <c r="B13" i="43" s="1"/>
  <c r="D13" i="43" s="1"/>
  <c r="D14" i="43" s="1"/>
  <c r="D15" i="43" s="1"/>
  <c r="E12" i="43"/>
  <c r="B11" i="36"/>
  <c r="D11" i="36" s="1"/>
  <c r="A11" i="44"/>
  <c r="D11" i="44"/>
  <c r="B10" i="44"/>
  <c r="D11" i="43"/>
  <c r="D12" i="43" s="1"/>
  <c r="A11" i="43"/>
  <c r="E14" i="43"/>
  <c r="E15" i="43" s="1"/>
  <c r="B11" i="42"/>
  <c r="D11" i="42" s="1"/>
  <c r="D12" i="42" s="1"/>
  <c r="D13" i="42" s="1"/>
  <c r="E16" i="42"/>
  <c r="B14" i="42"/>
  <c r="E12" i="42"/>
  <c r="E13" i="42" s="1"/>
  <c r="B10" i="42"/>
  <c r="B11" i="41"/>
  <c r="D11" i="41" s="1"/>
  <c r="E13" i="41"/>
  <c r="B12" i="41"/>
  <c r="B10" i="41"/>
  <c r="B11" i="40"/>
  <c r="E12" i="40"/>
  <c r="B10" i="40"/>
  <c r="B10" i="36"/>
  <c r="A11" i="36"/>
  <c r="D12" i="36"/>
  <c r="A12" i="36"/>
  <c r="E13" i="36"/>
  <c r="E15" i="44" l="1"/>
  <c r="E16" i="44" s="1"/>
  <c r="E17" i="44" s="1"/>
  <c r="E13" i="44"/>
  <c r="B12" i="44"/>
  <c r="D12" i="44" s="1"/>
  <c r="D13" i="44" s="1"/>
  <c r="E16" i="43"/>
  <c r="E17" i="43"/>
  <c r="E18" i="43" s="1"/>
  <c r="B16" i="43"/>
  <c r="D16" i="43" s="1"/>
  <c r="D17" i="43" s="1"/>
  <c r="D18" i="43" s="1"/>
  <c r="E19" i="43"/>
  <c r="A11" i="42"/>
  <c r="A14" i="42"/>
  <c r="D14" i="42"/>
  <c r="D15" i="42" s="1"/>
  <c r="B16" i="42"/>
  <c r="E17" i="42"/>
  <c r="A11" i="41"/>
  <c r="B13" i="41"/>
  <c r="E14" i="41"/>
  <c r="A12" i="41"/>
  <c r="D12" i="41"/>
  <c r="D11" i="40"/>
  <c r="A11" i="40"/>
  <c r="B12" i="40"/>
  <c r="E13" i="40"/>
  <c r="B13" i="36"/>
  <c r="E14" i="36"/>
  <c r="E15" i="36" s="1"/>
  <c r="B15" i="44" l="1"/>
  <c r="A15" i="44" s="1"/>
  <c r="B16" i="44"/>
  <c r="E18" i="44"/>
  <c r="B19" i="43"/>
  <c r="E21" i="43"/>
  <c r="E20" i="43"/>
  <c r="E18" i="42"/>
  <c r="B17" i="42"/>
  <c r="D16" i="42"/>
  <c r="A16" i="42"/>
  <c r="D13" i="41"/>
  <c r="A13" i="41"/>
  <c r="E15" i="41"/>
  <c r="B14" i="41"/>
  <c r="D12" i="40"/>
  <c r="A12" i="40"/>
  <c r="B13" i="40"/>
  <c r="E14" i="40"/>
  <c r="B14" i="36"/>
  <c r="E16" i="36"/>
  <c r="E17" i="36" s="1"/>
  <c r="A13" i="36"/>
  <c r="D13" i="36"/>
  <c r="D15" i="44" l="1"/>
  <c r="E19" i="44"/>
  <c r="B18" i="44"/>
  <c r="D16" i="44"/>
  <c r="D17" i="44" s="1"/>
  <c r="A16" i="44"/>
  <c r="D19" i="43"/>
  <c r="D20" i="43" s="1"/>
  <c r="A19" i="43"/>
  <c r="E22" i="43"/>
  <c r="E23" i="43"/>
  <c r="B21" i="43"/>
  <c r="D17" i="42"/>
  <c r="A17" i="42"/>
  <c r="B18" i="42"/>
  <c r="E19" i="42"/>
  <c r="D14" i="41"/>
  <c r="A14" i="41"/>
  <c r="B15" i="41"/>
  <c r="E16" i="41"/>
  <c r="D13" i="40"/>
  <c r="A13" i="40"/>
  <c r="B14" i="40"/>
  <c r="E15" i="40"/>
  <c r="B16" i="36"/>
  <c r="E18" i="36"/>
  <c r="E19" i="36" s="1"/>
  <c r="D14" i="36"/>
  <c r="D15" i="36" s="1"/>
  <c r="A14" i="36"/>
  <c r="B19" i="44" l="1"/>
  <c r="E20" i="44"/>
  <c r="A18" i="44"/>
  <c r="D18" i="44"/>
  <c r="A21" i="43"/>
  <c r="D21" i="43"/>
  <c r="D22" i="43" s="1"/>
  <c r="B23" i="43"/>
  <c r="E24" i="43"/>
  <c r="E20" i="42"/>
  <c r="B19" i="42"/>
  <c r="D18" i="42"/>
  <c r="A18" i="42"/>
  <c r="D15" i="41"/>
  <c r="A15" i="41"/>
  <c r="E17" i="41"/>
  <c r="B16" i="41"/>
  <c r="B15" i="40"/>
  <c r="E16" i="40"/>
  <c r="D14" i="40"/>
  <c r="A14" i="40"/>
  <c r="B18" i="36"/>
  <c r="E20" i="36"/>
  <c r="E21" i="36" s="1"/>
  <c r="D16" i="36"/>
  <c r="D17" i="36" s="1"/>
  <c r="A16" i="36"/>
  <c r="D19" i="44" l="1"/>
  <c r="A19" i="44"/>
  <c r="E23" i="44"/>
  <c r="E21" i="44"/>
  <c r="E22" i="44" s="1"/>
  <c r="B20" i="44"/>
  <c r="D23" i="43"/>
  <c r="A23" i="43"/>
  <c r="B24" i="43"/>
  <c r="E25" i="43"/>
  <c r="B20" i="42"/>
  <c r="E22" i="42"/>
  <c r="E21" i="42"/>
  <c r="D19" i="42"/>
  <c r="A19" i="42"/>
  <c r="D16" i="41"/>
  <c r="A16" i="41"/>
  <c r="B17" i="41"/>
  <c r="E18" i="41"/>
  <c r="B16" i="40"/>
  <c r="E17" i="40"/>
  <c r="D15" i="40"/>
  <c r="A15" i="40"/>
  <c r="E22" i="36"/>
  <c r="B20" i="36"/>
  <c r="D18" i="36"/>
  <c r="D19" i="36" s="1"/>
  <c r="A18" i="36"/>
  <c r="B23" i="44" l="1"/>
  <c r="E24" i="44"/>
  <c r="A20" i="44"/>
  <c r="D20" i="44"/>
  <c r="D21" i="44" s="1"/>
  <c r="D22" i="44" s="1"/>
  <c r="D24" i="43"/>
  <c r="A24" i="43"/>
  <c r="B25" i="43"/>
  <c r="E28" i="43"/>
  <c r="E26" i="43"/>
  <c r="E27" i="43" s="1"/>
  <c r="E23" i="42"/>
  <c r="B22" i="42"/>
  <c r="D20" i="42"/>
  <c r="D21" i="42" s="1"/>
  <c r="A20" i="42"/>
  <c r="D17" i="41"/>
  <c r="A17" i="41"/>
  <c r="E19" i="41"/>
  <c r="B18" i="41"/>
  <c r="D16" i="40"/>
  <c r="A16" i="40"/>
  <c r="B17" i="40"/>
  <c r="E18" i="40"/>
  <c r="D20" i="36"/>
  <c r="D21" i="36" s="1"/>
  <c r="A20" i="36"/>
  <c r="B22" i="36"/>
  <c r="E23" i="36"/>
  <c r="D23" i="44" l="1"/>
  <c r="A23" i="44"/>
  <c r="E25" i="44"/>
  <c r="B24" i="44"/>
  <c r="D25" i="43"/>
  <c r="D26" i="43" s="1"/>
  <c r="D27" i="43" s="1"/>
  <c r="A25" i="43"/>
  <c r="E29" i="43"/>
  <c r="B28" i="43"/>
  <c r="D22" i="42"/>
  <c r="A22" i="42"/>
  <c r="B23" i="42"/>
  <c r="E24" i="42"/>
  <c r="E25" i="42" s="1"/>
  <c r="D18" i="41"/>
  <c r="A18" i="41"/>
  <c r="B19" i="41"/>
  <c r="E20" i="41"/>
  <c r="B18" i="40"/>
  <c r="E19" i="40"/>
  <c r="D17" i="40"/>
  <c r="A17" i="40"/>
  <c r="E24" i="36"/>
  <c r="B23" i="36"/>
  <c r="D22" i="36"/>
  <c r="A22" i="36"/>
  <c r="B25" i="44" l="1"/>
  <c r="E27" i="44"/>
  <c r="E26" i="44"/>
  <c r="A24" i="44"/>
  <c r="D24" i="44"/>
  <c r="D28" i="43"/>
  <c r="A28" i="43"/>
  <c r="B29" i="43"/>
  <c r="E30" i="43"/>
  <c r="E26" i="42"/>
  <c r="B24" i="42"/>
  <c r="D23" i="42"/>
  <c r="A23" i="42"/>
  <c r="E21" i="41"/>
  <c r="B20" i="41"/>
  <c r="D19" i="41"/>
  <c r="A19" i="41"/>
  <c r="D18" i="40"/>
  <c r="A18" i="40"/>
  <c r="B19" i="40"/>
  <c r="E20" i="40"/>
  <c r="D23" i="36"/>
  <c r="A23" i="36"/>
  <c r="B24" i="36"/>
  <c r="E25" i="36"/>
  <c r="E26" i="36" s="1"/>
  <c r="E28" i="44" l="1"/>
  <c r="B27" i="44"/>
  <c r="D25" i="44"/>
  <c r="D26" i="44" s="1"/>
  <c r="A25" i="44"/>
  <c r="D29" i="43"/>
  <c r="A29" i="43"/>
  <c r="E31" i="43"/>
  <c r="E32" i="43" s="1"/>
  <c r="B30" i="43"/>
  <c r="E33" i="43"/>
  <c r="D24" i="42"/>
  <c r="D25" i="42" s="1"/>
  <c r="A24" i="42"/>
  <c r="E27" i="42"/>
  <c r="B26" i="42"/>
  <c r="D20" i="41"/>
  <c r="A20" i="41"/>
  <c r="B21" i="41"/>
  <c r="E22" i="41"/>
  <c r="B20" i="40"/>
  <c r="E21" i="40"/>
  <c r="D19" i="40"/>
  <c r="A19" i="40"/>
  <c r="D24" i="36"/>
  <c r="A24" i="36"/>
  <c r="B25" i="36"/>
  <c r="E27" i="36"/>
  <c r="B28" i="44" l="1"/>
  <c r="E29" i="44"/>
  <c r="A27" i="44"/>
  <c r="D27" i="44"/>
  <c r="B33" i="43"/>
  <c r="E34" i="43"/>
  <c r="A30" i="43"/>
  <c r="D30" i="43"/>
  <c r="D31" i="43" s="1"/>
  <c r="D32" i="43" s="1"/>
  <c r="D26" i="42"/>
  <c r="A26" i="42"/>
  <c r="E28" i="42"/>
  <c r="B27" i="42"/>
  <c r="E24" i="41"/>
  <c r="E23" i="41"/>
  <c r="B22" i="41"/>
  <c r="D21" i="41"/>
  <c r="A21" i="41"/>
  <c r="B21" i="40"/>
  <c r="E22" i="40"/>
  <c r="D20" i="40"/>
  <c r="A20" i="40"/>
  <c r="D25" i="36"/>
  <c r="D26" i="36" s="1"/>
  <c r="A25" i="36"/>
  <c r="B27" i="36"/>
  <c r="E28" i="36"/>
  <c r="E29" i="36" s="1"/>
  <c r="D28" i="44" l="1"/>
  <c r="A28" i="44"/>
  <c r="E30" i="44"/>
  <c r="B29" i="44"/>
  <c r="D33" i="43"/>
  <c r="A33" i="43"/>
  <c r="E35" i="43"/>
  <c r="B34" i="43"/>
  <c r="A27" i="42"/>
  <c r="D27" i="42"/>
  <c r="B28" i="42"/>
  <c r="E29" i="42"/>
  <c r="D22" i="41"/>
  <c r="D23" i="41" s="1"/>
  <c r="A22" i="41"/>
  <c r="B24" i="41"/>
  <c r="E25" i="41"/>
  <c r="B22" i="40"/>
  <c r="E23" i="40"/>
  <c r="D21" i="40"/>
  <c r="A21" i="40"/>
  <c r="B28" i="36"/>
  <c r="E30" i="36"/>
  <c r="E31" i="36" s="1"/>
  <c r="E32" i="36" s="1"/>
  <c r="D27" i="36"/>
  <c r="A27" i="36"/>
  <c r="A29" i="44" l="1"/>
  <c r="D29" i="44"/>
  <c r="B30" i="44"/>
  <c r="E31" i="44"/>
  <c r="B35" i="43"/>
  <c r="E36" i="43"/>
  <c r="A34" i="43"/>
  <c r="D34" i="43"/>
  <c r="E31" i="42"/>
  <c r="E30" i="42"/>
  <c r="B29" i="42"/>
  <c r="D28" i="42"/>
  <c r="A28" i="42"/>
  <c r="E26" i="41"/>
  <c r="B25" i="41"/>
  <c r="D24" i="41"/>
  <c r="A24" i="41"/>
  <c r="D22" i="40"/>
  <c r="A22" i="40"/>
  <c r="B23" i="40"/>
  <c r="E24" i="40"/>
  <c r="E33" i="36"/>
  <c r="E34" i="36" s="1"/>
  <c r="E35" i="36" s="1"/>
  <c r="B30" i="36"/>
  <c r="A28" i="36"/>
  <c r="D28" i="36"/>
  <c r="D29" i="36" s="1"/>
  <c r="D30" i="44" l="1"/>
  <c r="A30" i="44"/>
  <c r="E32" i="44"/>
  <c r="B31" i="44"/>
  <c r="D35" i="43"/>
  <c r="A35" i="43"/>
  <c r="E37" i="43"/>
  <c r="E38" i="43"/>
  <c r="B36" i="43"/>
  <c r="D29" i="42"/>
  <c r="D30" i="42" s="1"/>
  <c r="A29" i="42"/>
  <c r="B31" i="42"/>
  <c r="E33" i="42"/>
  <c r="E34" i="42" s="1"/>
  <c r="E35" i="42" s="1"/>
  <c r="E32" i="42"/>
  <c r="D25" i="41"/>
  <c r="A25" i="41"/>
  <c r="B26" i="41"/>
  <c r="E27" i="41"/>
  <c r="B24" i="40"/>
  <c r="E25" i="40"/>
  <c r="D23" i="40"/>
  <c r="A23" i="40"/>
  <c r="D30" i="36"/>
  <c r="D31" i="36" s="1"/>
  <c r="D32" i="36" s="1"/>
  <c r="A30" i="36"/>
  <c r="E36" i="36"/>
  <c r="B33" i="36"/>
  <c r="D31" i="44" l="1"/>
  <c r="A31" i="44"/>
  <c r="B32" i="44"/>
  <c r="E33" i="44"/>
  <c r="D36" i="43"/>
  <c r="D37" i="43" s="1"/>
  <c r="A36" i="43"/>
  <c r="B38" i="43"/>
  <c r="E40" i="43"/>
  <c r="E39" i="43"/>
  <c r="E36" i="42"/>
  <c r="E37" i="42" s="1"/>
  <c r="E38" i="42" s="1"/>
  <c r="B33" i="42"/>
  <c r="D31" i="42"/>
  <c r="D32" i="42" s="1"/>
  <c r="A31" i="42"/>
  <c r="E28" i="41"/>
  <c r="B27" i="41"/>
  <c r="D26" i="41"/>
  <c r="A26" i="41"/>
  <c r="B25" i="40"/>
  <c r="E26" i="40"/>
  <c r="A24" i="40"/>
  <c r="D24" i="40"/>
  <c r="A33" i="36"/>
  <c r="D33" i="36"/>
  <c r="D34" i="36" s="1"/>
  <c r="D35" i="36" s="1"/>
  <c r="B36" i="36"/>
  <c r="E37" i="36"/>
  <c r="E34" i="44" l="1"/>
  <c r="B33" i="44"/>
  <c r="D32" i="44"/>
  <c r="A32" i="44"/>
  <c r="E41" i="43"/>
  <c r="B40" i="43"/>
  <c r="E42" i="43"/>
  <c r="D38" i="43"/>
  <c r="D39" i="43" s="1"/>
  <c r="A38" i="43"/>
  <c r="A33" i="42"/>
  <c r="D33" i="42"/>
  <c r="D34" i="42" s="1"/>
  <c r="D35" i="42" s="1"/>
  <c r="B36" i="42"/>
  <c r="E39" i="42"/>
  <c r="B28" i="41"/>
  <c r="E29" i="41"/>
  <c r="D27" i="41"/>
  <c r="A27" i="41"/>
  <c r="B26" i="40"/>
  <c r="E27" i="40"/>
  <c r="D25" i="40"/>
  <c r="A25" i="40"/>
  <c r="E38" i="36"/>
  <c r="E39" i="36" s="1"/>
  <c r="B37" i="36"/>
  <c r="D36" i="36"/>
  <c r="A36" i="36"/>
  <c r="B34" i="44" l="1"/>
  <c r="E36" i="44"/>
  <c r="E35" i="44"/>
  <c r="A33" i="44"/>
  <c r="D33" i="44"/>
  <c r="B42" i="43"/>
  <c r="E44" i="43"/>
  <c r="E43" i="43"/>
  <c r="A40" i="43"/>
  <c r="D40" i="43"/>
  <c r="D41" i="43" s="1"/>
  <c r="E41" i="42"/>
  <c r="E40" i="42"/>
  <c r="B39" i="42"/>
  <c r="D36" i="42"/>
  <c r="D37" i="42" s="1"/>
  <c r="D38" i="42" s="1"/>
  <c r="A36" i="42"/>
  <c r="E30" i="41"/>
  <c r="B29" i="41"/>
  <c r="D28" i="41"/>
  <c r="A28" i="41"/>
  <c r="B27" i="40"/>
  <c r="E28" i="40"/>
  <c r="A26" i="40"/>
  <c r="D26" i="40"/>
  <c r="D37" i="36"/>
  <c r="A37" i="36"/>
  <c r="B38" i="36"/>
  <c r="E40" i="36"/>
  <c r="E41" i="36" s="1"/>
  <c r="E37" i="44" l="1"/>
  <c r="B36" i="44"/>
  <c r="D34" i="44"/>
  <c r="D35" i="44" s="1"/>
  <c r="A34" i="44"/>
  <c r="D42" i="43"/>
  <c r="D43" i="43" s="1"/>
  <c r="A42" i="43"/>
  <c r="E46" i="43"/>
  <c r="E45" i="43"/>
  <c r="B44" i="43"/>
  <c r="A39" i="42"/>
  <c r="D39" i="42"/>
  <c r="D40" i="42" s="1"/>
  <c r="B41" i="42"/>
  <c r="E42" i="42"/>
  <c r="D29" i="41"/>
  <c r="A29" i="41"/>
  <c r="B30" i="41"/>
  <c r="E31" i="41"/>
  <c r="B28" i="40"/>
  <c r="E29" i="40"/>
  <c r="D27" i="40"/>
  <c r="A27" i="40"/>
  <c r="B40" i="36"/>
  <c r="E42" i="36"/>
  <c r="E43" i="36" s="1"/>
  <c r="E44" i="36" s="1"/>
  <c r="D38" i="36"/>
  <c r="D39" i="36" s="1"/>
  <c r="A38" i="36"/>
  <c r="A36" i="44" l="1"/>
  <c r="D36" i="44"/>
  <c r="B37" i="44"/>
  <c r="E38" i="44"/>
  <c r="A44" i="43"/>
  <c r="D44" i="43"/>
  <c r="D45" i="43" s="1"/>
  <c r="B46" i="43"/>
  <c r="E47" i="43"/>
  <c r="E43" i="42"/>
  <c r="B42" i="42"/>
  <c r="D41" i="42"/>
  <c r="A41" i="42"/>
  <c r="D30" i="41"/>
  <c r="A30" i="41"/>
  <c r="E33" i="41"/>
  <c r="E32" i="41"/>
  <c r="B31" i="41"/>
  <c r="B29" i="40"/>
  <c r="E30" i="40"/>
  <c r="A28" i="40"/>
  <c r="D28" i="40"/>
  <c r="B42" i="36"/>
  <c r="E45" i="36"/>
  <c r="A40" i="36"/>
  <c r="D40" i="36"/>
  <c r="D41" i="36" s="1"/>
  <c r="E39" i="44" l="1"/>
  <c r="B38" i="44"/>
  <c r="D37" i="44"/>
  <c r="A37" i="44"/>
  <c r="E48" i="43"/>
  <c r="B47" i="43"/>
  <c r="D46" i="43"/>
  <c r="A46" i="43"/>
  <c r="D42" i="42"/>
  <c r="A42" i="42"/>
  <c r="B43" i="42"/>
  <c r="E44" i="42"/>
  <c r="D31" i="41"/>
  <c r="D32" i="41" s="1"/>
  <c r="A31" i="41"/>
  <c r="B33" i="41"/>
  <c r="E34" i="41"/>
  <c r="B30" i="40"/>
  <c r="E31" i="40"/>
  <c r="D29" i="40"/>
  <c r="A29" i="40"/>
  <c r="B45" i="36"/>
  <c r="E46" i="36"/>
  <c r="D42" i="36"/>
  <c r="D43" i="36" s="1"/>
  <c r="D44" i="36" s="1"/>
  <c r="A42" i="36"/>
  <c r="D38" i="44" l="1"/>
  <c r="A38" i="44"/>
  <c r="B39" i="44"/>
  <c r="E40" i="44"/>
  <c r="D47" i="43"/>
  <c r="A47" i="43"/>
  <c r="E50" i="43"/>
  <c r="B48" i="43"/>
  <c r="E49" i="43"/>
  <c r="E45" i="42"/>
  <c r="E46" i="42"/>
  <c r="E47" i="42" s="1"/>
  <c r="B44" i="42"/>
  <c r="D43" i="42"/>
  <c r="A43" i="42"/>
  <c r="E35" i="41"/>
  <c r="B34" i="41"/>
  <c r="D33" i="41"/>
  <c r="A33" i="41"/>
  <c r="B31" i="40"/>
  <c r="E32" i="40"/>
  <c r="D30" i="40"/>
  <c r="A30" i="40"/>
  <c r="A45" i="36"/>
  <c r="D45" i="36"/>
  <c r="B46" i="36"/>
  <c r="E47" i="36"/>
  <c r="B40" i="44" l="1"/>
  <c r="E41" i="44"/>
  <c r="E42" i="44" s="1"/>
  <c r="A39" i="44"/>
  <c r="D39" i="44"/>
  <c r="D48" i="43"/>
  <c r="D49" i="43" s="1"/>
  <c r="A48" i="43"/>
  <c r="E51" i="43"/>
  <c r="B50" i="43"/>
  <c r="E52" i="43"/>
  <c r="B46" i="42"/>
  <c r="E48" i="42"/>
  <c r="E49" i="42" s="1"/>
  <c r="E50" i="42" s="1"/>
  <c r="A44" i="42"/>
  <c r="D44" i="42"/>
  <c r="D45" i="42" s="1"/>
  <c r="D34" i="41"/>
  <c r="A34" i="41"/>
  <c r="B35" i="41"/>
  <c r="E36" i="41"/>
  <c r="E33" i="40"/>
  <c r="B32" i="40"/>
  <c r="D31" i="40"/>
  <c r="A31" i="40"/>
  <c r="D46" i="36"/>
  <c r="A46" i="36"/>
  <c r="B47" i="36"/>
  <c r="E48" i="36"/>
  <c r="B41" i="44" l="1"/>
  <c r="E43" i="44"/>
  <c r="D40" i="44"/>
  <c r="A40" i="44"/>
  <c r="D50" i="43"/>
  <c r="D51" i="43" s="1"/>
  <c r="A50" i="43"/>
  <c r="B52" i="43"/>
  <c r="E53" i="43"/>
  <c r="B48" i="42"/>
  <c r="E51" i="42"/>
  <c r="A46" i="42"/>
  <c r="D46" i="42"/>
  <c r="D47" i="42" s="1"/>
  <c r="A35" i="41"/>
  <c r="D35" i="41"/>
  <c r="B36" i="41"/>
  <c r="E37" i="41"/>
  <c r="D32" i="40"/>
  <c r="A32" i="40"/>
  <c r="E34" i="40"/>
  <c r="B33" i="40"/>
  <c r="B48" i="36"/>
  <c r="E49" i="36"/>
  <c r="E50" i="36" s="1"/>
  <c r="A47" i="36"/>
  <c r="D47" i="36"/>
  <c r="A41" i="44" l="1"/>
  <c r="D41" i="44"/>
  <c r="D42" i="44" s="1"/>
  <c r="B43" i="44"/>
  <c r="E44" i="44"/>
  <c r="E54" i="43"/>
  <c r="B53" i="43"/>
  <c r="E55" i="43"/>
  <c r="A52" i="43"/>
  <c r="D52" i="43"/>
  <c r="B51" i="42"/>
  <c r="E53" i="42"/>
  <c r="E52" i="42"/>
  <c r="D48" i="42"/>
  <c r="D49" i="42" s="1"/>
  <c r="D50" i="42" s="1"/>
  <c r="A48" i="42"/>
  <c r="D36" i="41"/>
  <c r="A36" i="41"/>
  <c r="B37" i="41"/>
  <c r="E38" i="41"/>
  <c r="A33" i="40"/>
  <c r="D33" i="40"/>
  <c r="B34" i="40"/>
  <c r="E35" i="40"/>
  <c r="B49" i="36"/>
  <c r="E51" i="36"/>
  <c r="D48" i="36"/>
  <c r="A48" i="36"/>
  <c r="B44" i="44" l="1"/>
  <c r="E45" i="44"/>
  <c r="D43" i="44"/>
  <c r="A43" i="44"/>
  <c r="B55" i="43"/>
  <c r="E56" i="43"/>
  <c r="D53" i="43"/>
  <c r="D54" i="43" s="1"/>
  <c r="A53" i="43"/>
  <c r="A51" i="42"/>
  <c r="D51" i="42"/>
  <c r="D52" i="42" s="1"/>
  <c r="B53" i="42"/>
  <c r="E54" i="42"/>
  <c r="A37" i="41"/>
  <c r="D37" i="41"/>
  <c r="B38" i="41"/>
  <c r="E39" i="41"/>
  <c r="E40" i="41" s="1"/>
  <c r="B40" i="41" s="1"/>
  <c r="E36" i="40"/>
  <c r="B35" i="40"/>
  <c r="D34" i="40"/>
  <c r="A34" i="40"/>
  <c r="B51" i="36"/>
  <c r="E52" i="36"/>
  <c r="E53" i="36" s="1"/>
  <c r="A49" i="36"/>
  <c r="D49" i="36"/>
  <c r="D50" i="36" s="1"/>
  <c r="A40" i="41" l="1"/>
  <c r="D40" i="41"/>
  <c r="D44" i="44"/>
  <c r="A44" i="44"/>
  <c r="B46" i="44"/>
  <c r="B45" i="44"/>
  <c r="E46" i="44"/>
  <c r="A55" i="43"/>
  <c r="D55" i="43"/>
  <c r="B56" i="43"/>
  <c r="E57" i="43"/>
  <c r="B57" i="43" s="1"/>
  <c r="B54" i="42"/>
  <c r="E55" i="42"/>
  <c r="D53" i="42"/>
  <c r="A53" i="42"/>
  <c r="D38" i="41"/>
  <c r="A38" i="41"/>
  <c r="B39" i="41"/>
  <c r="A35" i="40"/>
  <c r="D35" i="40"/>
  <c r="B36" i="40"/>
  <c r="E37" i="40"/>
  <c r="B52" i="36"/>
  <c r="E54" i="36"/>
  <c r="D51" i="36"/>
  <c r="A51" i="36"/>
  <c r="D45" i="44" l="1"/>
  <c r="A45" i="44"/>
  <c r="E47" i="44"/>
  <c r="A46" i="44"/>
  <c r="D46" i="44"/>
  <c r="A57" i="43"/>
  <c r="D57" i="43"/>
  <c r="D56" i="43"/>
  <c r="A56" i="43"/>
  <c r="B57" i="42"/>
  <c r="E56" i="42"/>
  <c r="B55" i="42"/>
  <c r="E57" i="42"/>
  <c r="A54" i="42"/>
  <c r="D54" i="42"/>
  <c r="B41" i="41"/>
  <c r="E41" i="41"/>
  <c r="A39" i="41"/>
  <c r="D39" i="41"/>
  <c r="D36" i="40"/>
  <c r="A36" i="40"/>
  <c r="E38" i="40"/>
  <c r="B37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48" i="44" l="1"/>
  <c r="D55" i="42"/>
  <c r="D56" i="42" s="1"/>
  <c r="A55" i="42"/>
  <c r="E60" i="42"/>
  <c r="E58" i="42"/>
  <c r="E59" i="42" s="1"/>
  <c r="A57" i="42"/>
  <c r="D57" i="42"/>
  <c r="D58" i="42" s="1"/>
  <c r="D59" i="42" s="1"/>
  <c r="E42" i="41"/>
  <c r="E43" i="41" s="1"/>
  <c r="A41" i="41"/>
  <c r="D41" i="41"/>
  <c r="A37" i="40"/>
  <c r="D37" i="40"/>
  <c r="B38" i="40"/>
  <c r="E39" i="40"/>
  <c r="B39" i="40"/>
  <c r="E58" i="36"/>
  <c r="D58" i="36"/>
  <c r="A56" i="36"/>
  <c r="A54" i="36"/>
  <c r="A57" i="36"/>
  <c r="A39" i="40" l="1"/>
  <c r="D39" i="40"/>
  <c r="E40" i="40"/>
  <c r="D38" i="40"/>
  <c r="A38" i="40"/>
  <c r="A58" i="36"/>
</calcChain>
</file>

<file path=xl/sharedStrings.xml><?xml version="1.0" encoding="utf-8"?>
<sst xmlns="http://schemas.openxmlformats.org/spreadsheetml/2006/main" count="572" uniqueCount="179">
  <si>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</si>
  <si>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</si>
  <si>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</si>
  <si>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</si>
  <si>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</si>
  <si>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</si>
  <si>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</si>
  <si>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</si>
  <si>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</si>
  <si>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</si>
  <si>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</si>
  <si>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</si>
  <si>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</si>
  <si>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</si>
  <si>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</si>
  <si>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</si>
  <si>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</si>
  <si>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</si>
  <si>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</si>
  <si>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</si>
  <si>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</si>
  <si>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</si>
  <si>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</si>
  <si>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</si>
  <si>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</si>
  <si>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</si>
  <si>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</si>
  <si>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</si>
  <si>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</si>
  <si>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</si>
  <si>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</si>
  <si>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</si>
  <si>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</si>
  <si>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</si>
  <si>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</si>
  <si>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</si>
  <si>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</si>
  <si>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</si>
  <si>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</si>
  <si>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</si>
  <si>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</si>
  <si>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</si>
  <si>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</si>
  <si>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</si>
  <si>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</si>
  <si>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</si>
  <si>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</si>
  <si>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</si>
  <si>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</si>
  <si>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</si>
  <si>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</si>
  <si>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</si>
  <si>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</si>
  <si>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</si>
  <si>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</si>
  <si>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</si>
  <si>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</si>
  <si>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</si>
  <si>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</si>
  <si>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</si>
  <si>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</si>
  <si>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</si>
  <si>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</si>
  <si>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</si>
  <si>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</si>
  <si>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</si>
  <si>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</si>
  <si>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</si>
  <si>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</si>
  <si>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</si>
  <si>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</si>
  <si>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</si>
  <si>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</si>
  <si>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</si>
  <si>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</si>
  <si>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</si>
  <si>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</si>
  <si>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</si>
  <si>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</si>
  <si>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</si>
  <si>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</si>
  <si>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</si>
  <si>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</si>
  <si>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</si>
  <si>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</si>
  <si>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</si>
  <si>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</si>
  <si>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</si>
  <si>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</si>
  <si>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</si>
  <si>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</si>
  <si>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</si>
  <si>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</si>
  <si>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</si>
  <si>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</si>
  <si>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</si>
  <si>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</si>
  <si>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</si>
  <si>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</si>
  <si>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</si>
  <si>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</si>
  <si>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</si>
  <si>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</si>
  <si>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</si>
  <si>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</si>
  <si>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</si>
  <si>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</si>
  <si>
    <t xml:space="preserve">PR NSTDA-Siasun MOU Signing Meeting </t>
  </si>
  <si>
    <t>New Company Profile Update Meeting with BD</t>
  </si>
  <si>
    <t>The Landing Program (LP2)</t>
  </si>
  <si>
    <t>join meeting Kick-off TCEB &amp; TIME Innovation Ecosystem</t>
  </si>
  <si>
    <t>Create Google Analystic Report of TIME Website from google studio</t>
  </si>
  <si>
    <t>Create infographic and public on Social</t>
  </si>
  <si>
    <t>จัดทำ News Release</t>
  </si>
  <si>
    <t>Vacation Leave</t>
  </si>
  <si>
    <t>Infographic post</t>
  </si>
  <si>
    <t>The Landing Program (LP3)</t>
  </si>
  <si>
    <t>ออกแบบแบบฟอร์มจดหมาย Disrupt Tech</t>
  </si>
  <si>
    <t>ปรับแก้เว็บไซต์</t>
  </si>
  <si>
    <t>Makha Day</t>
  </si>
  <si>
    <t>Martech Weekly Update</t>
  </si>
  <si>
    <t>กอช</t>
  </si>
  <si>
    <t>ประชุมความคืบหน้า กอช.</t>
  </si>
  <si>
    <t xml:space="preserve"> Suport desgin Article</t>
  </si>
  <si>
    <t>ทำนามบัตร</t>
  </si>
  <si>
    <t>ทำเว็บไซต์ PILOK</t>
  </si>
  <si>
    <t>จัดทำเอกสาร PDPA TIME</t>
  </si>
  <si>
    <t>HOME</t>
  </si>
  <si>
    <t>Songkran Festival</t>
  </si>
  <si>
    <t>Chakri Day</t>
  </si>
  <si>
    <t>Home</t>
  </si>
  <si>
    <t>Support for Facilitators in TAT Training via Zoom</t>
  </si>
  <si>
    <t>Support for NIEC Radio Evaluation Event in Pattaya</t>
  </si>
  <si>
    <t>Pataya</t>
  </si>
  <si>
    <t>Support for NIEC Radio Evaluation Event in Centara Ladprao</t>
  </si>
  <si>
    <t xml:space="preserve"> Centara Ladprao</t>
  </si>
  <si>
    <t>meeting at Department of industrial works</t>
  </si>
  <si>
    <t>Rama6</t>
  </si>
  <si>
    <t xml:space="preserve">Working task of Suport Request </t>
  </si>
  <si>
    <t>Labor Day observed</t>
  </si>
  <si>
    <t>Coronation Day</t>
  </si>
  <si>
    <t>Martech Weekly meeting</t>
  </si>
  <si>
    <t>Visakha Bucha</t>
  </si>
  <si>
    <t>Interview  K.วรัชญ์ (MarTech)</t>
  </si>
  <si>
    <t>Brief Facilitator_Workshop1 (Customer Journey) and 2 (Online marketing tools)</t>
  </si>
  <si>
    <t xml:space="preserve">Facilitator for Workshop Digital Marketing Training Day 1 </t>
  </si>
  <si>
    <t xml:space="preserve">Facilitator for Workshop PRD Training Day </t>
  </si>
  <si>
    <t>Brief PRD Workshop</t>
  </si>
  <si>
    <t>DigiTech ASEAN Thailand Webinar June Series : The Future of Effective Marketing - Zoom Training</t>
  </si>
  <si>
    <t>วางแผนเป้าหมายทีม MarTech H2/2021</t>
  </si>
  <si>
    <t>ตัดต่อวีดีโองาน TIME Homecoming</t>
  </si>
  <si>
    <t>ออกแบบ BO Portal Survey</t>
  </si>
  <si>
    <t>TIME HOMEComing 2021</t>
  </si>
  <si>
    <t>infographic PR Focus Group - TCEB INNOVATION ECOSYSTEM</t>
  </si>
  <si>
    <t>Samyan office Training (Before Move in)</t>
  </si>
  <si>
    <t>Samyan</t>
  </si>
  <si>
    <t>Queen Suthida's Birthday</t>
  </si>
  <si>
    <t>Martech H2/2021 Planning</t>
  </si>
  <si>
    <t>แพคของย้ายออฟฟิค</t>
  </si>
  <si>
    <t>Create PR Content to Website &amp; Social</t>
  </si>
  <si>
    <t>Process work planing</t>
  </si>
  <si>
    <t>Dralf agenda for Brand Identity video</t>
  </si>
  <si>
    <t>Design Cover Report for TAT PH2 DIGITAL TRAININGS</t>
  </si>
  <si>
    <t>Design Cover Report  ธ.ก.ส.</t>
  </si>
  <si>
    <t>Unpack new office</t>
  </si>
  <si>
    <t>Welcome Party Plan Meeting</t>
  </si>
  <si>
    <t xml:space="preserve">ถ่ายทำวีดีโองาน TIME Homecoming </t>
  </si>
  <si>
    <t>Design Cover Report</t>
  </si>
  <si>
    <t xml:space="preserve">Create report form Google Analytic </t>
  </si>
  <si>
    <t>Keyword Research</t>
  </si>
  <si>
    <t>line group profile design</t>
  </si>
  <si>
    <t>Update content website &amp; improvement</t>
  </si>
  <si>
    <t xml:space="preserve">Design Cover Report </t>
  </si>
  <si>
    <t xml:space="preserve">Design graphic &amp; Cover Report </t>
  </si>
  <si>
    <t xml:space="preserve">Design graphic slide &amp; Cover Report </t>
  </si>
  <si>
    <t xml:space="preserve">Design graphic Cover Report NIEC RADIO EVALUATIOn,NBTC Fund Spectrum Valuation
</t>
  </si>
  <si>
    <t>setup online meeting system</t>
  </si>
  <si>
    <t>MarTech internal meeting, Planing H2/2021</t>
  </si>
  <si>
    <t>Process work team planing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</si>
</sst>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6" fillId="0" borderId="0"/>
  </cellStyleXfs>
  <cellXfs count="20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164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14" xfId="1" applyFont="1" applyBorder="1" applyAlignment="1" applyProtection="1">
      <alignment vertical="center"/>
    </xf>
    <xf numFmtId="164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6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7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0" fontId="7" fillId="4" borderId="38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39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164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0" xfId="2" applyFont="1" applyBorder="1" applyAlignment="1" applyProtection="1">
      <alignment horizontal="center" vertical="center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horizontal="left" vertical="center" wrapText="1"/>
      <protection locked="0"/>
    </xf>
    <xf numFmtId="0" fontId="10" fillId="0" borderId="36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14" fontId="10" fillId="9" borderId="10" xfId="2" applyNumberFormat="1" applyFont="1" applyFill="1" applyBorder="1" applyAlignment="1">
      <alignment horizontal="center" vertical="center"/>
    </xf>
    <xf numFmtId="14" fontId="10" fillId="0" borderId="10" xfId="2" applyNumberFormat="1" applyFont="1" applyBorder="1" applyAlignment="1">
      <alignment horizontal="center" vertical="center"/>
    </xf>
    <xf numFmtId="17" fontId="7" fillId="4" borderId="40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10" fillId="9" borderId="41" xfId="2" applyNumberFormat="1" applyFont="1" applyFill="1" applyBorder="1" applyAlignment="1">
      <alignment horizontal="center" vertical="center"/>
    </xf>
    <xf numFmtId="20" fontId="10" fillId="0" borderId="41" xfId="2" applyNumberFormat="1" applyFont="1" applyBorder="1" applyAlignment="1">
      <alignment horizontal="center" vertical="center"/>
    </xf>
    <xf numFmtId="0" fontId="10" fillId="0" borderId="3" xfId="2" applyFont="1" applyBorder="1" applyAlignment="1" applyProtection="1">
      <alignment vertical="center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0" fontId="10" fillId="0" borderId="41" xfId="2" applyFont="1" applyBorder="1" applyAlignment="1" applyProtection="1">
      <alignment horizontal="center" vertical="center"/>
      <protection locked="0"/>
    </xf>
    <xf numFmtId="0" fontId="10" fillId="9" borderId="41" xfId="2" applyFont="1" applyFill="1" applyBorder="1" applyAlignment="1" applyProtection="1">
      <alignment horizontal="center" vertical="center"/>
      <protection locked="0"/>
    </xf>
    <xf numFmtId="0" fontId="10" fillId="0" borderId="42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vertical="top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4" zoomScaleNormal="100" workbookViewId="0">
      <selection activeCell="C64" sqref="C64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79" t="s">
        <v>24</v>
      </c>
      <c r="C2" s="180"/>
      <c r="D2" s="180"/>
      <c r="E2" s="180"/>
      <c r="F2" s="180"/>
      <c r="G2" s="181"/>
      <c r="H2" s="2"/>
      <c r="I2" s="2"/>
    </row>
    <row r="3" spans="2:9" x14ac:dyDescent="0.25">
      <c r="B3" s="7" t="s">
        <v>25</v>
      </c>
      <c r="C3" s="185" t="s">
        <v>78</v>
      </c>
      <c r="D3" s="186"/>
      <c r="E3" s="186"/>
      <c r="F3" s="186"/>
      <c r="G3" s="187"/>
      <c r="H3" s="3"/>
      <c r="I3" s="3"/>
    </row>
    <row r="4" spans="2:9" x14ac:dyDescent="0.25">
      <c r="B4" s="6" t="s">
        <v>26</v>
      </c>
      <c r="C4" s="188" t="s">
        <v>79</v>
      </c>
      <c r="D4" s="189"/>
      <c r="E4" s="189"/>
      <c r="F4" s="189"/>
      <c r="G4" s="190"/>
      <c r="H4" s="3"/>
      <c r="I4" s="3"/>
    </row>
    <row r="5" spans="2:9" x14ac:dyDescent="0.25">
      <c r="B5" s="6" t="s">
        <v>27</v>
      </c>
      <c r="C5" s="188" t="s">
        <v>80</v>
      </c>
      <c r="D5" s="189"/>
      <c r="E5" s="189"/>
      <c r="F5" s="189"/>
      <c r="G5" s="190"/>
      <c r="H5" s="3"/>
      <c r="I5" s="3"/>
    </row>
    <row r="7" spans="2:9" ht="32.25" customHeight="1" x14ac:dyDescent="0.25">
      <c r="B7" s="191" t="s">
        <v>31</v>
      </c>
      <c r="C7" s="192"/>
      <c r="D7" s="192"/>
      <c r="E7" s="192"/>
      <c r="F7" s="192"/>
      <c r="G7" s="193"/>
      <c r="H7" s="3"/>
      <c r="I7" s="3"/>
    </row>
    <row r="8" spans="2:9" x14ac:dyDescent="0.25">
      <c r="B8" s="182" t="s">
        <v>28</v>
      </c>
      <c r="C8" s="183"/>
      <c r="D8" s="183"/>
      <c r="E8" s="183"/>
      <c r="F8" s="183"/>
      <c r="G8" s="184"/>
      <c r="H8" s="3"/>
      <c r="I8" s="3"/>
    </row>
    <row r="9" spans="2:9" x14ac:dyDescent="0.2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25">
      <c r="B10" s="156" t="s">
        <v>30</v>
      </c>
      <c r="C10" s="157"/>
      <c r="D10" s="157"/>
      <c r="E10" s="157"/>
      <c r="F10" s="157"/>
      <c r="G10" s="158"/>
      <c r="H10" s="3"/>
      <c r="I10" s="3"/>
    </row>
    <row r="12" spans="2:9" x14ac:dyDescent="0.25">
      <c r="B12" s="56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25">
      <c r="B13" s="58">
        <v>9001</v>
      </c>
      <c r="C13" s="153" t="s">
        <v>36</v>
      </c>
      <c r="D13" s="154"/>
      <c r="E13" s="154"/>
      <c r="F13" s="154"/>
      <c r="G13" s="155"/>
      <c r="H13" s="4"/>
      <c r="I13" s="4"/>
    </row>
    <row r="14" spans="2:9" ht="19.5" customHeight="1" x14ac:dyDescent="0.25">
      <c r="B14" s="7" t="s">
        <v>23</v>
      </c>
      <c r="C14" s="156"/>
      <c r="D14" s="157"/>
      <c r="E14" s="157"/>
      <c r="F14" s="157"/>
      <c r="G14" s="158"/>
      <c r="H14" s="4"/>
      <c r="I14" s="4"/>
    </row>
    <row r="15" spans="2:9" ht="18.75" customHeight="1" x14ac:dyDescent="0.25">
      <c r="B15" s="58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25">
      <c r="B16" s="59"/>
      <c r="C16" s="194" t="s">
        <v>43</v>
      </c>
      <c r="D16" s="195"/>
      <c r="E16" s="195"/>
      <c r="F16" s="195"/>
      <c r="G16" s="196"/>
      <c r="H16" s="4"/>
      <c r="I16" s="4"/>
    </row>
    <row r="17" spans="2:9" ht="18.75" customHeight="1" x14ac:dyDescent="0.2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5">
      <c r="B18" s="60">
        <v>9003</v>
      </c>
      <c r="C18" s="167" t="s">
        <v>37</v>
      </c>
      <c r="D18" s="168"/>
      <c r="E18" s="168"/>
      <c r="F18" s="168"/>
      <c r="G18" s="169"/>
      <c r="H18" s="4"/>
      <c r="I18" s="4"/>
    </row>
    <row r="19" spans="2:9" x14ac:dyDescent="0.25">
      <c r="B19" s="61" t="s">
        <v>17</v>
      </c>
      <c r="C19" s="173"/>
      <c r="D19" s="174"/>
      <c r="E19" s="174"/>
      <c r="F19" s="174"/>
      <c r="G19" s="175"/>
      <c r="H19" s="4"/>
      <c r="I19" s="4"/>
    </row>
    <row r="20" spans="2:9" ht="19.5" customHeight="1" x14ac:dyDescent="0.25">
      <c r="B20" s="60">
        <v>9004</v>
      </c>
      <c r="C20" s="167" t="s">
        <v>42</v>
      </c>
      <c r="D20" s="168"/>
      <c r="E20" s="168"/>
      <c r="F20" s="168"/>
      <c r="G20" s="169"/>
      <c r="H20" s="4"/>
      <c r="I20" s="4"/>
    </row>
    <row r="21" spans="2:9" ht="19.5" customHeight="1" x14ac:dyDescent="0.25">
      <c r="B21" s="61" t="s">
        <v>17</v>
      </c>
      <c r="C21" s="173"/>
      <c r="D21" s="174"/>
      <c r="E21" s="174"/>
      <c r="F21" s="174"/>
      <c r="G21" s="175"/>
      <c r="H21" s="4"/>
      <c r="I21" s="4"/>
    </row>
    <row r="22" spans="2:9" ht="19.5" customHeight="1" x14ac:dyDescent="0.25">
      <c r="B22" s="58">
        <v>9005</v>
      </c>
      <c r="C22" s="153" t="s">
        <v>41</v>
      </c>
      <c r="D22" s="154"/>
      <c r="E22" s="154"/>
      <c r="F22" s="154"/>
      <c r="G22" s="155"/>
    </row>
    <row r="23" spans="2:9" ht="19.5" customHeight="1" x14ac:dyDescent="0.25">
      <c r="B23" s="7" t="s">
        <v>32</v>
      </c>
      <c r="C23" s="156"/>
      <c r="D23" s="157"/>
      <c r="E23" s="157"/>
      <c r="F23" s="157"/>
      <c r="G23" s="158"/>
    </row>
    <row r="24" spans="2:9" ht="19.5" customHeight="1" x14ac:dyDescent="0.25">
      <c r="B24" s="58">
        <v>9006</v>
      </c>
      <c r="C24" s="167" t="s">
        <v>40</v>
      </c>
      <c r="D24" s="168"/>
      <c r="E24" s="168"/>
      <c r="F24" s="168"/>
      <c r="G24" s="169"/>
    </row>
    <row r="25" spans="2:9" x14ac:dyDescent="0.25">
      <c r="B25" s="7" t="s">
        <v>22</v>
      </c>
      <c r="C25" s="173"/>
      <c r="D25" s="174"/>
      <c r="E25" s="174"/>
      <c r="F25" s="174"/>
      <c r="G25" s="175"/>
    </row>
    <row r="26" spans="2:9" ht="19.5" customHeight="1" x14ac:dyDescent="0.25">
      <c r="B26" s="58">
        <v>9007</v>
      </c>
      <c r="C26" s="153" t="s">
        <v>39</v>
      </c>
      <c r="D26" s="154"/>
      <c r="E26" s="154"/>
      <c r="F26" s="154"/>
      <c r="G26" s="155"/>
    </row>
    <row r="27" spans="2:9" ht="19.5" customHeight="1" x14ac:dyDescent="0.25">
      <c r="B27" s="7" t="s">
        <v>9</v>
      </c>
      <c r="C27" s="156"/>
      <c r="D27" s="157"/>
      <c r="E27" s="157"/>
      <c r="F27" s="157"/>
      <c r="G27" s="158"/>
    </row>
    <row r="28" spans="2:9" ht="19.5" customHeight="1" x14ac:dyDescent="0.25">
      <c r="B28" s="58">
        <v>9008</v>
      </c>
      <c r="C28" s="153" t="s">
        <v>38</v>
      </c>
      <c r="D28" s="154"/>
      <c r="E28" s="154"/>
      <c r="F28" s="154"/>
      <c r="G28" s="155"/>
    </row>
    <row r="29" spans="2:9" ht="19.5" customHeight="1" x14ac:dyDescent="0.25">
      <c r="B29" s="7" t="s">
        <v>10</v>
      </c>
      <c r="C29" s="170"/>
      <c r="D29" s="171"/>
      <c r="E29" s="171"/>
      <c r="F29" s="171"/>
      <c r="G29" s="172"/>
    </row>
    <row r="30" spans="2:9" x14ac:dyDescent="0.25">
      <c r="B30" s="87">
        <v>9009</v>
      </c>
      <c r="C30" s="167" t="s">
        <v>76</v>
      </c>
      <c r="D30" s="168"/>
      <c r="E30" s="168"/>
      <c r="F30" s="168"/>
      <c r="G30" s="169"/>
    </row>
    <row r="31" spans="2:9" x14ac:dyDescent="0.25">
      <c r="B31" s="88"/>
      <c r="C31" s="176" t="s">
        <v>77</v>
      </c>
      <c r="D31" s="177"/>
      <c r="E31" s="177"/>
      <c r="F31" s="177"/>
      <c r="G31" s="178"/>
    </row>
    <row r="32" spans="2:9" ht="19.5" customHeight="1" x14ac:dyDescent="0.25">
      <c r="B32" s="89" t="s">
        <v>21</v>
      </c>
      <c r="C32" s="173" t="s">
        <v>75</v>
      </c>
      <c r="D32" s="174"/>
      <c r="E32" s="174"/>
      <c r="F32" s="174"/>
      <c r="G32" s="175"/>
    </row>
    <row r="33" spans="2:7" ht="19.5" customHeight="1" x14ac:dyDescent="0.25">
      <c r="B33" s="58">
        <v>9010</v>
      </c>
      <c r="C33" s="170" t="s">
        <v>18</v>
      </c>
      <c r="D33" s="171"/>
      <c r="E33" s="171"/>
      <c r="F33" s="171"/>
      <c r="G33" s="172"/>
    </row>
    <row r="34" spans="2:7" ht="19.5" customHeight="1" x14ac:dyDescent="0.25">
      <c r="B34" s="7" t="s">
        <v>11</v>
      </c>
      <c r="C34" s="156"/>
      <c r="D34" s="157"/>
      <c r="E34" s="157"/>
      <c r="F34" s="157"/>
      <c r="G34" s="158"/>
    </row>
    <row r="35" spans="2:7" ht="19.5" customHeight="1" x14ac:dyDescent="0.25">
      <c r="B35" s="58">
        <v>9013</v>
      </c>
      <c r="C35" s="153" t="s">
        <v>19</v>
      </c>
      <c r="D35" s="154"/>
      <c r="E35" s="154"/>
      <c r="F35" s="154"/>
      <c r="G35" s="155"/>
    </row>
    <row r="36" spans="2:7" ht="19.5" customHeight="1" x14ac:dyDescent="0.25">
      <c r="B36" s="7" t="s">
        <v>12</v>
      </c>
      <c r="C36" s="156"/>
      <c r="D36" s="157"/>
      <c r="E36" s="157"/>
      <c r="F36" s="157"/>
      <c r="G36" s="158"/>
    </row>
    <row r="37" spans="2:7" ht="19.5" customHeight="1" x14ac:dyDescent="0.25">
      <c r="B37" s="58">
        <v>9014</v>
      </c>
      <c r="C37" s="153" t="s">
        <v>13</v>
      </c>
      <c r="D37" s="154"/>
      <c r="E37" s="154"/>
      <c r="F37" s="154"/>
      <c r="G37" s="155"/>
    </row>
    <row r="38" spans="2:7" ht="19.5" customHeight="1" x14ac:dyDescent="0.25">
      <c r="B38" s="62" t="s">
        <v>13</v>
      </c>
      <c r="C38" s="162"/>
      <c r="D38" s="163"/>
      <c r="E38" s="163"/>
      <c r="F38" s="163"/>
      <c r="G38" s="164"/>
    </row>
    <row r="39" spans="2:7" ht="19.5" customHeight="1" x14ac:dyDescent="0.25">
      <c r="B39" s="58">
        <v>9015</v>
      </c>
      <c r="C39" s="153" t="s">
        <v>20</v>
      </c>
      <c r="D39" s="154"/>
      <c r="E39" s="154"/>
      <c r="F39" s="154"/>
      <c r="G39" s="155"/>
    </row>
    <row r="40" spans="2:7" ht="19.5" customHeight="1" x14ac:dyDescent="0.25">
      <c r="B40" s="62" t="s">
        <v>14</v>
      </c>
      <c r="C40" s="156"/>
      <c r="D40" s="157"/>
      <c r="E40" s="157"/>
      <c r="F40" s="157"/>
      <c r="G40" s="158"/>
    </row>
    <row r="43" spans="2:7" x14ac:dyDescent="0.25">
      <c r="B43" s="56" t="s">
        <v>47</v>
      </c>
      <c r="C43" s="165" t="s">
        <v>16</v>
      </c>
      <c r="D43" s="166"/>
      <c r="E43" s="166"/>
      <c r="F43" s="166"/>
      <c r="G43" s="166"/>
    </row>
    <row r="44" spans="2:7" x14ac:dyDescent="0.25">
      <c r="B44" s="58" t="s">
        <v>48</v>
      </c>
      <c r="C44" s="153" t="s">
        <v>66</v>
      </c>
      <c r="D44" s="154"/>
      <c r="E44" s="154"/>
      <c r="F44" s="154"/>
      <c r="G44" s="155"/>
    </row>
    <row r="45" spans="2:7" x14ac:dyDescent="0.25">
      <c r="B45" s="7" t="s">
        <v>57</v>
      </c>
      <c r="C45" s="156"/>
      <c r="D45" s="157"/>
      <c r="E45" s="157"/>
      <c r="F45" s="157"/>
      <c r="G45" s="158"/>
    </row>
    <row r="46" spans="2:7" x14ac:dyDescent="0.25">
      <c r="B46" s="59" t="s">
        <v>49</v>
      </c>
      <c r="C46" s="159" t="s">
        <v>67</v>
      </c>
      <c r="D46" s="160"/>
      <c r="E46" s="160"/>
      <c r="F46" s="160"/>
      <c r="G46" s="161"/>
    </row>
    <row r="47" spans="2:7" x14ac:dyDescent="0.25">
      <c r="B47" s="7" t="s">
        <v>58</v>
      </c>
      <c r="C47" s="162"/>
      <c r="D47" s="163"/>
      <c r="E47" s="163"/>
      <c r="F47" s="163"/>
      <c r="G47" s="164"/>
    </row>
    <row r="48" spans="2:7" x14ac:dyDescent="0.25">
      <c r="B48" s="60" t="s">
        <v>50</v>
      </c>
      <c r="C48" s="153" t="s">
        <v>68</v>
      </c>
      <c r="D48" s="154"/>
      <c r="E48" s="154"/>
      <c r="F48" s="154"/>
      <c r="G48" s="155"/>
    </row>
    <row r="49" spans="2:7" x14ac:dyDescent="0.25">
      <c r="B49" s="61" t="s">
        <v>59</v>
      </c>
      <c r="C49" s="156"/>
      <c r="D49" s="157"/>
      <c r="E49" s="157"/>
      <c r="F49" s="157"/>
      <c r="G49" s="158"/>
    </row>
    <row r="50" spans="2:7" x14ac:dyDescent="0.25">
      <c r="B50" s="60" t="s">
        <v>51</v>
      </c>
      <c r="C50" s="153" t="s">
        <v>69</v>
      </c>
      <c r="D50" s="154"/>
      <c r="E50" s="154"/>
      <c r="F50" s="154"/>
      <c r="G50" s="155"/>
    </row>
    <row r="51" spans="2:7" x14ac:dyDescent="0.25">
      <c r="B51" s="61" t="s">
        <v>60</v>
      </c>
      <c r="C51" s="156"/>
      <c r="D51" s="157"/>
      <c r="E51" s="157"/>
      <c r="F51" s="157"/>
      <c r="G51" s="158"/>
    </row>
    <row r="52" spans="2:7" x14ac:dyDescent="0.25">
      <c r="B52" s="58" t="s">
        <v>52</v>
      </c>
      <c r="C52" s="153" t="s">
        <v>70</v>
      </c>
      <c r="D52" s="154"/>
      <c r="E52" s="154"/>
      <c r="F52" s="154"/>
      <c r="G52" s="155"/>
    </row>
    <row r="53" spans="2:7" x14ac:dyDescent="0.25">
      <c r="B53" s="7" t="s">
        <v>61</v>
      </c>
      <c r="C53" s="156"/>
      <c r="D53" s="157"/>
      <c r="E53" s="157"/>
      <c r="F53" s="157"/>
      <c r="G53" s="158"/>
    </row>
    <row r="54" spans="2:7" x14ac:dyDescent="0.25">
      <c r="B54" s="58" t="s">
        <v>53</v>
      </c>
      <c r="C54" s="153" t="s">
        <v>71</v>
      </c>
      <c r="D54" s="154"/>
      <c r="E54" s="154"/>
      <c r="F54" s="154"/>
      <c r="G54" s="155"/>
    </row>
    <row r="55" spans="2:7" x14ac:dyDescent="0.25">
      <c r="B55" s="7" t="s">
        <v>62</v>
      </c>
      <c r="C55" s="156"/>
      <c r="D55" s="157"/>
      <c r="E55" s="157"/>
      <c r="F55" s="157"/>
      <c r="G55" s="158"/>
    </row>
    <row r="56" spans="2:7" x14ac:dyDescent="0.25">
      <c r="B56" s="59" t="s">
        <v>54</v>
      </c>
      <c r="C56" s="159" t="s">
        <v>72</v>
      </c>
      <c r="D56" s="160"/>
      <c r="E56" s="160"/>
      <c r="F56" s="160"/>
      <c r="G56" s="161"/>
    </row>
    <row r="57" spans="2:7" x14ac:dyDescent="0.25">
      <c r="B57" s="7" t="s">
        <v>63</v>
      </c>
      <c r="C57" s="162"/>
      <c r="D57" s="163"/>
      <c r="E57" s="163"/>
      <c r="F57" s="163"/>
      <c r="G57" s="164"/>
    </row>
    <row r="58" spans="2:7" x14ac:dyDescent="0.25">
      <c r="B58" s="60" t="s">
        <v>55</v>
      </c>
      <c r="C58" s="153" t="s">
        <v>73</v>
      </c>
      <c r="D58" s="154"/>
      <c r="E58" s="154"/>
      <c r="F58" s="154"/>
      <c r="G58" s="155"/>
    </row>
    <row r="59" spans="2:7" x14ac:dyDescent="0.25">
      <c r="B59" s="61" t="s">
        <v>64</v>
      </c>
      <c r="C59" s="156"/>
      <c r="D59" s="157"/>
      <c r="E59" s="157"/>
      <c r="F59" s="157"/>
      <c r="G59" s="158"/>
    </row>
    <row r="60" spans="2:7" x14ac:dyDescent="0.25">
      <c r="B60" s="60" t="s">
        <v>56</v>
      </c>
      <c r="C60" s="153" t="s">
        <v>74</v>
      </c>
      <c r="D60" s="154"/>
      <c r="E60" s="154"/>
      <c r="F60" s="154"/>
      <c r="G60" s="155"/>
    </row>
    <row r="61" spans="2:7" x14ac:dyDescent="0.25">
      <c r="B61" s="61" t="s">
        <v>65</v>
      </c>
      <c r="C61" s="156"/>
      <c r="D61" s="157"/>
      <c r="E61" s="157"/>
      <c r="F61" s="157"/>
      <c r="G61" s="15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opLeftCell="D7" zoomScale="90" zoomScaleNormal="90" workbookViewId="0">
      <selection activeCell="G55" sqref="G55:K5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99" t="s">
        <v>5</v>
      </c>
      <c r="E1" s="200"/>
      <c r="F1" s="200"/>
      <c r="G1" s="200"/>
      <c r="H1" s="200"/>
      <c r="I1" s="200"/>
      <c r="J1" s="200"/>
      <c r="K1" s="20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197" t="s">
        <v>8</v>
      </c>
      <c r="E4" s="1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83" t="s">
        <v>1</v>
      </c>
      <c r="J10" s="30" t="s">
        <v>2</v>
      </c>
      <c r="K10" s="76" t="s">
        <v>47</v>
      </c>
    </row>
    <row r="11" spans="1:11" ht="22.5" customHeight="1" x14ac:dyDescent="0.2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84"/>
      <c r="J11" s="38"/>
      <c r="K11" s="81"/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84"/>
      <c r="J12" s="38"/>
      <c r="K12" s="81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49" si="2">+E12+1</f>
        <v>44199</v>
      </c>
      <c r="F13" s="35"/>
      <c r="G13" s="36"/>
      <c r="H13" s="37"/>
      <c r="I13" s="84"/>
      <c r="J13" s="38"/>
      <c r="K13" s="81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39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2" t="s">
        <v>97</v>
      </c>
      <c r="I14" s="84" t="s">
        <v>82</v>
      </c>
      <c r="J14" s="38">
        <v>4</v>
      </c>
      <c r="K14" s="81"/>
    </row>
    <row r="15" spans="1:11" ht="22.5" customHeight="1" x14ac:dyDescent="0.2">
      <c r="A15" s="31"/>
      <c r="C15" s="39"/>
      <c r="D15" s="33" t="str">
        <f>D14</f>
        <v>Mo</v>
      </c>
      <c r="E15" s="34">
        <f>E14</f>
        <v>44200</v>
      </c>
      <c r="F15" s="35"/>
      <c r="G15" s="36">
        <v>9006</v>
      </c>
      <c r="H15" s="42" t="s">
        <v>98</v>
      </c>
      <c r="I15" s="84" t="s">
        <v>82</v>
      </c>
      <c r="J15" s="38">
        <v>4</v>
      </c>
      <c r="K15" s="81" t="s">
        <v>50</v>
      </c>
    </row>
    <row r="16" spans="1:11" ht="22.5" customHeight="1" x14ac:dyDescent="0.2">
      <c r="A16" s="31">
        <f t="shared" si="0"/>
        <v>1</v>
      </c>
      <c r="B16" s="8">
        <f t="shared" si="1"/>
        <v>2</v>
      </c>
      <c r="C16" s="39"/>
      <c r="D16" s="43" t="str">
        <f t="shared" si="3"/>
        <v>Tue</v>
      </c>
      <c r="E16" s="44">
        <f>+E14+1</f>
        <v>44201</v>
      </c>
      <c r="F16" s="45"/>
      <c r="G16" s="46">
        <v>9009</v>
      </c>
      <c r="H16" s="47" t="s">
        <v>89</v>
      </c>
      <c r="I16" s="85" t="s">
        <v>82</v>
      </c>
      <c r="J16" s="48">
        <v>1</v>
      </c>
      <c r="K16" s="81"/>
    </row>
    <row r="17" spans="1:11" ht="22.5" customHeight="1" x14ac:dyDescent="0.2">
      <c r="A17" s="31"/>
      <c r="C17" s="39"/>
      <c r="D17" s="43" t="str">
        <f>D16</f>
        <v>Tue</v>
      </c>
      <c r="E17" s="44">
        <f>E16</f>
        <v>44201</v>
      </c>
      <c r="F17" s="45"/>
      <c r="G17" s="46">
        <v>9006</v>
      </c>
      <c r="H17" s="47" t="s">
        <v>98</v>
      </c>
      <c r="I17" s="85" t="s">
        <v>82</v>
      </c>
      <c r="J17" s="48">
        <v>7</v>
      </c>
      <c r="K17" s="81" t="s">
        <v>50</v>
      </c>
    </row>
    <row r="18" spans="1:11" ht="22.5" customHeight="1" x14ac:dyDescent="0.2">
      <c r="A18" s="31">
        <f t="shared" si="0"/>
        <v>1</v>
      </c>
      <c r="B18" s="8">
        <f t="shared" si="1"/>
        <v>3</v>
      </c>
      <c r="C18" s="39"/>
      <c r="D18" s="33" t="str">
        <f t="shared" si="3"/>
        <v>Wed</v>
      </c>
      <c r="E18" s="34">
        <f>+E16+1</f>
        <v>44202</v>
      </c>
      <c r="F18" s="35"/>
      <c r="G18" s="36">
        <v>9009</v>
      </c>
      <c r="H18" s="145" t="s">
        <v>89</v>
      </c>
      <c r="I18" s="84" t="s">
        <v>82</v>
      </c>
      <c r="J18" s="38">
        <v>1</v>
      </c>
      <c r="K18" s="81"/>
    </row>
    <row r="19" spans="1:11" ht="22.5" customHeight="1" x14ac:dyDescent="0.2">
      <c r="A19" s="31"/>
      <c r="C19" s="39"/>
      <c r="D19" s="33" t="str">
        <f>D18</f>
        <v>Wed</v>
      </c>
      <c r="E19" s="34">
        <f>E18</f>
        <v>44202</v>
      </c>
      <c r="F19" s="35"/>
      <c r="G19" s="36">
        <v>9006</v>
      </c>
      <c r="H19" s="145" t="s">
        <v>98</v>
      </c>
      <c r="I19" s="84" t="s">
        <v>82</v>
      </c>
      <c r="J19" s="38">
        <v>7</v>
      </c>
      <c r="K19" s="81" t="s">
        <v>50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39"/>
      <c r="D20" s="43" t="str">
        <f t="shared" si="3"/>
        <v>Thu</v>
      </c>
      <c r="E20" s="44">
        <f>+E18+1</f>
        <v>44203</v>
      </c>
      <c r="F20" s="45"/>
      <c r="G20" s="46">
        <v>9006</v>
      </c>
      <c r="H20" s="47" t="s">
        <v>90</v>
      </c>
      <c r="I20" s="85" t="s">
        <v>82</v>
      </c>
      <c r="J20" s="48">
        <v>1</v>
      </c>
      <c r="K20" s="81" t="s">
        <v>56</v>
      </c>
    </row>
    <row r="21" spans="1:11" ht="22.5" customHeight="1" x14ac:dyDescent="0.2">
      <c r="A21" s="31"/>
      <c r="C21" s="39"/>
      <c r="D21" s="43" t="str">
        <f>D20</f>
        <v>Thu</v>
      </c>
      <c r="E21" s="44">
        <f>E20</f>
        <v>44203</v>
      </c>
      <c r="F21" s="45"/>
      <c r="G21" s="36">
        <v>9006</v>
      </c>
      <c r="H21" s="145" t="s">
        <v>98</v>
      </c>
      <c r="I21" s="84" t="s">
        <v>82</v>
      </c>
      <c r="J21" s="38">
        <v>7</v>
      </c>
      <c r="K21" s="81" t="s">
        <v>50</v>
      </c>
    </row>
    <row r="22" spans="1:11" ht="22.5" customHeight="1" x14ac:dyDescent="0.2">
      <c r="A22" s="31">
        <f t="shared" si="0"/>
        <v>1</v>
      </c>
      <c r="B22" s="8">
        <f t="shared" si="1"/>
        <v>5</v>
      </c>
      <c r="C22" s="39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2" t="s">
        <v>91</v>
      </c>
      <c r="I22" s="84"/>
      <c r="J22" s="38"/>
      <c r="K22" s="81"/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39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2"/>
      <c r="I23" s="84"/>
      <c r="J23" s="38"/>
      <c r="K23" s="81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39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84"/>
      <c r="J24" s="38"/>
      <c r="K24" s="81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2" t="s">
        <v>89</v>
      </c>
      <c r="I25" s="84" t="s">
        <v>82</v>
      </c>
      <c r="J25" s="38">
        <v>1</v>
      </c>
      <c r="K25" s="81"/>
    </row>
    <row r="26" spans="1:11" ht="22.5" customHeight="1" x14ac:dyDescent="0.2">
      <c r="A26" s="31"/>
      <c r="C26" s="39"/>
      <c r="D26" s="33" t="str">
        <f>D25</f>
        <v>Mo</v>
      </c>
      <c r="E26" s="34">
        <f>E25</f>
        <v>44207</v>
      </c>
      <c r="F26" s="35"/>
      <c r="G26" s="36">
        <v>9006</v>
      </c>
      <c r="H26" s="42" t="s">
        <v>99</v>
      </c>
      <c r="I26" s="84" t="s">
        <v>82</v>
      </c>
      <c r="J26" s="38">
        <v>7</v>
      </c>
      <c r="K26" s="81" t="s">
        <v>48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39"/>
      <c r="D27" s="43" t="str">
        <f t="shared" si="3"/>
        <v>Tue</v>
      </c>
      <c r="E27" s="44">
        <f>+E25+1</f>
        <v>44208</v>
      </c>
      <c r="F27" s="45"/>
      <c r="G27" s="46">
        <v>9006</v>
      </c>
      <c r="H27" s="146" t="s">
        <v>98</v>
      </c>
      <c r="I27" s="85" t="s">
        <v>82</v>
      </c>
      <c r="J27" s="48">
        <v>8</v>
      </c>
      <c r="K27" s="81" t="s">
        <v>50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39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2" t="s">
        <v>104</v>
      </c>
      <c r="I28" s="84" t="s">
        <v>82</v>
      </c>
      <c r="J28" s="38">
        <v>4</v>
      </c>
      <c r="K28" s="81" t="s">
        <v>50</v>
      </c>
    </row>
    <row r="29" spans="1:11" ht="22.5" customHeight="1" x14ac:dyDescent="0.2">
      <c r="A29" s="31"/>
      <c r="C29" s="39"/>
      <c r="D29" s="33" t="str">
        <f>D28</f>
        <v>Wed</v>
      </c>
      <c r="E29" s="34">
        <f>E28</f>
        <v>44209</v>
      </c>
      <c r="F29" s="35"/>
      <c r="G29" s="36">
        <v>9006</v>
      </c>
      <c r="H29" s="42" t="s">
        <v>105</v>
      </c>
      <c r="I29" s="84" t="s">
        <v>82</v>
      </c>
      <c r="J29" s="38">
        <v>4</v>
      </c>
      <c r="K29" s="81" t="s">
        <v>48</v>
      </c>
    </row>
    <row r="30" spans="1:11" ht="22.5" customHeight="1" x14ac:dyDescent="0.2">
      <c r="A30" s="31">
        <f t="shared" si="0"/>
        <v>1</v>
      </c>
      <c r="B30" s="8">
        <f t="shared" si="1"/>
        <v>4</v>
      </c>
      <c r="C30" s="39"/>
      <c r="D30" s="43" t="str">
        <f t="shared" si="3"/>
        <v>Thu</v>
      </c>
      <c r="E30" s="44">
        <f>+E28+1</f>
        <v>44210</v>
      </c>
      <c r="F30" s="45"/>
      <c r="G30" s="46">
        <v>9006</v>
      </c>
      <c r="H30" s="47" t="s">
        <v>92</v>
      </c>
      <c r="I30" s="85" t="s">
        <v>82</v>
      </c>
      <c r="J30" s="48">
        <v>1</v>
      </c>
      <c r="K30" s="81"/>
    </row>
    <row r="31" spans="1:11" ht="22.5" customHeight="1" x14ac:dyDescent="0.2">
      <c r="A31" s="31"/>
      <c r="C31" s="39"/>
      <c r="D31" s="43" t="str">
        <f>D30</f>
        <v>Thu</v>
      </c>
      <c r="E31" s="44">
        <f>E30</f>
        <v>44210</v>
      </c>
      <c r="F31" s="45"/>
      <c r="G31" s="46">
        <v>9006</v>
      </c>
      <c r="H31" s="47" t="s">
        <v>104</v>
      </c>
      <c r="I31" s="85" t="s">
        <v>82</v>
      </c>
      <c r="J31" s="48">
        <v>3</v>
      </c>
      <c r="K31" s="79" t="s">
        <v>50</v>
      </c>
    </row>
    <row r="32" spans="1:11" ht="22.5" customHeight="1" x14ac:dyDescent="0.2">
      <c r="A32" s="31"/>
      <c r="C32" s="39"/>
      <c r="D32" s="43" t="str">
        <f t="shared" ref="D32" si="4">D31</f>
        <v>Thu</v>
      </c>
      <c r="E32" s="44">
        <f t="shared" ref="E32" si="5">E31</f>
        <v>44210</v>
      </c>
      <c r="F32" s="45"/>
      <c r="G32" s="46">
        <v>9006</v>
      </c>
      <c r="H32" s="47" t="s">
        <v>105</v>
      </c>
      <c r="I32" s="85" t="s">
        <v>82</v>
      </c>
      <c r="J32" s="48">
        <v>4</v>
      </c>
      <c r="K32" s="79" t="s">
        <v>48</v>
      </c>
    </row>
    <row r="33" spans="1:11" ht="22.5" customHeight="1" x14ac:dyDescent="0.2">
      <c r="A33" s="31">
        <f t="shared" si="0"/>
        <v>1</v>
      </c>
      <c r="B33" s="8">
        <f t="shared" si="1"/>
        <v>5</v>
      </c>
      <c r="C33" s="39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2" t="s">
        <v>93</v>
      </c>
      <c r="I33" s="84" t="s">
        <v>82</v>
      </c>
      <c r="J33" s="38">
        <v>1</v>
      </c>
      <c r="K33" s="81"/>
    </row>
    <row r="34" spans="1:11" ht="22.5" customHeight="1" x14ac:dyDescent="0.2">
      <c r="A34" s="31"/>
      <c r="C34" s="39"/>
      <c r="D34" s="33" t="str">
        <f>D33</f>
        <v>Fri</v>
      </c>
      <c r="E34" s="34">
        <f>E33</f>
        <v>44211</v>
      </c>
      <c r="F34" s="35"/>
      <c r="G34" s="36">
        <v>9006</v>
      </c>
      <c r="H34" s="42" t="s">
        <v>100</v>
      </c>
      <c r="I34" s="84" t="s">
        <v>82</v>
      </c>
      <c r="J34" s="38">
        <v>4</v>
      </c>
      <c r="K34" s="81"/>
    </row>
    <row r="35" spans="1:11" ht="22.5" customHeight="1" x14ac:dyDescent="0.2">
      <c r="A35" s="31"/>
      <c r="C35" s="39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2" t="s">
        <v>105</v>
      </c>
      <c r="I35" s="84" t="s">
        <v>82</v>
      </c>
      <c r="J35" s="38">
        <v>4</v>
      </c>
      <c r="K35" s="81" t="s">
        <v>48</v>
      </c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39"/>
      <c r="D36" s="33" t="str">
        <f t="shared" si="3"/>
        <v>Sat</v>
      </c>
      <c r="E36" s="34">
        <f>+E33+1</f>
        <v>44212</v>
      </c>
      <c r="F36" s="35"/>
      <c r="G36" s="36"/>
      <c r="H36" s="42"/>
      <c r="I36" s="84"/>
      <c r="J36" s="38"/>
      <c r="K36" s="81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39"/>
      <c r="D37" s="33" t="str">
        <f t="shared" si="3"/>
        <v>Sun</v>
      </c>
      <c r="E37" s="34">
        <f t="shared" si="2"/>
        <v>44213</v>
      </c>
      <c r="F37" s="35"/>
      <c r="G37" s="36"/>
      <c r="H37" s="42"/>
      <c r="I37" s="84"/>
      <c r="J37" s="38"/>
      <c r="K37" s="81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39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2" t="s">
        <v>94</v>
      </c>
      <c r="I38" s="84" t="s">
        <v>82</v>
      </c>
      <c r="J38" s="38">
        <v>4</v>
      </c>
      <c r="K38" s="81"/>
    </row>
    <row r="39" spans="1:11" ht="22.5" customHeight="1" x14ac:dyDescent="0.2">
      <c r="A39" s="31"/>
      <c r="C39" s="39"/>
      <c r="D39" s="33" t="str">
        <f>D38</f>
        <v>Mo</v>
      </c>
      <c r="E39" s="34">
        <f>E38</f>
        <v>44214</v>
      </c>
      <c r="F39" s="35"/>
      <c r="G39" s="36">
        <v>9006</v>
      </c>
      <c r="H39" s="42" t="s">
        <v>105</v>
      </c>
      <c r="I39" s="84" t="s">
        <v>82</v>
      </c>
      <c r="J39" s="38">
        <v>4</v>
      </c>
      <c r="K39" s="81" t="s">
        <v>48</v>
      </c>
    </row>
    <row r="40" spans="1:11" ht="22.5" customHeight="1" x14ac:dyDescent="0.2">
      <c r="A40" s="31">
        <f t="shared" si="0"/>
        <v>1</v>
      </c>
      <c r="B40" s="8">
        <f t="shared" si="1"/>
        <v>2</v>
      </c>
      <c r="C40" s="39"/>
      <c r="D40" s="43" t="str">
        <f t="shared" si="3"/>
        <v>Tue</v>
      </c>
      <c r="E40" s="44">
        <f>+E38+1</f>
        <v>44215</v>
      </c>
      <c r="F40" s="45"/>
      <c r="G40" s="46">
        <v>9006</v>
      </c>
      <c r="H40" s="47" t="s">
        <v>95</v>
      </c>
      <c r="I40" s="85" t="s">
        <v>82</v>
      </c>
      <c r="J40" s="48">
        <v>1</v>
      </c>
      <c r="K40" s="81"/>
    </row>
    <row r="41" spans="1:11" ht="22.5" customHeight="1" x14ac:dyDescent="0.2">
      <c r="A41" s="31"/>
      <c r="C41" s="39"/>
      <c r="D41" s="43" t="str">
        <f>D40</f>
        <v>Tue</v>
      </c>
      <c r="E41" s="44">
        <f>E40</f>
        <v>44215</v>
      </c>
      <c r="F41" s="45"/>
      <c r="G41" s="46">
        <v>9006</v>
      </c>
      <c r="H41" s="47" t="s">
        <v>104</v>
      </c>
      <c r="I41" s="85" t="s">
        <v>82</v>
      </c>
      <c r="J41" s="48">
        <v>7</v>
      </c>
      <c r="K41" s="79" t="s">
        <v>50</v>
      </c>
    </row>
    <row r="42" spans="1:11" ht="22.5" customHeight="1" x14ac:dyDescent="0.2">
      <c r="A42" s="31">
        <f t="shared" si="0"/>
        <v>1</v>
      </c>
      <c r="B42" s="8">
        <f t="shared" si="1"/>
        <v>3</v>
      </c>
      <c r="C42" s="39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2" t="s">
        <v>96</v>
      </c>
      <c r="I42" s="84"/>
      <c r="J42" s="38">
        <v>1</v>
      </c>
      <c r="K42" s="81"/>
    </row>
    <row r="43" spans="1:11" ht="22.5" customHeight="1" x14ac:dyDescent="0.2">
      <c r="A43" s="31"/>
      <c r="C43" s="39"/>
      <c r="D43" s="33" t="str">
        <f>D42</f>
        <v>Wed</v>
      </c>
      <c r="E43" s="34">
        <f>E42</f>
        <v>44216</v>
      </c>
      <c r="F43" s="35"/>
      <c r="G43" s="36">
        <v>9006</v>
      </c>
      <c r="H43" s="42" t="s">
        <v>105</v>
      </c>
      <c r="I43" s="84" t="s">
        <v>82</v>
      </c>
      <c r="J43" s="38">
        <v>3</v>
      </c>
      <c r="K43" s="81" t="s">
        <v>48</v>
      </c>
    </row>
    <row r="44" spans="1:11" ht="22.5" customHeight="1" x14ac:dyDescent="0.2">
      <c r="A44" s="31"/>
      <c r="C44" s="39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2" t="s">
        <v>105</v>
      </c>
      <c r="I44" s="84" t="s">
        <v>82</v>
      </c>
      <c r="J44" s="38">
        <v>4</v>
      </c>
      <c r="K44" s="81" t="s">
        <v>48</v>
      </c>
    </row>
    <row r="45" spans="1:11" ht="22.5" customHeight="1" x14ac:dyDescent="0.2">
      <c r="A45" s="31">
        <f t="shared" si="0"/>
        <v>1</v>
      </c>
      <c r="B45" s="8">
        <f t="shared" si="1"/>
        <v>4</v>
      </c>
      <c r="C45" s="39"/>
      <c r="D45" s="43" t="str">
        <f t="shared" si="3"/>
        <v>Thu</v>
      </c>
      <c r="E45" s="44">
        <f>+E42+1</f>
        <v>44217</v>
      </c>
      <c r="F45" s="45"/>
      <c r="G45" s="46">
        <v>9007</v>
      </c>
      <c r="H45" s="47" t="s">
        <v>102</v>
      </c>
      <c r="I45" s="85" t="s">
        <v>82</v>
      </c>
      <c r="J45" s="48">
        <v>8</v>
      </c>
      <c r="K45" s="81"/>
    </row>
    <row r="46" spans="1:11" ht="22.5" customHeight="1" x14ac:dyDescent="0.2">
      <c r="A46" s="31">
        <f t="shared" si="0"/>
        <v>1</v>
      </c>
      <c r="B46" s="8">
        <f t="shared" si="1"/>
        <v>5</v>
      </c>
      <c r="C46" s="39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2" t="s">
        <v>83</v>
      </c>
      <c r="I46" s="84" t="s">
        <v>84</v>
      </c>
      <c r="J46" s="38">
        <v>8</v>
      </c>
      <c r="K46" s="81"/>
    </row>
    <row r="47" spans="1:11" ht="22.5" customHeight="1" x14ac:dyDescent="0.2">
      <c r="A47" s="31" t="str">
        <f t="shared" si="0"/>
        <v/>
      </c>
      <c r="B47" s="8">
        <f t="shared" si="1"/>
        <v>6</v>
      </c>
      <c r="C47" s="39"/>
      <c r="D47" s="33" t="str">
        <f t="shared" si="3"/>
        <v>Sat</v>
      </c>
      <c r="E47" s="34">
        <f>+E46+1</f>
        <v>44219</v>
      </c>
      <c r="F47" s="35"/>
      <c r="G47" s="36"/>
      <c r="H47" s="37"/>
      <c r="I47" s="84"/>
      <c r="J47" s="38"/>
      <c r="K47" s="81"/>
    </row>
    <row r="48" spans="1:11" ht="22.5" customHeight="1" x14ac:dyDescent="0.2">
      <c r="A48" s="31" t="str">
        <f t="shared" si="0"/>
        <v/>
      </c>
      <c r="B48" s="8">
        <f t="shared" si="1"/>
        <v>7</v>
      </c>
      <c r="C48" s="39"/>
      <c r="D48" s="33" t="str">
        <f t="shared" si="3"/>
        <v>Sun</v>
      </c>
      <c r="E48" s="34">
        <f t="shared" si="2"/>
        <v>44220</v>
      </c>
      <c r="F48" s="35"/>
      <c r="G48" s="36"/>
      <c r="H48" s="42"/>
      <c r="I48" s="84"/>
      <c r="J48" s="38"/>
      <c r="K48" s="81"/>
    </row>
    <row r="49" spans="1:11" ht="22.5" customHeight="1" x14ac:dyDescent="0.2">
      <c r="A49" s="31">
        <f t="shared" si="0"/>
        <v>1</v>
      </c>
      <c r="B49" s="8">
        <f t="shared" si="1"/>
        <v>1</v>
      </c>
      <c r="C49" s="39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2" t="s">
        <v>103</v>
      </c>
      <c r="I49" s="84" t="s">
        <v>82</v>
      </c>
      <c r="J49" s="38">
        <v>5</v>
      </c>
      <c r="K49" s="81"/>
    </row>
    <row r="50" spans="1:11" ht="22.5" customHeight="1" x14ac:dyDescent="0.2">
      <c r="A50" s="31"/>
      <c r="C50" s="39"/>
      <c r="D50" s="33" t="str">
        <f>D49</f>
        <v>Mo</v>
      </c>
      <c r="E50" s="34">
        <f>E49</f>
        <v>44221</v>
      </c>
      <c r="F50" s="35"/>
      <c r="G50" s="36">
        <v>9006</v>
      </c>
      <c r="H50" s="42" t="s">
        <v>81</v>
      </c>
      <c r="I50" s="84" t="s">
        <v>82</v>
      </c>
      <c r="J50" s="38">
        <v>3</v>
      </c>
      <c r="K50" s="78" t="s">
        <v>48</v>
      </c>
    </row>
    <row r="51" spans="1:11" ht="22.5" customHeight="1" x14ac:dyDescent="0.2">
      <c r="A51" s="31">
        <f t="shared" si="0"/>
        <v>1</v>
      </c>
      <c r="B51" s="8">
        <f t="shared" si="1"/>
        <v>2</v>
      </c>
      <c r="C51" s="39"/>
      <c r="D51" s="43" t="str">
        <f t="shared" si="3"/>
        <v>Tue</v>
      </c>
      <c r="E51" s="44">
        <f>+E49+1</f>
        <v>44222</v>
      </c>
      <c r="F51" s="45"/>
      <c r="G51" s="46">
        <v>9006</v>
      </c>
      <c r="H51" s="47" t="s">
        <v>83</v>
      </c>
      <c r="I51" s="85" t="s">
        <v>84</v>
      </c>
      <c r="J51" s="48">
        <v>8</v>
      </c>
      <c r="K51" s="78" t="s">
        <v>56</v>
      </c>
    </row>
    <row r="52" spans="1:11" ht="22.5" customHeight="1" x14ac:dyDescent="0.2">
      <c r="A52" s="31">
        <f t="shared" si="0"/>
        <v>1</v>
      </c>
      <c r="B52" s="8">
        <f t="shared" si="1"/>
        <v>3</v>
      </c>
      <c r="C52" s="39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2" t="s">
        <v>85</v>
      </c>
      <c r="I52" s="84" t="s">
        <v>82</v>
      </c>
      <c r="J52" s="38">
        <v>6</v>
      </c>
      <c r="K52" s="78" t="s">
        <v>56</v>
      </c>
    </row>
    <row r="53" spans="1:11" ht="22.5" customHeight="1" x14ac:dyDescent="0.2">
      <c r="A53" s="31"/>
      <c r="C53" s="39"/>
      <c r="D53" s="33" t="str">
        <f>D52</f>
        <v>Wed</v>
      </c>
      <c r="E53" s="34">
        <f>E52</f>
        <v>44223</v>
      </c>
      <c r="F53" s="35"/>
      <c r="G53" s="36">
        <v>9006</v>
      </c>
      <c r="H53" s="42" t="s">
        <v>86</v>
      </c>
      <c r="I53" s="84" t="s">
        <v>82</v>
      </c>
      <c r="J53" s="38">
        <v>2</v>
      </c>
      <c r="K53" s="78" t="s">
        <v>54</v>
      </c>
    </row>
    <row r="54" spans="1:11" ht="22.5" customHeight="1" x14ac:dyDescent="0.2">
      <c r="A54" s="31">
        <f t="shared" si="0"/>
        <v>1</v>
      </c>
      <c r="B54" s="8">
        <f t="shared" si="1"/>
        <v>4</v>
      </c>
      <c r="C54" s="39"/>
      <c r="D54" s="43" t="str">
        <f t="shared" si="3"/>
        <v>Thu</v>
      </c>
      <c r="E54" s="44">
        <f>+E52+1</f>
        <v>44224</v>
      </c>
      <c r="F54" s="45"/>
      <c r="G54" s="46">
        <v>9006</v>
      </c>
      <c r="H54" s="146" t="s">
        <v>87</v>
      </c>
      <c r="I54" s="85" t="s">
        <v>82</v>
      </c>
      <c r="J54" s="48">
        <v>1</v>
      </c>
      <c r="K54" s="81"/>
    </row>
    <row r="55" spans="1:11" ht="22.5" customHeight="1" x14ac:dyDescent="0.2">
      <c r="A55" s="31"/>
      <c r="C55" s="39"/>
      <c r="D55" s="43" t="str">
        <f>D54</f>
        <v>Thu</v>
      </c>
      <c r="E55" s="44">
        <f>E54</f>
        <v>44224</v>
      </c>
      <c r="F55" s="45"/>
      <c r="G55" s="46">
        <v>9006</v>
      </c>
      <c r="H55" s="146" t="s">
        <v>106</v>
      </c>
      <c r="I55" s="85" t="s">
        <v>82</v>
      </c>
      <c r="J55" s="48">
        <v>7</v>
      </c>
      <c r="K55" s="81" t="s">
        <v>55</v>
      </c>
    </row>
    <row r="56" spans="1:11" ht="22.5" customHeight="1" x14ac:dyDescent="0.2">
      <c r="A56" s="31">
        <f t="shared" si="0"/>
        <v>1</v>
      </c>
      <c r="B56" s="8">
        <f>WEEKDAY(E54+1,2)</f>
        <v>5</v>
      </c>
      <c r="C56" s="39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2" t="s">
        <v>88</v>
      </c>
      <c r="I56" s="84"/>
      <c r="J56" s="38"/>
      <c r="K56" s="78"/>
    </row>
    <row r="57" spans="1:11" ht="22.5" customHeight="1" x14ac:dyDescent="0.2">
      <c r="A57" s="31" t="str">
        <f t="shared" si="0"/>
        <v/>
      </c>
      <c r="B57" s="8">
        <v>6</v>
      </c>
      <c r="C57" s="39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84"/>
      <c r="J57" s="38"/>
      <c r="K57" s="81"/>
    </row>
    <row r="58" spans="1:11" ht="22.5" customHeight="1" thickBot="1" x14ac:dyDescent="0.25">
      <c r="A58" s="31" t="str">
        <f t="shared" si="0"/>
        <v/>
      </c>
      <c r="B58" s="8">
        <v>7</v>
      </c>
      <c r="C58" s="39"/>
      <c r="D58" s="50" t="str">
        <f t="shared" si="3"/>
        <v>Sun</v>
      </c>
      <c r="E58" s="51">
        <f>IF(MONTH(E57+1)&gt;MONTH(E57),"",E57+1)</f>
        <v>44227</v>
      </c>
      <c r="F58" s="52"/>
      <c r="G58" s="53"/>
      <c r="H58" s="54"/>
      <c r="I58" s="86"/>
      <c r="J58" s="55"/>
      <c r="K58" s="82"/>
    </row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</sheetData>
  <mergeCells count="2">
    <mergeCell ref="D4:E4"/>
    <mergeCell ref="D1:K1"/>
  </mergeCells>
  <conditionalFormatting sqref="C11:C56">
    <cfRule type="expression" dxfId="272" priority="67" stopIfTrue="1">
      <formula>IF($A11=1,B11,)</formula>
    </cfRule>
    <cfRule type="expression" dxfId="271" priority="68" stopIfTrue="1">
      <formula>IF($A11="",B11,)</formula>
    </cfRule>
  </conditionalFormatting>
  <conditionalFormatting sqref="E11">
    <cfRule type="expression" dxfId="270" priority="69" stopIfTrue="1">
      <formula>IF($A11="",B11,"")</formula>
    </cfRule>
  </conditionalFormatting>
  <conditionalFormatting sqref="E12:E56">
    <cfRule type="expression" dxfId="269" priority="70" stopIfTrue="1">
      <formula>IF($A12&lt;&gt;1,B12,"")</formula>
    </cfRule>
  </conditionalFormatting>
  <conditionalFormatting sqref="D11:D56">
    <cfRule type="expression" dxfId="268" priority="71" stopIfTrue="1">
      <formula>IF($A11="",B11,)</formula>
    </cfRule>
  </conditionalFormatting>
  <conditionalFormatting sqref="G42 G11:G12 G14:G20 G22:G30 G33:G34 G36:G38 G45:G48 G51 G54:G55">
    <cfRule type="expression" dxfId="267" priority="72" stopIfTrue="1">
      <formula>#REF!="Freelancer"</formula>
    </cfRule>
    <cfRule type="expression" dxfId="266" priority="73" stopIfTrue="1">
      <formula>#REF!="DTC Int. Staff"</formula>
    </cfRule>
  </conditionalFormatting>
  <conditionalFormatting sqref="G54:G55 G14:G15 G20 G30 G22:G26 G33:G34 G36:G38 G45:G48">
    <cfRule type="expression" dxfId="265" priority="65" stopIfTrue="1">
      <formula>$F$5="Freelancer"</formula>
    </cfRule>
    <cfRule type="expression" dxfId="264" priority="66" stopIfTrue="1">
      <formula>$F$5="DTC Int. Staff"</formula>
    </cfRule>
  </conditionalFormatting>
  <conditionalFormatting sqref="G12">
    <cfRule type="expression" dxfId="263" priority="63" stopIfTrue="1">
      <formula>#REF!="Freelancer"</formula>
    </cfRule>
    <cfRule type="expression" dxfId="262" priority="64" stopIfTrue="1">
      <formula>#REF!="DTC Int. Staff"</formula>
    </cfRule>
  </conditionalFormatting>
  <conditionalFormatting sqref="G12">
    <cfRule type="expression" dxfId="261" priority="61" stopIfTrue="1">
      <formula>$F$5="Freelancer"</formula>
    </cfRule>
    <cfRule type="expression" dxfId="260" priority="62" stopIfTrue="1">
      <formula>$F$5="DTC Int. Staff"</formula>
    </cfRule>
  </conditionalFormatting>
  <conditionalFormatting sqref="G13">
    <cfRule type="expression" dxfId="259" priority="59" stopIfTrue="1">
      <formula>#REF!="Freelancer"</formula>
    </cfRule>
    <cfRule type="expression" dxfId="258" priority="60" stopIfTrue="1">
      <formula>#REF!="DTC Int. Staff"</formula>
    </cfRule>
  </conditionalFormatting>
  <conditionalFormatting sqref="G13">
    <cfRule type="expression" dxfId="257" priority="57" stopIfTrue="1">
      <formula>$F$5="Freelancer"</formula>
    </cfRule>
    <cfRule type="expression" dxfId="256" priority="58" stopIfTrue="1">
      <formula>$F$5="DTC Int. Staff"</formula>
    </cfRule>
  </conditionalFormatting>
  <conditionalFormatting sqref="C58">
    <cfRule type="expression" dxfId="255" priority="54" stopIfTrue="1">
      <formula>IF($A58=1,B58,)</formula>
    </cfRule>
    <cfRule type="expression" dxfId="254" priority="55" stopIfTrue="1">
      <formula>IF($A58="",B58,)</formula>
    </cfRule>
  </conditionalFormatting>
  <conditionalFormatting sqref="D58">
    <cfRule type="expression" dxfId="253" priority="56" stopIfTrue="1">
      <formula>IF($A58="",B58,)</formula>
    </cfRule>
  </conditionalFormatting>
  <conditionalFormatting sqref="C57">
    <cfRule type="expression" dxfId="252" priority="51" stopIfTrue="1">
      <formula>IF($A57=1,B57,)</formula>
    </cfRule>
    <cfRule type="expression" dxfId="251" priority="52" stopIfTrue="1">
      <formula>IF($A57="",B57,)</formula>
    </cfRule>
  </conditionalFormatting>
  <conditionalFormatting sqref="D57">
    <cfRule type="expression" dxfId="250" priority="53" stopIfTrue="1">
      <formula>IF($A57="",B57,)</formula>
    </cfRule>
  </conditionalFormatting>
  <conditionalFormatting sqref="E57">
    <cfRule type="expression" dxfId="249" priority="50" stopIfTrue="1">
      <formula>IF($A57&lt;&gt;1,B57,"")</formula>
    </cfRule>
  </conditionalFormatting>
  <conditionalFormatting sqref="E58">
    <cfRule type="expression" dxfId="248" priority="49" stopIfTrue="1">
      <formula>IF($A58&lt;&gt;1,B58,"")</formula>
    </cfRule>
  </conditionalFormatting>
  <conditionalFormatting sqref="G28:G29">
    <cfRule type="expression" dxfId="247" priority="47" stopIfTrue="1">
      <formula>$F$5="Freelancer"</formula>
    </cfRule>
    <cfRule type="expression" dxfId="246" priority="48" stopIfTrue="1">
      <formula>$F$5="DTC Int. Staff"</formula>
    </cfRule>
  </conditionalFormatting>
  <conditionalFormatting sqref="G40">
    <cfRule type="expression" dxfId="245" priority="45" stopIfTrue="1">
      <formula>#REF!="Freelancer"</formula>
    </cfRule>
    <cfRule type="expression" dxfId="244" priority="46" stopIfTrue="1">
      <formula>#REF!="DTC Int. Staff"</formula>
    </cfRule>
  </conditionalFormatting>
  <conditionalFormatting sqref="G40">
    <cfRule type="expression" dxfId="243" priority="43" stopIfTrue="1">
      <formula>$F$5="Freelancer"</formula>
    </cfRule>
    <cfRule type="expression" dxfId="242" priority="44" stopIfTrue="1">
      <formula>$F$5="DTC Int. Staff"</formula>
    </cfRule>
  </conditionalFormatting>
  <conditionalFormatting sqref="G52:G53">
    <cfRule type="expression" dxfId="241" priority="35" stopIfTrue="1">
      <formula>#REF!="Freelancer"</formula>
    </cfRule>
    <cfRule type="expression" dxfId="240" priority="36" stopIfTrue="1">
      <formula>#REF!="DTC Int. Staff"</formula>
    </cfRule>
  </conditionalFormatting>
  <conditionalFormatting sqref="G56">
    <cfRule type="expression" dxfId="239" priority="33" stopIfTrue="1">
      <formula>#REF!="Freelancer"</formula>
    </cfRule>
    <cfRule type="expression" dxfId="238" priority="34" stopIfTrue="1">
      <formula>#REF!="DTC Int. Staff"</formula>
    </cfRule>
  </conditionalFormatting>
  <conditionalFormatting sqref="G21">
    <cfRule type="expression" dxfId="237" priority="25" stopIfTrue="1">
      <formula>#REF!="Freelancer"</formula>
    </cfRule>
    <cfRule type="expression" dxfId="236" priority="26" stopIfTrue="1">
      <formula>#REF!="DTC Int. Staff"</formula>
    </cfRule>
  </conditionalFormatting>
  <conditionalFormatting sqref="G49">
    <cfRule type="expression" dxfId="235" priority="31" stopIfTrue="1">
      <formula>#REF!="Freelancer"</formula>
    </cfRule>
    <cfRule type="expression" dxfId="234" priority="32" stopIfTrue="1">
      <formula>#REF!="DTC Int. Staff"</formula>
    </cfRule>
  </conditionalFormatting>
  <conditionalFormatting sqref="G49">
    <cfRule type="expression" dxfId="233" priority="29" stopIfTrue="1">
      <formula>$F$5="Freelancer"</formula>
    </cfRule>
    <cfRule type="expression" dxfId="232" priority="30" stopIfTrue="1">
      <formula>$F$5="DTC Int. Staff"</formula>
    </cfRule>
  </conditionalFormatting>
  <conditionalFormatting sqref="G50">
    <cfRule type="expression" dxfId="231" priority="27" stopIfTrue="1">
      <formula>#REF!="Freelancer"</formula>
    </cfRule>
    <cfRule type="expression" dxfId="230" priority="28" stopIfTrue="1">
      <formula>#REF!="DTC Int. Staff"</formula>
    </cfRule>
  </conditionalFormatting>
  <conditionalFormatting sqref="G31:G32">
    <cfRule type="expression" dxfId="229" priority="23" stopIfTrue="1">
      <formula>#REF!="Freelancer"</formula>
    </cfRule>
    <cfRule type="expression" dxfId="228" priority="24" stopIfTrue="1">
      <formula>#REF!="DTC Int. Staff"</formula>
    </cfRule>
  </conditionalFormatting>
  <conditionalFormatting sqref="G31:G32">
    <cfRule type="expression" dxfId="227" priority="21" stopIfTrue="1">
      <formula>$F$5="Freelancer"</formula>
    </cfRule>
    <cfRule type="expression" dxfId="226" priority="22" stopIfTrue="1">
      <formula>$F$5="DTC Int. Staff"</formula>
    </cfRule>
  </conditionalFormatting>
  <conditionalFormatting sqref="G35">
    <cfRule type="expression" dxfId="225" priority="19" stopIfTrue="1">
      <formula>#REF!="Freelancer"</formula>
    </cfRule>
    <cfRule type="expression" dxfId="224" priority="20" stopIfTrue="1">
      <formula>#REF!="DTC Int. Staff"</formula>
    </cfRule>
  </conditionalFormatting>
  <conditionalFormatting sqref="G35">
    <cfRule type="expression" dxfId="223" priority="17" stopIfTrue="1">
      <formula>$F$5="Freelancer"</formula>
    </cfRule>
    <cfRule type="expression" dxfId="222" priority="18" stopIfTrue="1">
      <formula>$F$5="DTC Int. Staff"</formula>
    </cfRule>
  </conditionalFormatting>
  <conditionalFormatting sqref="G39">
    <cfRule type="expression" dxfId="221" priority="15" stopIfTrue="1">
      <formula>#REF!="Freelancer"</formula>
    </cfRule>
    <cfRule type="expression" dxfId="220" priority="16" stopIfTrue="1">
      <formula>#REF!="DTC Int. Staff"</formula>
    </cfRule>
  </conditionalFormatting>
  <conditionalFormatting sqref="G39">
    <cfRule type="expression" dxfId="219" priority="13" stopIfTrue="1">
      <formula>$F$5="Freelancer"</formula>
    </cfRule>
    <cfRule type="expression" dxfId="218" priority="14" stopIfTrue="1">
      <formula>$F$5="DTC Int. Staff"</formula>
    </cfRule>
  </conditionalFormatting>
  <conditionalFormatting sqref="G41">
    <cfRule type="expression" dxfId="217" priority="11" stopIfTrue="1">
      <formula>#REF!="Freelancer"</formula>
    </cfRule>
    <cfRule type="expression" dxfId="216" priority="12" stopIfTrue="1">
      <formula>#REF!="DTC Int. Staff"</formula>
    </cfRule>
  </conditionalFormatting>
  <conditionalFormatting sqref="G41">
    <cfRule type="expression" dxfId="215" priority="9" stopIfTrue="1">
      <formula>$F$5="Freelancer"</formula>
    </cfRule>
    <cfRule type="expression" dxfId="214" priority="10" stopIfTrue="1">
      <formula>$F$5="DTC Int. Staff"</formula>
    </cfRule>
  </conditionalFormatting>
  <conditionalFormatting sqref="G43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43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44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44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06"/>
  <sheetViews>
    <sheetView showGridLines="0" topLeftCell="D25" zoomScale="90" zoomScaleNormal="90" workbookViewId="0">
      <selection activeCell="G32" sqref="G32:J32"/>
    </sheetView>
  </sheetViews>
  <sheetFormatPr defaultColWidth="11.42578125" defaultRowHeight="15" x14ac:dyDescent="0.2"/>
  <cols>
    <col min="1" max="2" width="4" style="90" hidden="1" customWidth="1"/>
    <col min="3" max="3" width="3.5703125" style="90" hidden="1" customWidth="1"/>
    <col min="4" max="4" width="13" style="90" bestFit="1" customWidth="1"/>
    <col min="5" max="5" width="10.5703125" style="90" bestFit="1" customWidth="1"/>
    <col min="6" max="6" width="21.7109375" style="90" bestFit="1" customWidth="1"/>
    <col min="7" max="7" width="16.28515625" style="90" customWidth="1"/>
    <col min="8" max="8" width="85.28515625" style="90" customWidth="1"/>
    <col min="9" max="10" width="13.85546875" style="90" customWidth="1"/>
    <col min="11" max="16384" width="11.42578125" style="90"/>
  </cols>
  <sheetData>
    <row r="1" spans="1:11" ht="51.75" customHeight="1" thickBot="1" x14ac:dyDescent="0.25">
      <c r="D1" s="204" t="s">
        <v>5</v>
      </c>
      <c r="E1" s="205"/>
      <c r="F1" s="205"/>
      <c r="G1" s="205"/>
      <c r="H1" s="205"/>
      <c r="I1" s="205"/>
      <c r="J1" s="205"/>
      <c r="K1" s="206"/>
    </row>
    <row r="2" spans="1:11" ht="13.5" customHeight="1" x14ac:dyDescent="0.2">
      <c r="D2" s="91"/>
      <c r="E2" s="91"/>
      <c r="F2" s="91"/>
      <c r="G2" s="91"/>
      <c r="H2" s="91"/>
      <c r="I2" s="91"/>
      <c r="J2" s="92"/>
    </row>
    <row r="3" spans="1:11" ht="20.25" customHeight="1" x14ac:dyDescent="0.2">
      <c r="D3" s="93" t="s">
        <v>0</v>
      </c>
      <c r="E3" s="94"/>
      <c r="F3" s="13" t="str">
        <f>'Information-General Settings'!C3</f>
        <v>Borirak</v>
      </c>
      <c r="G3" s="95"/>
      <c r="I3" s="96"/>
      <c r="J3" s="96"/>
    </row>
    <row r="4" spans="1:11" ht="20.25" customHeight="1" x14ac:dyDescent="0.2">
      <c r="D4" s="202" t="s">
        <v>8</v>
      </c>
      <c r="E4" s="203"/>
      <c r="F4" s="13" t="str">
        <f>'Information-General Settings'!C4</f>
        <v>Mongkolget</v>
      </c>
      <c r="G4" s="95"/>
      <c r="I4" s="96"/>
      <c r="J4" s="96"/>
    </row>
    <row r="5" spans="1:11" ht="20.25" customHeight="1" x14ac:dyDescent="0.2">
      <c r="D5" s="93" t="s">
        <v>7</v>
      </c>
      <c r="E5" s="97"/>
      <c r="F5" s="13" t="str">
        <f>'Information-General Settings'!C5</f>
        <v>TIME070</v>
      </c>
      <c r="G5" s="95"/>
      <c r="I5" s="96"/>
      <c r="J5" s="96"/>
    </row>
    <row r="6" spans="1:11" ht="20.25" customHeight="1" x14ac:dyDescent="0.2">
      <c r="E6" s="96"/>
      <c r="F6" s="96"/>
      <c r="G6" s="96"/>
      <c r="H6" s="95"/>
      <c r="I6" s="96"/>
      <c r="J6" s="19"/>
    </row>
    <row r="7" spans="1:11" ht="30" x14ac:dyDescent="0.2">
      <c r="G7" s="98"/>
      <c r="H7" s="95"/>
      <c r="J7" s="99" t="s">
        <v>34</v>
      </c>
      <c r="K7" s="100" t="s">
        <v>35</v>
      </c>
    </row>
    <row r="8" spans="1:11" ht="43.5" customHeight="1" x14ac:dyDescent="0.2">
      <c r="G8" s="96"/>
      <c r="H8" s="95"/>
      <c r="J8" s="24">
        <f>SUM(J10:J71)</f>
        <v>144</v>
      </c>
      <c r="K8" s="101">
        <f>J8/8</f>
        <v>18</v>
      </c>
    </row>
    <row r="9" spans="1:11" ht="20.25" customHeight="1" thickBot="1" x14ac:dyDescent="0.25">
      <c r="E9" s="96"/>
      <c r="F9" s="96"/>
      <c r="G9" s="96"/>
      <c r="H9" s="95"/>
      <c r="I9" s="96"/>
      <c r="J9" s="19"/>
    </row>
    <row r="10" spans="1:11" ht="22.5" customHeight="1" thickBot="1" x14ac:dyDescent="0.25">
      <c r="B10" s="90">
        <f>MONTH(E11)</f>
        <v>2</v>
      </c>
      <c r="C10" s="102"/>
      <c r="D10" s="103">
        <v>44228</v>
      </c>
      <c r="E10" s="104" t="s">
        <v>33</v>
      </c>
      <c r="F10" s="130" t="s">
        <v>4</v>
      </c>
      <c r="G10" s="105" t="s">
        <v>6</v>
      </c>
      <c r="H10" s="106" t="s">
        <v>3</v>
      </c>
      <c r="I10" s="106" t="s">
        <v>1</v>
      </c>
      <c r="J10" s="106" t="s">
        <v>2</v>
      </c>
      <c r="K10" s="76" t="s">
        <v>47</v>
      </c>
    </row>
    <row r="11" spans="1:11" ht="22.5" customHeight="1" x14ac:dyDescent="0.2">
      <c r="A11" s="90">
        <f t="shared" ref="A11:A57" si="0">IF(OR(C11="f",C11="u",C11="F",C11="U"),"",IF(OR(B11=1,B11=2,B11=3,B11=4,B11=5),1,""))</f>
        <v>1</v>
      </c>
      <c r="B11" s="90">
        <f>WEEKDAY(E11,2)</f>
        <v>1</v>
      </c>
      <c r="C11" s="107"/>
      <c r="D11" s="108" t="str">
        <f>IF(B11=1,"Mo",IF(B11=2,"Tue",IF(B11=3,"Wed",IF(B11=4,"Thu",IF(B11=5,"Fri",IF(B11=6,"Sat",IF(B11=7,"Sun","")))))))</f>
        <v>Mo</v>
      </c>
      <c r="E11" s="109">
        <f>+D10</f>
        <v>44228</v>
      </c>
      <c r="F11" s="141"/>
      <c r="G11" s="110">
        <v>9009</v>
      </c>
      <c r="H11" s="120" t="s">
        <v>109</v>
      </c>
      <c r="I11" s="110" t="s">
        <v>82</v>
      </c>
      <c r="J11" s="111">
        <v>4</v>
      </c>
      <c r="K11" s="81"/>
    </row>
    <row r="12" spans="1:11" ht="22.5" customHeight="1" x14ac:dyDescent="0.2">
      <c r="C12" s="112"/>
      <c r="D12" s="108" t="str">
        <f>D11</f>
        <v>Mo</v>
      </c>
      <c r="E12" s="109">
        <f>E11</f>
        <v>44228</v>
      </c>
      <c r="F12" s="141"/>
      <c r="G12" s="110">
        <v>9006</v>
      </c>
      <c r="H12" s="120" t="s">
        <v>105</v>
      </c>
      <c r="I12" s="110" t="s">
        <v>82</v>
      </c>
      <c r="J12" s="111">
        <v>4</v>
      </c>
      <c r="K12" s="81" t="s">
        <v>48</v>
      </c>
    </row>
    <row r="13" spans="1:11" ht="22.5" customHeight="1" x14ac:dyDescent="0.2">
      <c r="B13" s="90">
        <f>WEEKDAY(E13,2)</f>
        <v>2</v>
      </c>
      <c r="C13" s="113"/>
      <c r="D13" s="114" t="str">
        <f>IF(B13=1,"Mo",IF(B13=2,"Tue",IF(B13=3,"Wed",IF(B13=4,"Thu",IF(B13=5,"Fri",IF(B13=6,"Sat",IF(B13=7,"Sun","")))))))</f>
        <v>Tue</v>
      </c>
      <c r="E13" s="115">
        <f>+E11+1</f>
        <v>44229</v>
      </c>
      <c r="F13" s="142"/>
      <c r="G13" s="116">
        <v>9006</v>
      </c>
      <c r="H13" s="117" t="s">
        <v>92</v>
      </c>
      <c r="I13" s="116" t="s">
        <v>82</v>
      </c>
      <c r="J13" s="118">
        <v>1</v>
      </c>
      <c r="K13" s="79"/>
    </row>
    <row r="14" spans="1:11" ht="22.5" customHeight="1" x14ac:dyDescent="0.2">
      <c r="C14" s="113"/>
      <c r="D14" s="114" t="str">
        <f>D13</f>
        <v>Tue</v>
      </c>
      <c r="E14" s="115">
        <f>E13</f>
        <v>44229</v>
      </c>
      <c r="F14" s="142"/>
      <c r="G14" s="116">
        <v>9006</v>
      </c>
      <c r="H14" s="117" t="s">
        <v>115</v>
      </c>
      <c r="I14" s="116" t="s">
        <v>82</v>
      </c>
      <c r="J14" s="118">
        <v>4</v>
      </c>
      <c r="K14" s="79" t="s">
        <v>48</v>
      </c>
    </row>
    <row r="15" spans="1:11" ht="22.5" customHeight="1" x14ac:dyDescent="0.2">
      <c r="C15" s="113"/>
      <c r="D15" s="114" t="str">
        <f t="shared" ref="D15:E15" si="1">D14</f>
        <v>Tue</v>
      </c>
      <c r="E15" s="115">
        <f t="shared" si="1"/>
        <v>44229</v>
      </c>
      <c r="F15" s="142"/>
      <c r="G15" s="116">
        <v>9006</v>
      </c>
      <c r="H15" s="117" t="s">
        <v>105</v>
      </c>
      <c r="I15" s="116" t="s">
        <v>82</v>
      </c>
      <c r="J15" s="118">
        <v>3</v>
      </c>
      <c r="K15" s="79" t="s">
        <v>48</v>
      </c>
    </row>
    <row r="16" spans="1:11" ht="22.5" customHeight="1" x14ac:dyDescent="0.2">
      <c r="B16" s="90">
        <f>WEEKDAY(E16,2)</f>
        <v>3</v>
      </c>
      <c r="C16" s="113"/>
      <c r="D16" s="108" t="str">
        <f>IF(B16=1,"Mo",IF(B16=2,"Tue",IF(B16=3,"Wed",IF(B16=4,"Thu",IF(B16=5,"Fri",IF(B16=6,"Sat",IF(B16=7,"Sun","")))))))</f>
        <v>Wed</v>
      </c>
      <c r="E16" s="109">
        <f>+E13+1</f>
        <v>44230</v>
      </c>
      <c r="F16" s="141"/>
      <c r="G16" s="110">
        <v>9006</v>
      </c>
      <c r="H16" s="120" t="s">
        <v>110</v>
      </c>
      <c r="I16" s="110" t="s">
        <v>82</v>
      </c>
      <c r="J16" s="111">
        <v>1</v>
      </c>
      <c r="K16" s="81"/>
    </row>
    <row r="17" spans="1:11" ht="22.5" customHeight="1" x14ac:dyDescent="0.2">
      <c r="C17" s="113"/>
      <c r="D17" s="108" t="str">
        <f>D16</f>
        <v>Wed</v>
      </c>
      <c r="E17" s="109">
        <f>E16</f>
        <v>44230</v>
      </c>
      <c r="F17" s="141"/>
      <c r="G17" s="110">
        <v>9006</v>
      </c>
      <c r="H17" s="120" t="s">
        <v>105</v>
      </c>
      <c r="I17" s="110" t="s">
        <v>82</v>
      </c>
      <c r="J17" s="111">
        <v>4</v>
      </c>
      <c r="K17" s="81" t="s">
        <v>48</v>
      </c>
    </row>
    <row r="18" spans="1:11" ht="22.5" customHeight="1" x14ac:dyDescent="0.2">
      <c r="C18" s="113"/>
      <c r="D18" s="108" t="str">
        <f t="shared" ref="D18:E18" si="2">D17</f>
        <v>Wed</v>
      </c>
      <c r="E18" s="109">
        <f t="shared" si="2"/>
        <v>44230</v>
      </c>
      <c r="F18" s="141"/>
      <c r="G18" s="110">
        <v>9006</v>
      </c>
      <c r="H18" s="120" t="s">
        <v>123</v>
      </c>
      <c r="I18" s="110" t="s">
        <v>82</v>
      </c>
      <c r="J18" s="111">
        <v>3</v>
      </c>
      <c r="K18" s="81" t="s">
        <v>55</v>
      </c>
    </row>
    <row r="19" spans="1:11" ht="22.5" customHeight="1" x14ac:dyDescent="0.2">
      <c r="A19" s="90">
        <f t="shared" si="0"/>
        <v>1</v>
      </c>
      <c r="B19" s="90">
        <f t="shared" ref="B19:B57" si="3">WEEKDAY(E19,2)</f>
        <v>4</v>
      </c>
      <c r="C19" s="113"/>
      <c r="D19" s="114" t="str">
        <f t="shared" ref="D19:D57" si="4">IF(B19=1,"Mo",IF(B19=2,"Tue",IF(B19=3,"Wed",IF(B19=4,"Thu",IF(B19=5,"Fri",IF(B19=6,"Sat",IF(B19=7,"Sun","")))))))</f>
        <v>Thu</v>
      </c>
      <c r="E19" s="115">
        <f>+E16+1</f>
        <v>44231</v>
      </c>
      <c r="F19" s="142"/>
      <c r="G19" s="116">
        <v>9006</v>
      </c>
      <c r="H19" s="117" t="s">
        <v>105</v>
      </c>
      <c r="I19" s="116" t="s">
        <v>82</v>
      </c>
      <c r="J19" s="118">
        <v>7</v>
      </c>
      <c r="K19" s="79" t="s">
        <v>48</v>
      </c>
    </row>
    <row r="20" spans="1:11" ht="22.5" customHeight="1" x14ac:dyDescent="0.2">
      <c r="C20" s="113"/>
      <c r="D20" s="114" t="str">
        <f>D19</f>
        <v>Thu</v>
      </c>
      <c r="E20" s="115">
        <f>E19</f>
        <v>44231</v>
      </c>
      <c r="F20" s="142"/>
      <c r="G20" s="116">
        <v>9006</v>
      </c>
      <c r="H20" s="117" t="s">
        <v>108</v>
      </c>
      <c r="I20" s="116" t="s">
        <v>82</v>
      </c>
      <c r="J20" s="118">
        <v>1</v>
      </c>
      <c r="K20" s="79"/>
    </row>
    <row r="21" spans="1:11" ht="22.5" customHeight="1" x14ac:dyDescent="0.2">
      <c r="A21" s="90">
        <f t="shared" si="0"/>
        <v>1</v>
      </c>
      <c r="B21" s="90">
        <f t="shared" si="3"/>
        <v>5</v>
      </c>
      <c r="C21" s="113"/>
      <c r="D21" s="108" t="str">
        <f t="shared" si="4"/>
        <v>Fri</v>
      </c>
      <c r="E21" s="109">
        <f>+E19+1</f>
        <v>44232</v>
      </c>
      <c r="F21" s="141"/>
      <c r="G21" s="110">
        <v>9006</v>
      </c>
      <c r="H21" s="120" t="s">
        <v>93</v>
      </c>
      <c r="I21" s="110" t="s">
        <v>82</v>
      </c>
      <c r="J21" s="111">
        <v>1</v>
      </c>
      <c r="K21" s="81"/>
    </row>
    <row r="22" spans="1:11" ht="22.5" customHeight="1" x14ac:dyDescent="0.2">
      <c r="C22" s="113"/>
      <c r="D22" s="108" t="str">
        <f>D21</f>
        <v>Fri</v>
      </c>
      <c r="E22" s="109">
        <f>E21</f>
        <v>44232</v>
      </c>
      <c r="F22" s="141"/>
      <c r="G22" s="110">
        <v>9006</v>
      </c>
      <c r="H22" s="120" t="s">
        <v>104</v>
      </c>
      <c r="I22" s="110" t="s">
        <v>82</v>
      </c>
      <c r="J22" s="111">
        <v>6</v>
      </c>
      <c r="K22" s="81" t="s">
        <v>50</v>
      </c>
    </row>
    <row r="23" spans="1:11" ht="22.5" customHeight="1" x14ac:dyDescent="0.2">
      <c r="A23" s="90" t="str">
        <f t="shared" si="0"/>
        <v/>
      </c>
      <c r="B23" s="90">
        <f t="shared" si="3"/>
        <v>6</v>
      </c>
      <c r="C23" s="113"/>
      <c r="D23" s="108" t="str">
        <f t="shared" si="4"/>
        <v>Sat</v>
      </c>
      <c r="E23" s="109">
        <f>+E21+1</f>
        <v>44233</v>
      </c>
      <c r="F23" s="141"/>
      <c r="G23" s="110"/>
      <c r="H23" s="121"/>
      <c r="I23" s="110"/>
      <c r="J23" s="111"/>
      <c r="K23" s="81"/>
    </row>
    <row r="24" spans="1:11" ht="22.5" customHeight="1" x14ac:dyDescent="0.2">
      <c r="A24" s="90" t="str">
        <f t="shared" si="0"/>
        <v/>
      </c>
      <c r="B24" s="90">
        <f t="shared" si="3"/>
        <v>7</v>
      </c>
      <c r="C24" s="113"/>
      <c r="D24" s="114" t="str">
        <f t="shared" si="4"/>
        <v>Sun</v>
      </c>
      <c r="E24" s="115">
        <f>+E23+1</f>
        <v>44234</v>
      </c>
      <c r="F24" s="141"/>
      <c r="G24" s="110"/>
      <c r="H24" s="120"/>
      <c r="I24" s="110"/>
      <c r="J24" s="111"/>
      <c r="K24" s="81"/>
    </row>
    <row r="25" spans="1:11" ht="22.5" customHeight="1" x14ac:dyDescent="0.2">
      <c r="A25" s="90">
        <f t="shared" si="0"/>
        <v>1</v>
      </c>
      <c r="B25" s="90">
        <f t="shared" si="3"/>
        <v>1</v>
      </c>
      <c r="C25" s="113"/>
      <c r="D25" s="108" t="str">
        <f>IF(B25=1,"Mo",IF(B25=2,"Tue",IF(B25=3,"Wed",IF(B25=4,"Thu",IF(B25=5,"Fri",IF(B25=6,"Sat",IF(B25=7,"Sun","")))))))</f>
        <v>Mo</v>
      </c>
      <c r="E25" s="109">
        <f>+E24+1</f>
        <v>44235</v>
      </c>
      <c r="F25" s="141"/>
      <c r="G25" s="64">
        <v>9006</v>
      </c>
      <c r="H25" s="147" t="s">
        <v>112</v>
      </c>
      <c r="I25" s="148" t="s">
        <v>82</v>
      </c>
      <c r="J25" s="77">
        <v>4</v>
      </c>
      <c r="K25" s="81" t="s">
        <v>55</v>
      </c>
    </row>
    <row r="26" spans="1:11" ht="22.5" customHeight="1" x14ac:dyDescent="0.2">
      <c r="C26" s="113"/>
      <c r="D26" s="108" t="str">
        <f t="shared" ref="D26:E27" si="5">D25</f>
        <v>Mo</v>
      </c>
      <c r="E26" s="109">
        <f t="shared" si="5"/>
        <v>44235</v>
      </c>
      <c r="F26" s="141"/>
      <c r="G26" s="110">
        <v>9006</v>
      </c>
      <c r="H26" s="120" t="s">
        <v>107</v>
      </c>
      <c r="I26" s="148" t="s">
        <v>82</v>
      </c>
      <c r="J26" s="111">
        <v>1</v>
      </c>
      <c r="K26" s="81"/>
    </row>
    <row r="27" spans="1:11" ht="22.5" customHeight="1" x14ac:dyDescent="0.2">
      <c r="C27" s="113"/>
      <c r="D27" s="108" t="str">
        <f t="shared" si="5"/>
        <v>Mo</v>
      </c>
      <c r="E27" s="109">
        <f t="shared" si="5"/>
        <v>44235</v>
      </c>
      <c r="F27" s="141"/>
      <c r="G27" s="110">
        <v>9006</v>
      </c>
      <c r="H27" s="120" t="s">
        <v>111</v>
      </c>
      <c r="I27" s="148" t="s">
        <v>82</v>
      </c>
      <c r="J27" s="111">
        <v>4</v>
      </c>
      <c r="K27" s="81" t="s">
        <v>54</v>
      </c>
    </row>
    <row r="28" spans="1:11" ht="22.5" customHeight="1" x14ac:dyDescent="0.2">
      <c r="A28" s="90">
        <f t="shared" si="0"/>
        <v>1</v>
      </c>
      <c r="B28" s="90">
        <f t="shared" si="3"/>
        <v>2</v>
      </c>
      <c r="C28" s="113"/>
      <c r="D28" s="114" t="str">
        <f>IF(B28=1,"Mo",IF(B28=2,"Tue",IF(B28=3,"Wed",IF(B28=4,"Thu",IF(B28=5,"Fri",IF(B28=6,"Sat",IF(B28=7,"Sun","")))))))</f>
        <v>Tue</v>
      </c>
      <c r="E28" s="115">
        <f>+E25+1</f>
        <v>44236</v>
      </c>
      <c r="F28" s="142"/>
      <c r="G28" s="46">
        <v>9006</v>
      </c>
      <c r="H28" s="146" t="s">
        <v>106</v>
      </c>
      <c r="I28" s="85" t="s">
        <v>82</v>
      </c>
      <c r="J28" s="48">
        <v>8</v>
      </c>
      <c r="K28" s="81" t="s">
        <v>55</v>
      </c>
    </row>
    <row r="29" spans="1:11" ht="22.5" customHeight="1" x14ac:dyDescent="0.2">
      <c r="A29" s="90">
        <f t="shared" si="0"/>
        <v>1</v>
      </c>
      <c r="B29" s="90">
        <f t="shared" si="3"/>
        <v>3</v>
      </c>
      <c r="C29" s="113"/>
      <c r="D29" s="108" t="str">
        <f>IF(B29=1,"Mo",IF(B29=2,"Tue",IF(B29=3,"Wed",IF(B29=4,"Thu",IF(B29=5,"Fri",IF(B29=6,"Sat",IF(B29=7,"Sun","")))))))</f>
        <v>Wed</v>
      </c>
      <c r="E29" s="109">
        <f>+E28+1</f>
        <v>44237</v>
      </c>
      <c r="F29" s="141"/>
      <c r="G29" s="110">
        <v>9006</v>
      </c>
      <c r="H29" s="120" t="s">
        <v>122</v>
      </c>
      <c r="I29" s="110" t="s">
        <v>121</v>
      </c>
      <c r="J29" s="111">
        <v>8</v>
      </c>
      <c r="K29" s="81"/>
    </row>
    <row r="30" spans="1:11" ht="22.5" customHeight="1" x14ac:dyDescent="0.2">
      <c r="A30" s="90">
        <f t="shared" si="0"/>
        <v>1</v>
      </c>
      <c r="B30" s="90">
        <f t="shared" si="3"/>
        <v>4</v>
      </c>
      <c r="C30" s="113"/>
      <c r="D30" s="114" t="str">
        <f t="shared" si="4"/>
        <v>Thu</v>
      </c>
      <c r="E30" s="115">
        <f>+E29+1</f>
        <v>44238</v>
      </c>
      <c r="F30" s="142"/>
      <c r="G30" s="116">
        <v>9006</v>
      </c>
      <c r="H30" s="117" t="s">
        <v>104</v>
      </c>
      <c r="I30" s="116" t="s">
        <v>82</v>
      </c>
      <c r="J30" s="118">
        <v>6</v>
      </c>
      <c r="K30" s="79" t="s">
        <v>50</v>
      </c>
    </row>
    <row r="31" spans="1:11" ht="22.5" customHeight="1" x14ac:dyDescent="0.2">
      <c r="C31" s="113"/>
      <c r="D31" s="114" t="str">
        <f>D30</f>
        <v>Thu</v>
      </c>
      <c r="E31" s="115">
        <f>E30</f>
        <v>44238</v>
      </c>
      <c r="F31" s="142"/>
      <c r="G31" s="116">
        <v>9006</v>
      </c>
      <c r="H31" s="117" t="s">
        <v>113</v>
      </c>
      <c r="I31" s="116" t="s">
        <v>82</v>
      </c>
      <c r="J31" s="118">
        <v>1</v>
      </c>
      <c r="K31" s="79" t="s">
        <v>49</v>
      </c>
    </row>
    <row r="32" spans="1:11" ht="22.5" customHeight="1" x14ac:dyDescent="0.2">
      <c r="C32" s="113"/>
      <c r="D32" s="114" t="str">
        <f t="shared" ref="D32:E32" si="6">D31</f>
        <v>Thu</v>
      </c>
      <c r="E32" s="115">
        <f t="shared" si="6"/>
        <v>44238</v>
      </c>
      <c r="F32" s="142"/>
      <c r="G32" s="116">
        <v>9006</v>
      </c>
      <c r="H32" s="117" t="s">
        <v>93</v>
      </c>
      <c r="I32" s="116" t="s">
        <v>82</v>
      </c>
      <c r="J32" s="118">
        <v>1</v>
      </c>
      <c r="K32" s="79"/>
    </row>
    <row r="33" spans="1:11" ht="22.5" customHeight="1" x14ac:dyDescent="0.2">
      <c r="A33" s="90">
        <f t="shared" si="0"/>
        <v>1</v>
      </c>
      <c r="B33" s="90">
        <f t="shared" si="3"/>
        <v>5</v>
      </c>
      <c r="C33" s="113"/>
      <c r="D33" s="108" t="str">
        <f t="shared" si="4"/>
        <v>Fri</v>
      </c>
      <c r="E33" s="109">
        <f>+E30+1</f>
        <v>44239</v>
      </c>
      <c r="F33" s="141"/>
      <c r="G33" s="110"/>
      <c r="H33" s="121" t="s">
        <v>114</v>
      </c>
      <c r="I33" s="110"/>
      <c r="J33" s="111"/>
      <c r="K33" s="81"/>
    </row>
    <row r="34" spans="1:11" ht="22.5" customHeight="1" x14ac:dyDescent="0.2">
      <c r="A34" s="90" t="str">
        <f t="shared" si="0"/>
        <v/>
      </c>
      <c r="B34" s="90">
        <f t="shared" si="3"/>
        <v>6</v>
      </c>
      <c r="C34" s="113"/>
      <c r="D34" s="108" t="str">
        <f t="shared" si="4"/>
        <v>Sat</v>
      </c>
      <c r="E34" s="109">
        <f>+E33+1</f>
        <v>44240</v>
      </c>
      <c r="F34" s="141"/>
      <c r="G34" s="110"/>
      <c r="H34" s="120"/>
      <c r="I34" s="110"/>
      <c r="J34" s="111"/>
      <c r="K34" s="81"/>
    </row>
    <row r="35" spans="1:11" ht="22.5" customHeight="1" x14ac:dyDescent="0.2">
      <c r="A35" s="90" t="str">
        <f t="shared" si="0"/>
        <v/>
      </c>
      <c r="B35" s="90">
        <f t="shared" si="3"/>
        <v>7</v>
      </c>
      <c r="C35" s="113"/>
      <c r="D35" s="114" t="str">
        <f t="shared" si="4"/>
        <v>Sun</v>
      </c>
      <c r="E35" s="115">
        <f>+E34+1</f>
        <v>44241</v>
      </c>
      <c r="F35" s="141"/>
      <c r="G35" s="110"/>
      <c r="H35" s="120"/>
      <c r="I35" s="110"/>
      <c r="J35" s="111"/>
      <c r="K35" s="81"/>
    </row>
    <row r="36" spans="1:11" ht="22.5" customHeight="1" x14ac:dyDescent="0.2">
      <c r="A36" s="90">
        <f t="shared" si="0"/>
        <v>1</v>
      </c>
      <c r="B36" s="90">
        <f t="shared" si="3"/>
        <v>1</v>
      </c>
      <c r="C36" s="113"/>
      <c r="D36" s="108" t="str">
        <f t="shared" si="4"/>
        <v>Mo</v>
      </c>
      <c r="E36" s="109">
        <f>+E35+1</f>
        <v>44242</v>
      </c>
      <c r="F36" s="141"/>
      <c r="G36" s="110">
        <v>9006</v>
      </c>
      <c r="H36" s="120" t="s">
        <v>115</v>
      </c>
      <c r="I36" s="110" t="s">
        <v>82</v>
      </c>
      <c r="J36" s="111">
        <v>4</v>
      </c>
      <c r="K36" s="81" t="s">
        <v>48</v>
      </c>
    </row>
    <row r="37" spans="1:11" ht="22.5" customHeight="1" x14ac:dyDescent="0.2">
      <c r="C37" s="113"/>
      <c r="D37" s="108" t="str">
        <f>D36</f>
        <v>Mo</v>
      </c>
      <c r="E37" s="109">
        <f>E36</f>
        <v>44242</v>
      </c>
      <c r="F37" s="141"/>
      <c r="G37" s="110">
        <v>9006</v>
      </c>
      <c r="H37" s="120" t="s">
        <v>98</v>
      </c>
      <c r="I37" s="110" t="s">
        <v>82</v>
      </c>
      <c r="J37" s="111">
        <v>4</v>
      </c>
      <c r="K37" s="81" t="s">
        <v>50</v>
      </c>
    </row>
    <row r="38" spans="1:11" ht="22.5" customHeight="1" x14ac:dyDescent="0.2">
      <c r="A38" s="90">
        <f t="shared" si="0"/>
        <v>1</v>
      </c>
      <c r="B38" s="90">
        <f t="shared" si="3"/>
        <v>2</v>
      </c>
      <c r="C38" s="113"/>
      <c r="D38" s="114" t="str">
        <f t="shared" si="4"/>
        <v>Tue</v>
      </c>
      <c r="E38" s="115">
        <f>+E36+1</f>
        <v>44243</v>
      </c>
      <c r="F38" s="142"/>
      <c r="G38" s="116">
        <v>9009</v>
      </c>
      <c r="H38" s="117" t="s">
        <v>116</v>
      </c>
      <c r="I38" s="116" t="s">
        <v>82</v>
      </c>
      <c r="J38" s="118">
        <v>4</v>
      </c>
      <c r="K38" s="79"/>
    </row>
    <row r="39" spans="1:11" ht="22.5" customHeight="1" x14ac:dyDescent="0.2">
      <c r="C39" s="113"/>
      <c r="D39" s="114" t="str">
        <f>D38</f>
        <v>Tue</v>
      </c>
      <c r="E39" s="115">
        <f>E38</f>
        <v>44243</v>
      </c>
      <c r="F39" s="142"/>
      <c r="G39" s="116">
        <v>9006</v>
      </c>
      <c r="H39" s="117" t="s">
        <v>98</v>
      </c>
      <c r="I39" s="116" t="s">
        <v>82</v>
      </c>
      <c r="J39" s="118">
        <v>4</v>
      </c>
      <c r="K39" s="79" t="s">
        <v>50</v>
      </c>
    </row>
    <row r="40" spans="1:11" ht="22.5" customHeight="1" x14ac:dyDescent="0.2">
      <c r="A40" s="90">
        <f t="shared" si="0"/>
        <v>1</v>
      </c>
      <c r="B40" s="90">
        <f t="shared" si="3"/>
        <v>3</v>
      </c>
      <c r="C40" s="113"/>
      <c r="D40" s="108" t="str">
        <f t="shared" si="4"/>
        <v>Wed</v>
      </c>
      <c r="E40" s="109">
        <f>+E38+1</f>
        <v>44244</v>
      </c>
      <c r="F40" s="141"/>
      <c r="G40" s="110">
        <v>9006</v>
      </c>
      <c r="H40" s="120" t="s">
        <v>98</v>
      </c>
      <c r="I40" s="110" t="s">
        <v>82</v>
      </c>
      <c r="J40" s="111">
        <v>4</v>
      </c>
      <c r="K40" s="81" t="s">
        <v>50</v>
      </c>
    </row>
    <row r="41" spans="1:11" ht="22.5" customHeight="1" x14ac:dyDescent="0.2">
      <c r="C41" s="113"/>
      <c r="D41" s="108" t="str">
        <f>D40</f>
        <v>Wed</v>
      </c>
      <c r="E41" s="109">
        <f>E40</f>
        <v>44244</v>
      </c>
      <c r="F41" s="141"/>
      <c r="G41" s="110">
        <v>9006</v>
      </c>
      <c r="H41" s="120" t="s">
        <v>105</v>
      </c>
      <c r="I41" s="110" t="s">
        <v>82</v>
      </c>
      <c r="J41" s="111">
        <v>4</v>
      </c>
      <c r="K41" s="81" t="s">
        <v>48</v>
      </c>
    </row>
    <row r="42" spans="1:11" ht="22.5" customHeight="1" x14ac:dyDescent="0.2">
      <c r="A42" s="90">
        <f t="shared" si="0"/>
        <v>1</v>
      </c>
      <c r="B42" s="90">
        <f t="shared" si="3"/>
        <v>4</v>
      </c>
      <c r="C42" s="113"/>
      <c r="D42" s="114" t="str">
        <f t="shared" si="4"/>
        <v>Thu</v>
      </c>
      <c r="E42" s="115">
        <f>+E40+1</f>
        <v>44245</v>
      </c>
      <c r="F42" s="142"/>
      <c r="G42" s="116">
        <v>9006</v>
      </c>
      <c r="H42" s="117" t="s">
        <v>98</v>
      </c>
      <c r="I42" s="116" t="s">
        <v>82</v>
      </c>
      <c r="J42" s="118">
        <v>4</v>
      </c>
      <c r="K42" s="79" t="s">
        <v>50</v>
      </c>
    </row>
    <row r="43" spans="1:11" ht="22.5" customHeight="1" x14ac:dyDescent="0.2">
      <c r="C43" s="113"/>
      <c r="D43" s="114" t="str">
        <f>D42</f>
        <v>Thu</v>
      </c>
      <c r="E43" s="115">
        <f>E42</f>
        <v>44245</v>
      </c>
      <c r="F43" s="142"/>
      <c r="G43" s="116">
        <v>9006</v>
      </c>
      <c r="H43" s="117" t="s">
        <v>115</v>
      </c>
      <c r="I43" s="116" t="s">
        <v>82</v>
      </c>
      <c r="J43" s="118">
        <v>4</v>
      </c>
      <c r="K43" s="79" t="s">
        <v>48</v>
      </c>
    </row>
    <row r="44" spans="1:11" ht="22.5" customHeight="1" x14ac:dyDescent="0.2">
      <c r="A44" s="90">
        <f t="shared" si="0"/>
        <v>1</v>
      </c>
      <c r="B44" s="90">
        <f t="shared" si="3"/>
        <v>5</v>
      </c>
      <c r="C44" s="113"/>
      <c r="D44" s="108" t="str">
        <f t="shared" si="4"/>
        <v>Fri</v>
      </c>
      <c r="E44" s="109">
        <f>+E42+1</f>
        <v>44246</v>
      </c>
      <c r="F44" s="141"/>
      <c r="G44" s="110">
        <v>9006</v>
      </c>
      <c r="H44" s="120" t="s">
        <v>120</v>
      </c>
      <c r="I44" s="110" t="s">
        <v>82</v>
      </c>
      <c r="J44" s="111">
        <v>1</v>
      </c>
      <c r="K44" s="81"/>
    </row>
    <row r="45" spans="1:11" ht="22.5" customHeight="1" x14ac:dyDescent="0.2">
      <c r="C45" s="113"/>
      <c r="D45" s="108" t="str">
        <f>D44</f>
        <v>Fri</v>
      </c>
      <c r="E45" s="109">
        <f>E44</f>
        <v>44246</v>
      </c>
      <c r="F45" s="141"/>
      <c r="G45" s="110">
        <v>9006</v>
      </c>
      <c r="H45" s="120" t="s">
        <v>105</v>
      </c>
      <c r="I45" s="110" t="s">
        <v>82</v>
      </c>
      <c r="J45" s="111">
        <v>7</v>
      </c>
      <c r="K45" s="81" t="s">
        <v>48</v>
      </c>
    </row>
    <row r="46" spans="1:11" ht="22.5" customHeight="1" x14ac:dyDescent="0.2">
      <c r="A46" s="90" t="str">
        <f t="shared" si="0"/>
        <v/>
      </c>
      <c r="B46" s="90">
        <f t="shared" si="3"/>
        <v>6</v>
      </c>
      <c r="C46" s="113"/>
      <c r="D46" s="108" t="str">
        <f t="shared" si="4"/>
        <v>Sat</v>
      </c>
      <c r="E46" s="109">
        <f>+E44+1</f>
        <v>44247</v>
      </c>
      <c r="F46" s="141"/>
      <c r="G46" s="110"/>
      <c r="H46" s="120"/>
      <c r="I46" s="110"/>
      <c r="J46" s="111"/>
      <c r="K46" s="81"/>
    </row>
    <row r="47" spans="1:11" ht="22.5" customHeight="1" x14ac:dyDescent="0.2">
      <c r="A47" s="90" t="str">
        <f t="shared" si="0"/>
        <v/>
      </c>
      <c r="B47" s="90">
        <f t="shared" si="3"/>
        <v>7</v>
      </c>
      <c r="C47" s="113"/>
      <c r="D47" s="108" t="str">
        <f t="shared" si="4"/>
        <v>Sun</v>
      </c>
      <c r="E47" s="109">
        <f>+E46+1</f>
        <v>44248</v>
      </c>
      <c r="F47" s="141"/>
      <c r="G47" s="110"/>
      <c r="H47" s="120"/>
      <c r="I47" s="110"/>
      <c r="J47" s="111"/>
      <c r="K47" s="81"/>
    </row>
    <row r="48" spans="1:11" ht="22.5" customHeight="1" x14ac:dyDescent="0.2">
      <c r="A48" s="90">
        <f t="shared" si="0"/>
        <v>1</v>
      </c>
      <c r="B48" s="90">
        <f t="shared" si="3"/>
        <v>1</v>
      </c>
      <c r="C48" s="113"/>
      <c r="D48" s="108" t="str">
        <f t="shared" si="4"/>
        <v>Mo</v>
      </c>
      <c r="E48" s="109">
        <f>+E47+1</f>
        <v>44249</v>
      </c>
      <c r="F48" s="141"/>
      <c r="G48" s="110">
        <v>9006</v>
      </c>
      <c r="H48" s="120" t="s">
        <v>98</v>
      </c>
      <c r="I48" s="110" t="s">
        <v>82</v>
      </c>
      <c r="J48" s="111">
        <v>4</v>
      </c>
      <c r="K48" s="81" t="s">
        <v>50</v>
      </c>
    </row>
    <row r="49" spans="1:11" ht="22.5" customHeight="1" x14ac:dyDescent="0.2">
      <c r="C49" s="113"/>
      <c r="D49" s="108" t="str">
        <f>D48</f>
        <v>Mo</v>
      </c>
      <c r="E49" s="109">
        <f>E48</f>
        <v>44249</v>
      </c>
      <c r="F49" s="141"/>
      <c r="G49" s="110">
        <v>9006</v>
      </c>
      <c r="H49" s="120" t="s">
        <v>126</v>
      </c>
      <c r="I49" s="110" t="s">
        <v>82</v>
      </c>
      <c r="J49" s="111">
        <v>4</v>
      </c>
      <c r="K49" s="81" t="s">
        <v>56</v>
      </c>
    </row>
    <row r="50" spans="1:11" ht="22.5" customHeight="1" x14ac:dyDescent="0.2">
      <c r="A50" s="90">
        <f t="shared" si="0"/>
        <v>1</v>
      </c>
      <c r="B50" s="90">
        <f t="shared" si="3"/>
        <v>2</v>
      </c>
      <c r="C50" s="113"/>
      <c r="D50" s="114" t="str">
        <f t="shared" si="4"/>
        <v>Tue</v>
      </c>
      <c r="E50" s="115">
        <f>+E48+1</f>
        <v>44250</v>
      </c>
      <c r="F50" s="142"/>
      <c r="G50" s="116">
        <v>9006</v>
      </c>
      <c r="H50" s="117" t="s">
        <v>98</v>
      </c>
      <c r="I50" s="116" t="s">
        <v>82</v>
      </c>
      <c r="J50" s="118">
        <v>4</v>
      </c>
      <c r="K50" s="79" t="s">
        <v>50</v>
      </c>
    </row>
    <row r="51" spans="1:11" ht="22.5" customHeight="1" x14ac:dyDescent="0.2">
      <c r="C51" s="113"/>
      <c r="D51" s="114" t="str">
        <f>D50</f>
        <v>Tue</v>
      </c>
      <c r="E51" s="115">
        <f>E50</f>
        <v>44250</v>
      </c>
      <c r="F51" s="142"/>
      <c r="G51" s="116">
        <v>9006</v>
      </c>
      <c r="H51" s="117" t="s">
        <v>126</v>
      </c>
      <c r="I51" s="116" t="s">
        <v>82</v>
      </c>
      <c r="J51" s="118">
        <v>4</v>
      </c>
      <c r="K51" s="79" t="s">
        <v>56</v>
      </c>
    </row>
    <row r="52" spans="1:11" ht="22.5" customHeight="1" x14ac:dyDescent="0.2">
      <c r="A52" s="90">
        <f t="shared" si="0"/>
        <v>1</v>
      </c>
      <c r="B52" s="90">
        <f t="shared" si="3"/>
        <v>3</v>
      </c>
      <c r="C52" s="113"/>
      <c r="D52" s="108" t="str">
        <f t="shared" si="4"/>
        <v>Wed</v>
      </c>
      <c r="E52" s="109">
        <f>+E50+1</f>
        <v>44251</v>
      </c>
      <c r="F52" s="141"/>
      <c r="G52" s="110">
        <v>9006</v>
      </c>
      <c r="H52" s="120" t="s">
        <v>98</v>
      </c>
      <c r="I52" s="110" t="s">
        <v>82</v>
      </c>
      <c r="J52" s="111">
        <v>8</v>
      </c>
      <c r="K52" s="81" t="s">
        <v>50</v>
      </c>
    </row>
    <row r="53" spans="1:11" ht="22.5" customHeight="1" x14ac:dyDescent="0.2">
      <c r="A53" s="90">
        <f t="shared" si="0"/>
        <v>1</v>
      </c>
      <c r="B53" s="90">
        <f t="shared" si="3"/>
        <v>4</v>
      </c>
      <c r="C53" s="113"/>
      <c r="D53" s="114" t="str">
        <f t="shared" si="4"/>
        <v>Thu</v>
      </c>
      <c r="E53" s="115">
        <f>+E52+1</f>
        <v>44252</v>
      </c>
      <c r="F53" s="142"/>
      <c r="G53" s="116">
        <v>9006</v>
      </c>
      <c r="H53" s="117" t="s">
        <v>120</v>
      </c>
      <c r="I53" s="116" t="s">
        <v>82</v>
      </c>
      <c r="J53" s="118">
        <v>1</v>
      </c>
      <c r="K53" s="79"/>
    </row>
    <row r="54" spans="1:11" ht="22.5" customHeight="1" x14ac:dyDescent="0.2">
      <c r="C54" s="113"/>
      <c r="D54" s="114" t="str">
        <f>D53</f>
        <v>Thu</v>
      </c>
      <c r="E54" s="115">
        <f>E53</f>
        <v>44252</v>
      </c>
      <c r="F54" s="142"/>
      <c r="G54" s="116">
        <v>9006</v>
      </c>
      <c r="H54" s="117" t="s">
        <v>98</v>
      </c>
      <c r="I54" s="116" t="s">
        <v>82</v>
      </c>
      <c r="J54" s="118">
        <v>7</v>
      </c>
      <c r="K54" s="79" t="s">
        <v>50</v>
      </c>
    </row>
    <row r="55" spans="1:11" ht="22.5" customHeight="1" x14ac:dyDescent="0.2">
      <c r="A55" s="90">
        <f t="shared" si="0"/>
        <v>1</v>
      </c>
      <c r="B55" s="90">
        <f t="shared" si="3"/>
        <v>5</v>
      </c>
      <c r="C55" s="113"/>
      <c r="D55" s="108" t="str">
        <f t="shared" si="4"/>
        <v>Fri</v>
      </c>
      <c r="E55" s="109">
        <f>+E53+1</f>
        <v>44253</v>
      </c>
      <c r="F55" s="141"/>
      <c r="G55" s="110"/>
      <c r="H55" s="120" t="s">
        <v>119</v>
      </c>
      <c r="I55" s="110"/>
      <c r="J55" s="111"/>
      <c r="K55" s="134"/>
    </row>
    <row r="56" spans="1:11" ht="22.5" customHeight="1" x14ac:dyDescent="0.2">
      <c r="A56" s="90" t="str">
        <f t="shared" si="0"/>
        <v/>
      </c>
      <c r="B56" s="90">
        <f t="shared" si="3"/>
        <v>6</v>
      </c>
      <c r="C56" s="113"/>
      <c r="D56" s="108" t="str">
        <f t="shared" si="4"/>
        <v>Sat</v>
      </c>
      <c r="E56" s="109">
        <f>+E55+1</f>
        <v>44254</v>
      </c>
      <c r="F56" s="141"/>
      <c r="G56" s="110"/>
      <c r="H56" s="120"/>
      <c r="I56" s="110"/>
      <c r="J56" s="111"/>
      <c r="K56" s="134"/>
    </row>
    <row r="57" spans="1:11" ht="22.5" customHeight="1" thickBot="1" x14ac:dyDescent="0.25">
      <c r="A57" s="90" t="str">
        <f t="shared" si="0"/>
        <v/>
      </c>
      <c r="B57" s="90">
        <f t="shared" si="3"/>
        <v>7</v>
      </c>
      <c r="C57" s="113"/>
      <c r="D57" s="114" t="str">
        <f t="shared" si="4"/>
        <v>Sun</v>
      </c>
      <c r="E57" s="115">
        <f>+E56+1</f>
        <v>44255</v>
      </c>
      <c r="F57" s="143"/>
      <c r="G57" s="127"/>
      <c r="H57" s="144"/>
      <c r="I57" s="127"/>
      <c r="J57" s="135"/>
      <c r="K57" s="136"/>
    </row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</sheetData>
  <mergeCells count="2">
    <mergeCell ref="D4:E4"/>
    <mergeCell ref="D1:K1"/>
  </mergeCells>
  <conditionalFormatting sqref="C11:C12 C14:C15 C17:C57">
    <cfRule type="expression" dxfId="205" priority="44" stopIfTrue="1">
      <formula>IF($A11=1,B11,)</formula>
    </cfRule>
    <cfRule type="expression" dxfId="204" priority="45" stopIfTrue="1">
      <formula>IF($A11="",B11,)</formula>
    </cfRule>
  </conditionalFormatting>
  <conditionalFormatting sqref="E11:E12">
    <cfRule type="expression" dxfId="203" priority="46" stopIfTrue="1">
      <formula>IF($A11="",B11,"")</formula>
    </cfRule>
  </conditionalFormatting>
  <conditionalFormatting sqref="E14:E15 E17:E57">
    <cfRule type="expression" dxfId="202" priority="47" stopIfTrue="1">
      <formula>IF($A14&lt;&gt;1,B14,"")</formula>
    </cfRule>
  </conditionalFormatting>
  <conditionalFormatting sqref="D11:D12 D14:D15 D17:D57">
    <cfRule type="expression" dxfId="201" priority="48" stopIfTrue="1">
      <formula>IF($A11="",B11,)</formula>
    </cfRule>
  </conditionalFormatting>
  <conditionalFormatting sqref="G11:G15 G26:G27 G46:G57 G29:G43 G19:G24">
    <cfRule type="expression" dxfId="200" priority="49" stopIfTrue="1">
      <formula>#REF!="Freelancer"</formula>
    </cfRule>
    <cfRule type="expression" dxfId="199" priority="50" stopIfTrue="1">
      <formula>#REF!="DTC Int. Staff"</formula>
    </cfRule>
  </conditionalFormatting>
  <conditionalFormatting sqref="G57 G19:G20 G24 G26:G27 G29:G32 G47:G54 G35:G43">
    <cfRule type="expression" dxfId="198" priority="42" stopIfTrue="1">
      <formula>$F$5="Freelancer"</formula>
    </cfRule>
    <cfRule type="expression" dxfId="197" priority="43" stopIfTrue="1">
      <formula>$F$5="DTC Int. Staff"</formula>
    </cfRule>
  </conditionalFormatting>
  <conditionalFormatting sqref="G13:G15">
    <cfRule type="expression" dxfId="196" priority="40" stopIfTrue="1">
      <formula>#REF!="Freelancer"</formula>
    </cfRule>
    <cfRule type="expression" dxfId="195" priority="41" stopIfTrue="1">
      <formula>#REF!="DTC Int. Staff"</formula>
    </cfRule>
  </conditionalFormatting>
  <conditionalFormatting sqref="G13:G15">
    <cfRule type="expression" dxfId="194" priority="38" stopIfTrue="1">
      <formula>$F$5="Freelancer"</formula>
    </cfRule>
    <cfRule type="expression" dxfId="193" priority="39" stopIfTrue="1">
      <formula>$F$5="DTC Int. Staff"</formula>
    </cfRule>
  </conditionalFormatting>
  <conditionalFormatting sqref="G16">
    <cfRule type="expression" dxfId="192" priority="36" stopIfTrue="1">
      <formula>#REF!="Freelancer"</formula>
    </cfRule>
    <cfRule type="expression" dxfId="191" priority="37" stopIfTrue="1">
      <formula>#REF!="DTC Int. Staff"</formula>
    </cfRule>
  </conditionalFormatting>
  <conditionalFormatting sqref="G16">
    <cfRule type="expression" dxfId="190" priority="34" stopIfTrue="1">
      <formula>$F$5="Freelancer"</formula>
    </cfRule>
    <cfRule type="expression" dxfId="189" priority="35" stopIfTrue="1">
      <formula>$F$5="DTC Int. Staff"</formula>
    </cfRule>
  </conditionalFormatting>
  <conditionalFormatting sqref="G34">
    <cfRule type="expression" dxfId="188" priority="32" stopIfTrue="1">
      <formula>$F$5="Freelancer"</formula>
    </cfRule>
    <cfRule type="expression" dxfId="187" priority="33" stopIfTrue="1">
      <formula>$F$5="DTC Int. Staff"</formula>
    </cfRule>
  </conditionalFormatting>
  <conditionalFormatting sqref="G44:G45">
    <cfRule type="expression" dxfId="186" priority="30" stopIfTrue="1">
      <formula>#REF!="Freelancer"</formula>
    </cfRule>
    <cfRule type="expression" dxfId="185" priority="31" stopIfTrue="1">
      <formula>#REF!="DTC Int. Staff"</formula>
    </cfRule>
  </conditionalFormatting>
  <conditionalFormatting sqref="G44:G45">
    <cfRule type="expression" dxfId="184" priority="28" stopIfTrue="1">
      <formula>$F$5="Freelancer"</formula>
    </cfRule>
    <cfRule type="expression" dxfId="183" priority="29" stopIfTrue="1">
      <formula>$F$5="DTC Int. Staff"</formula>
    </cfRule>
  </conditionalFormatting>
  <conditionalFormatting sqref="E49">
    <cfRule type="timePeriod" dxfId="182" priority="17" timePeriod="lastWeek">
      <formula>AND(TODAY()-ROUNDDOWN(E49,0)&gt;=(WEEKDAY(TODAY())),TODAY()-ROUNDDOWN(E49,0)&lt;(WEEKDAY(TODAY())+7))</formula>
    </cfRule>
  </conditionalFormatting>
  <conditionalFormatting sqref="E51">
    <cfRule type="timePeriod" dxfId="181" priority="14" timePeriod="lastWeek">
      <formula>AND(TODAY()-ROUNDDOWN(E51,0)&gt;=(WEEKDAY(TODAY())),TODAY()-ROUNDDOWN(E51,0)&lt;(WEEKDAY(TODAY())+7))</formula>
    </cfRule>
  </conditionalFormatting>
  <conditionalFormatting sqref="G25">
    <cfRule type="expression" dxfId="180" priority="9" stopIfTrue="1">
      <formula>#REF!="Freelancer"</formula>
    </cfRule>
    <cfRule type="expression" dxfId="179" priority="10" stopIfTrue="1">
      <formula>#REF!="DTC Int. Staff"</formula>
    </cfRule>
  </conditionalFormatting>
  <conditionalFormatting sqref="G25">
    <cfRule type="expression" dxfId="178" priority="7" stopIfTrue="1">
      <formula>$F$5="Freelancer"</formula>
    </cfRule>
    <cfRule type="expression" dxfId="177" priority="8" stopIfTrue="1">
      <formula>$F$5="DTC Int. Staff"</formula>
    </cfRule>
  </conditionalFormatting>
  <conditionalFormatting sqref="G28">
    <cfRule type="expression" dxfId="176" priority="5" stopIfTrue="1">
      <formula>#REF!="Freelancer"</formula>
    </cfRule>
    <cfRule type="expression" dxfId="175" priority="6" stopIfTrue="1">
      <formula>#REF!="DTC Int. Staff"</formula>
    </cfRule>
  </conditionalFormatting>
  <conditionalFormatting sqref="G28">
    <cfRule type="expression" dxfId="174" priority="3" stopIfTrue="1">
      <formula>$F$5="Freelancer"</formula>
    </cfRule>
    <cfRule type="expression" dxfId="173" priority="4" stopIfTrue="1">
      <formula>$F$5="DTC Int. Staff"</formula>
    </cfRule>
  </conditionalFormatting>
  <conditionalFormatting sqref="G17:G18">
    <cfRule type="expression" dxfId="172" priority="1" stopIfTrue="1">
      <formula>#REF!="Freelancer"</formula>
    </cfRule>
    <cfRule type="expression" dxfId="17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197"/>
  <sheetViews>
    <sheetView showGridLines="0" topLeftCell="D28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90" hidden="1" customWidth="1"/>
    <col min="3" max="3" width="3.5703125" style="90" hidden="1" customWidth="1"/>
    <col min="4" max="4" width="13" style="90" bestFit="1" customWidth="1"/>
    <col min="5" max="5" width="10.5703125" style="90" bestFit="1" customWidth="1"/>
    <col min="6" max="6" width="21.7109375" style="90" bestFit="1" customWidth="1"/>
    <col min="7" max="7" width="16.28515625" style="90" customWidth="1"/>
    <col min="8" max="8" width="85.28515625" style="90" customWidth="1"/>
    <col min="9" max="10" width="13.85546875" style="90" customWidth="1"/>
    <col min="11" max="16384" width="11.42578125" style="90"/>
  </cols>
  <sheetData>
    <row r="1" spans="1:11" ht="51.75" customHeight="1" thickBot="1" x14ac:dyDescent="0.25">
      <c r="D1" s="204" t="s">
        <v>5</v>
      </c>
      <c r="E1" s="205"/>
      <c r="F1" s="205"/>
      <c r="G1" s="205"/>
      <c r="H1" s="205"/>
      <c r="I1" s="205"/>
      <c r="J1" s="205"/>
      <c r="K1" s="206"/>
    </row>
    <row r="2" spans="1:11" ht="13.5" customHeight="1" x14ac:dyDescent="0.2">
      <c r="D2" s="91"/>
      <c r="E2" s="91"/>
      <c r="F2" s="91"/>
      <c r="G2" s="91"/>
      <c r="H2" s="91"/>
      <c r="I2" s="91"/>
      <c r="J2" s="92"/>
    </row>
    <row r="3" spans="1:11" ht="20.25" customHeight="1" x14ac:dyDescent="0.2">
      <c r="D3" s="93" t="s">
        <v>0</v>
      </c>
      <c r="E3" s="94"/>
      <c r="F3" s="13" t="str">
        <f>'Information-General Settings'!C3</f>
        <v>Borirak</v>
      </c>
      <c r="G3" s="95"/>
      <c r="I3" s="96"/>
      <c r="J3" s="96"/>
    </row>
    <row r="4" spans="1:11" ht="20.25" customHeight="1" x14ac:dyDescent="0.2">
      <c r="D4" s="202" t="s">
        <v>8</v>
      </c>
      <c r="E4" s="203"/>
      <c r="F4" s="13" t="str">
        <f>'Information-General Settings'!C4</f>
        <v>Mongkolget</v>
      </c>
      <c r="G4" s="95"/>
      <c r="I4" s="96"/>
      <c r="J4" s="96"/>
    </row>
    <row r="5" spans="1:11" ht="20.25" customHeight="1" x14ac:dyDescent="0.2">
      <c r="D5" s="93" t="s">
        <v>7</v>
      </c>
      <c r="E5" s="97"/>
      <c r="F5" s="13" t="str">
        <f>'Information-General Settings'!C5</f>
        <v>TIME070</v>
      </c>
      <c r="G5" s="95"/>
      <c r="I5" s="96"/>
      <c r="J5" s="96"/>
    </row>
    <row r="6" spans="1:11" ht="20.25" customHeight="1" x14ac:dyDescent="0.2">
      <c r="E6" s="96"/>
      <c r="F6" s="96"/>
      <c r="G6" s="96"/>
      <c r="H6" s="95"/>
      <c r="I6" s="96"/>
      <c r="J6" s="19"/>
    </row>
    <row r="7" spans="1:11" ht="30" x14ac:dyDescent="0.2">
      <c r="G7" s="98"/>
      <c r="H7" s="95"/>
      <c r="J7" s="99" t="s">
        <v>34</v>
      </c>
      <c r="K7" s="100" t="s">
        <v>35</v>
      </c>
    </row>
    <row r="8" spans="1:11" ht="43.5" customHeight="1" x14ac:dyDescent="0.2">
      <c r="G8" s="96"/>
      <c r="H8" s="95"/>
      <c r="J8" s="24">
        <f>SUM(J10:J112)</f>
        <v>169</v>
      </c>
      <c r="K8" s="101">
        <f>J8/8</f>
        <v>21.125</v>
      </c>
    </row>
    <row r="9" spans="1:11" ht="20.25" customHeight="1" thickBot="1" x14ac:dyDescent="0.25">
      <c r="E9" s="96"/>
      <c r="F9" s="96"/>
      <c r="G9" s="96"/>
      <c r="H9" s="95"/>
      <c r="I9" s="96"/>
      <c r="J9" s="19"/>
    </row>
    <row r="10" spans="1:11" ht="22.5" customHeight="1" thickBot="1" x14ac:dyDescent="0.25">
      <c r="B10" s="90">
        <f>MONTH(E11)</f>
        <v>3</v>
      </c>
      <c r="C10" s="123"/>
      <c r="D10" s="130">
        <v>44256</v>
      </c>
      <c r="E10" s="131" t="s">
        <v>33</v>
      </c>
      <c r="F10" s="131" t="s">
        <v>4</v>
      </c>
      <c r="G10" s="105" t="s">
        <v>6</v>
      </c>
      <c r="H10" s="106" t="s">
        <v>3</v>
      </c>
      <c r="I10" s="106" t="s">
        <v>1</v>
      </c>
      <c r="J10" s="106" t="s">
        <v>2</v>
      </c>
      <c r="K10" s="76" t="s">
        <v>47</v>
      </c>
    </row>
    <row r="11" spans="1:11" ht="22.5" customHeight="1" x14ac:dyDescent="0.2">
      <c r="A11" s="90">
        <f t="shared" ref="A11:A48" si="0">IF(OR(C11="f",C11="u",C11="F",C11="U"),"",IF(OR(B11=1,B11=2,B11=3,B11=4,B11=5),1,""))</f>
        <v>1</v>
      </c>
      <c r="B11" s="90">
        <f t="shared" ref="B11:B45" si="1">WEEKDAY(E11,2)</f>
        <v>1</v>
      </c>
      <c r="C11" s="124"/>
      <c r="D11" s="132" t="str">
        <f>IF(B11=1,"Mo",IF(B11=2,"Tue",IF(B11=3,"Wed",IF(B11=4,"Thu",IF(B11=5,"Fri",IF(B11=6,"Sat",IF(B11=7,"Sun","")))))))</f>
        <v>Mo</v>
      </c>
      <c r="E11" s="128">
        <f>+D10</f>
        <v>44256</v>
      </c>
      <c r="F11" s="116"/>
      <c r="G11" s="36">
        <v>9006</v>
      </c>
      <c r="H11" s="42" t="s">
        <v>136</v>
      </c>
      <c r="I11" s="36" t="s">
        <v>137</v>
      </c>
      <c r="J11" s="38">
        <v>8</v>
      </c>
      <c r="K11" s="79"/>
    </row>
    <row r="12" spans="1:11" ht="22.5" customHeight="1" x14ac:dyDescent="0.2">
      <c r="B12" s="90">
        <f t="shared" si="1"/>
        <v>2</v>
      </c>
      <c r="C12" s="125"/>
      <c r="D12" s="133" t="str">
        <f>IF(B12=1,"Mo",IF(B12=2,"Tue",IF(B12=3,"Wed",IF(B12=4,"Thu",IF(B12=5,"Fri",IF(B12=6,"Sat",IF(B12=7,"Sun","")))))))</f>
        <v>Tue</v>
      </c>
      <c r="E12" s="129">
        <f>+E11+1</f>
        <v>44257</v>
      </c>
      <c r="F12" s="110"/>
      <c r="G12" s="110">
        <v>9006</v>
      </c>
      <c r="H12" s="120" t="s">
        <v>117</v>
      </c>
      <c r="I12" s="110" t="s">
        <v>82</v>
      </c>
      <c r="J12" s="111">
        <v>4</v>
      </c>
      <c r="K12" s="81"/>
    </row>
    <row r="13" spans="1:11" ht="22.5" customHeight="1" x14ac:dyDescent="0.2">
      <c r="C13" s="125"/>
      <c r="D13" s="133" t="str">
        <f>D12</f>
        <v>Tue</v>
      </c>
      <c r="E13" s="129">
        <f>E12</f>
        <v>44257</v>
      </c>
      <c r="F13" s="110"/>
      <c r="G13" s="110">
        <v>9006</v>
      </c>
      <c r="H13" s="120" t="s">
        <v>118</v>
      </c>
      <c r="I13" s="110" t="s">
        <v>82</v>
      </c>
      <c r="J13" s="111">
        <v>4</v>
      </c>
      <c r="K13" s="81" t="s">
        <v>49</v>
      </c>
    </row>
    <row r="14" spans="1:11" ht="22.5" customHeight="1" x14ac:dyDescent="0.2">
      <c r="B14" s="90">
        <f t="shared" si="1"/>
        <v>3</v>
      </c>
      <c r="C14" s="125"/>
      <c r="D14" s="132" t="str">
        <f>IF(B14=1,"Mo",IF(B14=2,"Tue",IF(B14=3,"Wed",IF(B14=4,"Thu",IF(B14=5,"Fri",IF(B14=6,"Sat",IF(B14=7,"Sun","")))))))</f>
        <v>Wed</v>
      </c>
      <c r="E14" s="128">
        <f>+E12+1</f>
        <v>44258</v>
      </c>
      <c r="F14" s="116"/>
      <c r="G14" s="46">
        <v>9006</v>
      </c>
      <c r="H14" s="47" t="s">
        <v>105</v>
      </c>
      <c r="I14" s="46" t="s">
        <v>82</v>
      </c>
      <c r="J14" s="48">
        <v>8</v>
      </c>
      <c r="K14" s="81" t="s">
        <v>48</v>
      </c>
    </row>
    <row r="15" spans="1:11" ht="22.5" customHeight="1" x14ac:dyDescent="0.2">
      <c r="A15" s="90">
        <f t="shared" si="0"/>
        <v>1</v>
      </c>
      <c r="B15" s="90">
        <f t="shared" si="1"/>
        <v>4</v>
      </c>
      <c r="C15" s="125"/>
      <c r="D15" s="133" t="str">
        <f t="shared" ref="D15:D48" si="2">IF(B15=1,"Mo",IF(B15=2,"Tue",IF(B15=3,"Wed",IF(B15=4,"Thu",IF(B15=5,"Fri",IF(B15=6,"Sat",IF(B15=7,"Sun","")))))))</f>
        <v>Thu</v>
      </c>
      <c r="E15" s="129">
        <f>+E14+1</f>
        <v>44259</v>
      </c>
      <c r="F15" s="110"/>
      <c r="G15" s="110">
        <v>9006</v>
      </c>
      <c r="H15" s="120" t="s">
        <v>105</v>
      </c>
      <c r="I15" s="110" t="s">
        <v>82</v>
      </c>
      <c r="J15" s="111">
        <v>8</v>
      </c>
      <c r="K15" s="81" t="s">
        <v>48</v>
      </c>
    </row>
    <row r="16" spans="1:11" ht="22.5" customHeight="1" x14ac:dyDescent="0.2">
      <c r="A16" s="90">
        <f t="shared" si="0"/>
        <v>1</v>
      </c>
      <c r="B16" s="90">
        <f t="shared" si="1"/>
        <v>5</v>
      </c>
      <c r="C16" s="125"/>
      <c r="D16" s="132" t="str">
        <f t="shared" si="2"/>
        <v>Fri</v>
      </c>
      <c r="E16" s="128">
        <f>+E15+1</f>
        <v>44260</v>
      </c>
      <c r="F16" s="116"/>
      <c r="G16" s="116">
        <v>9006</v>
      </c>
      <c r="H16" s="117" t="s">
        <v>105</v>
      </c>
      <c r="I16" s="116" t="s">
        <v>82</v>
      </c>
      <c r="J16" s="118">
        <v>7</v>
      </c>
      <c r="K16" s="79" t="s">
        <v>48</v>
      </c>
    </row>
    <row r="17" spans="1:11" ht="22.5" customHeight="1" x14ac:dyDescent="0.2">
      <c r="C17" s="125"/>
      <c r="D17" s="132" t="str">
        <f>D16</f>
        <v>Fri</v>
      </c>
      <c r="E17" s="128">
        <f>E16</f>
        <v>44260</v>
      </c>
      <c r="F17" s="116"/>
      <c r="G17" s="116">
        <v>9006</v>
      </c>
      <c r="H17" s="117" t="s">
        <v>93</v>
      </c>
      <c r="I17" s="116" t="s">
        <v>82</v>
      </c>
      <c r="J17" s="118">
        <v>1</v>
      </c>
      <c r="K17" s="79"/>
    </row>
    <row r="18" spans="1:11" ht="22.5" customHeight="1" x14ac:dyDescent="0.2">
      <c r="A18" s="90" t="str">
        <f t="shared" si="0"/>
        <v/>
      </c>
      <c r="B18" s="90">
        <f t="shared" si="1"/>
        <v>6</v>
      </c>
      <c r="C18" s="125"/>
      <c r="D18" s="133" t="str">
        <f t="shared" si="2"/>
        <v>Sat</v>
      </c>
      <c r="E18" s="129">
        <f>+E16+1</f>
        <v>44261</v>
      </c>
      <c r="F18" s="110"/>
      <c r="G18" s="110"/>
      <c r="H18" s="121"/>
      <c r="I18" s="110"/>
      <c r="J18" s="111"/>
      <c r="K18" s="81"/>
    </row>
    <row r="19" spans="1:11" ht="22.5" customHeight="1" x14ac:dyDescent="0.2">
      <c r="A19" s="90" t="str">
        <f t="shared" si="0"/>
        <v/>
      </c>
      <c r="B19" s="90">
        <f t="shared" si="1"/>
        <v>7</v>
      </c>
      <c r="C19" s="125"/>
      <c r="D19" s="132" t="str">
        <f t="shared" si="2"/>
        <v>Sun</v>
      </c>
      <c r="E19" s="128">
        <f>+E18+1</f>
        <v>44262</v>
      </c>
      <c r="F19" s="110"/>
      <c r="G19" s="110"/>
      <c r="H19" s="120"/>
      <c r="I19" s="110"/>
      <c r="J19" s="111"/>
      <c r="K19" s="81"/>
    </row>
    <row r="20" spans="1:11" ht="22.5" customHeight="1" x14ac:dyDescent="0.2">
      <c r="A20" s="90">
        <f t="shared" si="0"/>
        <v>1</v>
      </c>
      <c r="B20" s="90">
        <f t="shared" si="1"/>
        <v>1</v>
      </c>
      <c r="C20" s="125"/>
      <c r="D20" s="133" t="str">
        <f>IF(B20=1,"Mo",IF(B20=2,"Tue",IF(B20=3,"Wed",IF(B20=4,"Thu",IF(B20=5,"Fri",IF(B20=6,"Sat",IF(B20=7,"Sun","")))))))</f>
        <v>Mo</v>
      </c>
      <c r="E20" s="129">
        <f>+E19+1</f>
        <v>44263</v>
      </c>
      <c r="F20" s="110"/>
      <c r="G20" s="110">
        <v>9006</v>
      </c>
      <c r="H20" s="120" t="s">
        <v>124</v>
      </c>
      <c r="I20" s="137" t="s">
        <v>82</v>
      </c>
      <c r="J20" s="111">
        <v>3</v>
      </c>
      <c r="K20" s="81" t="s">
        <v>48</v>
      </c>
    </row>
    <row r="21" spans="1:11" ht="22.5" customHeight="1" x14ac:dyDescent="0.2">
      <c r="C21" s="125"/>
      <c r="D21" s="133" t="str">
        <f t="shared" ref="D21:E22" si="3">D20</f>
        <v>Mo</v>
      </c>
      <c r="E21" s="129">
        <f t="shared" si="3"/>
        <v>44263</v>
      </c>
      <c r="F21" s="110"/>
      <c r="G21" s="137">
        <v>9006</v>
      </c>
      <c r="H21" s="138" t="s">
        <v>105</v>
      </c>
      <c r="I21" s="137" t="s">
        <v>82</v>
      </c>
      <c r="J21" s="139">
        <v>3</v>
      </c>
      <c r="K21" s="81" t="s">
        <v>48</v>
      </c>
    </row>
    <row r="22" spans="1:11" ht="22.5" customHeight="1" x14ac:dyDescent="0.2">
      <c r="C22" s="125"/>
      <c r="D22" s="133" t="str">
        <f t="shared" si="3"/>
        <v>Mo</v>
      </c>
      <c r="E22" s="129">
        <f t="shared" si="3"/>
        <v>44263</v>
      </c>
      <c r="F22" s="110"/>
      <c r="G22" s="110">
        <v>9006</v>
      </c>
      <c r="H22" s="120" t="s">
        <v>125</v>
      </c>
      <c r="I22" s="137" t="s">
        <v>82</v>
      </c>
      <c r="J22" s="111">
        <v>2</v>
      </c>
      <c r="K22" s="81" t="s">
        <v>49</v>
      </c>
    </row>
    <row r="23" spans="1:11" ht="22.5" customHeight="1" x14ac:dyDescent="0.2">
      <c r="A23" s="90">
        <f t="shared" si="0"/>
        <v>1</v>
      </c>
      <c r="B23" s="90">
        <f t="shared" si="1"/>
        <v>2</v>
      </c>
      <c r="C23" s="125"/>
      <c r="D23" s="132" t="str">
        <f>IF(B23=1,"Mo",IF(B23=2,"Tue",IF(B23=3,"Wed",IF(B23=4,"Thu",IF(B23=5,"Fri",IF(B23=6,"Sat",IF(B23=7,"Sun","")))))))</f>
        <v>Tue</v>
      </c>
      <c r="E23" s="128">
        <f>+E20+1</f>
        <v>44264</v>
      </c>
      <c r="F23" s="116"/>
      <c r="G23" s="116">
        <v>9006</v>
      </c>
      <c r="H23" s="117" t="s">
        <v>125</v>
      </c>
      <c r="I23" s="116" t="s">
        <v>82</v>
      </c>
      <c r="J23" s="118">
        <v>8</v>
      </c>
      <c r="K23" s="79" t="s">
        <v>49</v>
      </c>
    </row>
    <row r="24" spans="1:11" ht="22.5" customHeight="1" x14ac:dyDescent="0.2">
      <c r="A24" s="90">
        <f t="shared" si="0"/>
        <v>1</v>
      </c>
      <c r="B24" s="90">
        <f t="shared" si="1"/>
        <v>3</v>
      </c>
      <c r="C24" s="125"/>
      <c r="D24" s="133" t="str">
        <f>IF(B24=1,"Mo",IF(B24=2,"Tue",IF(B24=3,"Wed",IF(B24=4,"Thu",IF(B24=5,"Fri",IF(B24=6,"Sat",IF(B24=7,"Sun","")))))))</f>
        <v>Wed</v>
      </c>
      <c r="E24" s="129">
        <f>+E23+1</f>
        <v>44265</v>
      </c>
      <c r="F24" s="110"/>
      <c r="G24" s="110">
        <v>9006</v>
      </c>
      <c r="H24" s="120" t="s">
        <v>125</v>
      </c>
      <c r="I24" s="110" t="s">
        <v>82</v>
      </c>
      <c r="J24" s="111">
        <v>8</v>
      </c>
      <c r="K24" s="81" t="s">
        <v>49</v>
      </c>
    </row>
    <row r="25" spans="1:11" ht="22.5" customHeight="1" x14ac:dyDescent="0.2">
      <c r="A25" s="90">
        <f t="shared" si="0"/>
        <v>1</v>
      </c>
      <c r="B25" s="90">
        <f t="shared" si="1"/>
        <v>4</v>
      </c>
      <c r="C25" s="126"/>
      <c r="D25" s="132" t="str">
        <f t="shared" si="2"/>
        <v>Thu</v>
      </c>
      <c r="E25" s="128">
        <f>+E24+1</f>
        <v>44266</v>
      </c>
      <c r="F25" s="116"/>
      <c r="G25" s="116">
        <v>9006</v>
      </c>
      <c r="H25" s="117" t="s">
        <v>125</v>
      </c>
      <c r="I25" s="116" t="s">
        <v>82</v>
      </c>
      <c r="J25" s="118">
        <v>8</v>
      </c>
      <c r="K25" s="79" t="s">
        <v>49</v>
      </c>
    </row>
    <row r="26" spans="1:11" ht="22.5" customHeight="1" x14ac:dyDescent="0.2">
      <c r="C26" s="126"/>
      <c r="D26" s="132" t="str">
        <f>D25</f>
        <v>Thu</v>
      </c>
      <c r="E26" s="128">
        <f>E25</f>
        <v>44266</v>
      </c>
      <c r="F26" s="116"/>
      <c r="G26" s="116">
        <v>9006</v>
      </c>
      <c r="H26" s="117" t="s">
        <v>93</v>
      </c>
      <c r="I26" s="116" t="s">
        <v>82</v>
      </c>
      <c r="J26" s="118">
        <v>1</v>
      </c>
      <c r="K26" s="79"/>
    </row>
    <row r="27" spans="1:11" ht="22.5" customHeight="1" x14ac:dyDescent="0.2">
      <c r="A27" s="90">
        <f t="shared" si="0"/>
        <v>1</v>
      </c>
      <c r="B27" s="90">
        <f t="shared" si="1"/>
        <v>5</v>
      </c>
      <c r="C27" s="126"/>
      <c r="D27" s="133" t="str">
        <f t="shared" si="2"/>
        <v>Fri</v>
      </c>
      <c r="E27" s="129">
        <f>+E25+1</f>
        <v>44267</v>
      </c>
      <c r="F27" s="110"/>
      <c r="G27" s="137">
        <v>9006</v>
      </c>
      <c r="H27" s="138" t="s">
        <v>105</v>
      </c>
      <c r="I27" s="137" t="s">
        <v>82</v>
      </c>
      <c r="J27" s="139">
        <v>8</v>
      </c>
      <c r="K27" s="81" t="s">
        <v>48</v>
      </c>
    </row>
    <row r="28" spans="1:11" ht="22.5" customHeight="1" x14ac:dyDescent="0.2">
      <c r="A28" s="90" t="str">
        <f t="shared" si="0"/>
        <v/>
      </c>
      <c r="B28" s="90">
        <f t="shared" si="1"/>
        <v>6</v>
      </c>
      <c r="C28" s="125"/>
      <c r="D28" s="133" t="str">
        <f t="shared" si="2"/>
        <v>Sat</v>
      </c>
      <c r="E28" s="129">
        <f t="shared" ref="E28:E34" si="4">+E27+1</f>
        <v>44268</v>
      </c>
      <c r="F28" s="110"/>
      <c r="G28" s="110"/>
      <c r="H28" s="120"/>
      <c r="I28" s="110"/>
      <c r="J28" s="111"/>
      <c r="K28" s="81"/>
    </row>
    <row r="29" spans="1:11" ht="22.5" customHeight="1" x14ac:dyDescent="0.2">
      <c r="A29" s="90" t="str">
        <f t="shared" si="0"/>
        <v/>
      </c>
      <c r="B29" s="90">
        <f t="shared" si="1"/>
        <v>7</v>
      </c>
      <c r="C29" s="125"/>
      <c r="D29" s="132" t="str">
        <f t="shared" si="2"/>
        <v>Sun</v>
      </c>
      <c r="E29" s="128">
        <f t="shared" si="4"/>
        <v>44269</v>
      </c>
      <c r="F29" s="110"/>
      <c r="G29" s="110"/>
      <c r="H29" s="120"/>
      <c r="I29" s="110"/>
      <c r="J29" s="111"/>
      <c r="K29" s="81"/>
    </row>
    <row r="30" spans="1:11" ht="22.5" customHeight="1" x14ac:dyDescent="0.2">
      <c r="A30" s="90">
        <f t="shared" si="0"/>
        <v>1</v>
      </c>
      <c r="B30" s="90">
        <f t="shared" si="1"/>
        <v>1</v>
      </c>
      <c r="C30" s="125"/>
      <c r="D30" s="133" t="str">
        <f t="shared" si="2"/>
        <v>Mo</v>
      </c>
      <c r="E30" s="129">
        <f t="shared" si="4"/>
        <v>44270</v>
      </c>
      <c r="F30" s="110"/>
      <c r="G30" s="110">
        <v>9010</v>
      </c>
      <c r="H30" s="120" t="s">
        <v>11</v>
      </c>
      <c r="I30" s="110"/>
      <c r="J30" s="111"/>
      <c r="K30" s="81"/>
    </row>
    <row r="31" spans="1:11" ht="22.5" customHeight="1" x14ac:dyDescent="0.2">
      <c r="A31" s="90">
        <f t="shared" si="0"/>
        <v>1</v>
      </c>
      <c r="B31" s="90">
        <f t="shared" si="1"/>
        <v>2</v>
      </c>
      <c r="C31" s="125"/>
      <c r="D31" s="132" t="str">
        <f t="shared" si="2"/>
        <v>Tue</v>
      </c>
      <c r="E31" s="128">
        <f t="shared" si="4"/>
        <v>44271</v>
      </c>
      <c r="F31" s="116"/>
      <c r="G31" s="116">
        <v>9006</v>
      </c>
      <c r="H31" s="117" t="s">
        <v>105</v>
      </c>
      <c r="I31" s="116" t="s">
        <v>82</v>
      </c>
      <c r="J31" s="118">
        <v>8</v>
      </c>
      <c r="K31" s="79" t="s">
        <v>48</v>
      </c>
    </row>
    <row r="32" spans="1:11" ht="22.5" customHeight="1" x14ac:dyDescent="0.2">
      <c r="A32" s="90">
        <f t="shared" si="0"/>
        <v>1</v>
      </c>
      <c r="B32" s="90">
        <f t="shared" si="1"/>
        <v>3</v>
      </c>
      <c r="C32" s="125"/>
      <c r="D32" s="133" t="str">
        <f t="shared" si="2"/>
        <v>Wed</v>
      </c>
      <c r="E32" s="129">
        <f t="shared" si="4"/>
        <v>44272</v>
      </c>
      <c r="F32" s="110"/>
      <c r="G32" s="110">
        <v>9006</v>
      </c>
      <c r="H32" s="120" t="s">
        <v>105</v>
      </c>
      <c r="I32" s="110" t="s">
        <v>82</v>
      </c>
      <c r="J32" s="111">
        <v>8</v>
      </c>
      <c r="K32" s="81" t="s">
        <v>48</v>
      </c>
    </row>
    <row r="33" spans="1:11" ht="22.5" customHeight="1" x14ac:dyDescent="0.2">
      <c r="A33" s="90">
        <f t="shared" si="0"/>
        <v>1</v>
      </c>
      <c r="B33" s="90">
        <f t="shared" si="1"/>
        <v>4</v>
      </c>
      <c r="C33" s="125"/>
      <c r="D33" s="132" t="str">
        <f t="shared" si="2"/>
        <v>Thu</v>
      </c>
      <c r="E33" s="128">
        <f t="shared" si="4"/>
        <v>44273</v>
      </c>
      <c r="F33" s="116"/>
      <c r="G33" s="116">
        <v>9006</v>
      </c>
      <c r="H33" s="117" t="s">
        <v>105</v>
      </c>
      <c r="I33" s="116" t="s">
        <v>82</v>
      </c>
      <c r="J33" s="118">
        <v>8</v>
      </c>
      <c r="K33" s="79" t="s">
        <v>48</v>
      </c>
    </row>
    <row r="34" spans="1:11" ht="22.5" customHeight="1" x14ac:dyDescent="0.2">
      <c r="A34" s="90">
        <f t="shared" si="0"/>
        <v>1</v>
      </c>
      <c r="B34" s="90">
        <f t="shared" si="1"/>
        <v>5</v>
      </c>
      <c r="C34" s="125"/>
      <c r="D34" s="133" t="str">
        <f t="shared" si="2"/>
        <v>Fri</v>
      </c>
      <c r="E34" s="129">
        <f t="shared" si="4"/>
        <v>44274</v>
      </c>
      <c r="F34" s="110"/>
      <c r="G34" s="110">
        <v>9006</v>
      </c>
      <c r="H34" s="120" t="s">
        <v>93</v>
      </c>
      <c r="I34" s="110" t="s">
        <v>82</v>
      </c>
      <c r="J34" s="111">
        <v>1</v>
      </c>
      <c r="K34" s="81"/>
    </row>
    <row r="35" spans="1:11" ht="22.5" customHeight="1" x14ac:dyDescent="0.2">
      <c r="C35" s="125"/>
      <c r="D35" s="133" t="str">
        <f>D34</f>
        <v>Fri</v>
      </c>
      <c r="E35" s="129">
        <f>E34</f>
        <v>44274</v>
      </c>
      <c r="F35" s="110"/>
      <c r="G35" s="137">
        <v>9006</v>
      </c>
      <c r="H35" s="138" t="s">
        <v>105</v>
      </c>
      <c r="I35" s="137" t="s">
        <v>82</v>
      </c>
      <c r="J35" s="139">
        <v>7</v>
      </c>
      <c r="K35" s="81" t="s">
        <v>48</v>
      </c>
    </row>
    <row r="36" spans="1:11" ht="22.5" customHeight="1" x14ac:dyDescent="0.2">
      <c r="A36" s="90" t="str">
        <f t="shared" si="0"/>
        <v/>
      </c>
      <c r="B36" s="90">
        <f t="shared" si="1"/>
        <v>6</v>
      </c>
      <c r="C36" s="125"/>
      <c r="D36" s="133" t="str">
        <f t="shared" si="2"/>
        <v>Sat</v>
      </c>
      <c r="E36" s="129">
        <f>+E34+1</f>
        <v>44275</v>
      </c>
      <c r="F36" s="110"/>
      <c r="G36" s="110"/>
      <c r="H36" s="120"/>
      <c r="I36" s="110"/>
      <c r="J36" s="111"/>
      <c r="K36" s="81"/>
    </row>
    <row r="37" spans="1:11" ht="22.5" customHeight="1" x14ac:dyDescent="0.2">
      <c r="A37" s="90" t="str">
        <f t="shared" si="0"/>
        <v/>
      </c>
      <c r="B37" s="90">
        <f t="shared" si="1"/>
        <v>7</v>
      </c>
      <c r="C37" s="125"/>
      <c r="D37" s="132" t="str">
        <f t="shared" si="2"/>
        <v>Sun</v>
      </c>
      <c r="E37" s="128">
        <f>+E36+1</f>
        <v>44276</v>
      </c>
      <c r="F37" s="137"/>
      <c r="G37" s="137"/>
      <c r="H37" s="138"/>
      <c r="I37" s="137"/>
      <c r="J37" s="139"/>
      <c r="K37" s="81"/>
    </row>
    <row r="38" spans="1:11" ht="22.5" customHeight="1" x14ac:dyDescent="0.2">
      <c r="A38" s="90">
        <f t="shared" si="0"/>
        <v>1</v>
      </c>
      <c r="B38" s="90">
        <f t="shared" si="1"/>
        <v>1</v>
      </c>
      <c r="C38" s="125"/>
      <c r="D38" s="133" t="str">
        <f t="shared" si="2"/>
        <v>Mo</v>
      </c>
      <c r="E38" s="129">
        <f>+E37+1</f>
        <v>44277</v>
      </c>
      <c r="F38" s="110"/>
      <c r="G38" s="110">
        <v>9010</v>
      </c>
      <c r="H38" s="120" t="s">
        <v>11</v>
      </c>
      <c r="I38" s="110"/>
      <c r="J38" s="111"/>
      <c r="K38" s="81"/>
    </row>
    <row r="39" spans="1:11" ht="22.5" customHeight="1" x14ac:dyDescent="0.2">
      <c r="A39" s="90">
        <f t="shared" si="0"/>
        <v>1</v>
      </c>
      <c r="B39" s="90">
        <f t="shared" si="1"/>
        <v>2</v>
      </c>
      <c r="C39" s="125"/>
      <c r="D39" s="132" t="str">
        <f t="shared" si="2"/>
        <v>Tue</v>
      </c>
      <c r="E39" s="128">
        <f>+E38+1</f>
        <v>44278</v>
      </c>
      <c r="F39" s="116"/>
      <c r="G39" s="116">
        <v>9006</v>
      </c>
      <c r="H39" s="119" t="s">
        <v>105</v>
      </c>
      <c r="I39" s="116" t="s">
        <v>82</v>
      </c>
      <c r="J39" s="118">
        <v>8</v>
      </c>
      <c r="K39" s="79" t="s">
        <v>48</v>
      </c>
    </row>
    <row r="40" spans="1:11" ht="22.5" customHeight="1" x14ac:dyDescent="0.2">
      <c r="A40" s="90">
        <f t="shared" si="0"/>
        <v>1</v>
      </c>
      <c r="B40" s="90">
        <f t="shared" si="1"/>
        <v>3</v>
      </c>
      <c r="C40" s="125"/>
      <c r="D40" s="133" t="str">
        <f t="shared" si="2"/>
        <v>Wed</v>
      </c>
      <c r="E40" s="129">
        <f>+E39+1</f>
        <v>44279</v>
      </c>
      <c r="F40" s="110"/>
      <c r="G40" s="110">
        <v>9006</v>
      </c>
      <c r="H40" s="120" t="s">
        <v>105</v>
      </c>
      <c r="I40" s="110" t="s">
        <v>82</v>
      </c>
      <c r="J40" s="111">
        <v>8</v>
      </c>
      <c r="K40" s="81" t="s">
        <v>48</v>
      </c>
    </row>
    <row r="41" spans="1:11" ht="22.5" customHeight="1" x14ac:dyDescent="0.2">
      <c r="A41" s="90">
        <f t="shared" si="0"/>
        <v>1</v>
      </c>
      <c r="B41" s="90">
        <f t="shared" si="1"/>
        <v>4</v>
      </c>
      <c r="C41" s="125"/>
      <c r="D41" s="132" t="str">
        <f t="shared" si="2"/>
        <v>Thu</v>
      </c>
      <c r="E41" s="128">
        <f>+E40+1</f>
        <v>44280</v>
      </c>
      <c r="F41" s="116"/>
      <c r="G41" s="116">
        <v>9006</v>
      </c>
      <c r="H41" s="117" t="s">
        <v>105</v>
      </c>
      <c r="I41" s="116" t="s">
        <v>82</v>
      </c>
      <c r="J41" s="118">
        <v>7</v>
      </c>
      <c r="K41" s="79" t="s">
        <v>48</v>
      </c>
    </row>
    <row r="42" spans="1:11" ht="22.5" customHeight="1" x14ac:dyDescent="0.2">
      <c r="C42" s="125"/>
      <c r="D42" s="132" t="str">
        <f>D41</f>
        <v>Thu</v>
      </c>
      <c r="E42" s="128">
        <f>E41</f>
        <v>44280</v>
      </c>
      <c r="F42" s="116"/>
      <c r="G42" s="116">
        <v>9006</v>
      </c>
      <c r="H42" s="117" t="s">
        <v>93</v>
      </c>
      <c r="I42" s="116" t="s">
        <v>82</v>
      </c>
      <c r="J42" s="118">
        <v>1</v>
      </c>
      <c r="K42" s="79"/>
    </row>
    <row r="43" spans="1:11" ht="22.5" customHeight="1" x14ac:dyDescent="0.2">
      <c r="A43" s="90">
        <f t="shared" si="0"/>
        <v>1</v>
      </c>
      <c r="B43" s="90">
        <f t="shared" si="1"/>
        <v>5</v>
      </c>
      <c r="C43" s="125"/>
      <c r="D43" s="133" t="str">
        <f t="shared" si="2"/>
        <v>Fri</v>
      </c>
      <c r="E43" s="129">
        <f>+E41+1</f>
        <v>44281</v>
      </c>
      <c r="F43" s="110"/>
      <c r="G43" s="36">
        <v>9006</v>
      </c>
      <c r="H43" s="42" t="s">
        <v>134</v>
      </c>
      <c r="I43" s="36" t="s">
        <v>135</v>
      </c>
      <c r="J43" s="38">
        <v>8</v>
      </c>
      <c r="K43" s="134"/>
    </row>
    <row r="44" spans="1:11" ht="22.5" customHeight="1" x14ac:dyDescent="0.2">
      <c r="A44" s="90" t="str">
        <f t="shared" si="0"/>
        <v/>
      </c>
      <c r="B44" s="90">
        <f t="shared" si="1"/>
        <v>6</v>
      </c>
      <c r="C44" s="125"/>
      <c r="D44" s="133" t="str">
        <f t="shared" si="2"/>
        <v>Sat</v>
      </c>
      <c r="E44" s="129">
        <f>+E43+1</f>
        <v>44282</v>
      </c>
      <c r="F44" s="110"/>
      <c r="G44" s="110"/>
      <c r="H44" s="120"/>
      <c r="I44" s="110"/>
      <c r="J44" s="111"/>
      <c r="K44" s="134"/>
    </row>
    <row r="45" spans="1:11" ht="22.5" customHeight="1" x14ac:dyDescent="0.2">
      <c r="A45" s="90" t="str">
        <f t="shared" si="0"/>
        <v/>
      </c>
      <c r="B45" s="90">
        <f t="shared" si="1"/>
        <v>7</v>
      </c>
      <c r="C45" s="125"/>
      <c r="D45" s="132" t="str">
        <f t="shared" si="2"/>
        <v>Sun</v>
      </c>
      <c r="E45" s="128">
        <f>+E44+1</f>
        <v>44283</v>
      </c>
      <c r="F45" s="110"/>
      <c r="G45" s="110"/>
      <c r="H45" s="122"/>
      <c r="I45" s="110"/>
      <c r="J45" s="111"/>
      <c r="K45" s="134"/>
    </row>
    <row r="46" spans="1:11" ht="22.5" customHeight="1" x14ac:dyDescent="0.2">
      <c r="A46" s="90">
        <f t="shared" si="0"/>
        <v>1</v>
      </c>
      <c r="B46" s="90">
        <f>WEEKDAY(E45+1,2)</f>
        <v>1</v>
      </c>
      <c r="C46" s="125"/>
      <c r="D46" s="133" t="str">
        <f>IF(B46=1,"Mo",IF(B46=2,"Tue",IF(B46=3,"Wed",IF(B46=4,"Thu",IF(B46=5,"Fri",IF(B46=6,"Sat",IF(B46=7,"Sun","")))))))</f>
        <v>Mo</v>
      </c>
      <c r="E46" s="129">
        <f>IF(MONTH(E45+1)&gt;MONTH(E45),"",E45+1)</f>
        <v>44284</v>
      </c>
      <c r="F46" s="110"/>
      <c r="G46" s="110">
        <v>9006</v>
      </c>
      <c r="H46" s="120" t="s">
        <v>105</v>
      </c>
      <c r="I46" s="110" t="s">
        <v>82</v>
      </c>
      <c r="J46" s="111">
        <v>8</v>
      </c>
      <c r="K46" s="134" t="s">
        <v>48</v>
      </c>
    </row>
    <row r="47" spans="1:11" ht="22.5" customHeight="1" x14ac:dyDescent="0.2">
      <c r="A47" s="90">
        <f t="shared" si="0"/>
        <v>1</v>
      </c>
      <c r="B47" s="90">
        <v>2</v>
      </c>
      <c r="C47" s="125"/>
      <c r="D47" s="132" t="str">
        <f>IF(B47=1,"Mo",IF(B47=2,"Tue",IF(B47=3,"Wed",IF(B47=4,"Thu",IF(B47=5,"Fri",IF(B47=6,"Sat",IF(B47=7,"Sun","")))))))</f>
        <v>Tue</v>
      </c>
      <c r="E47" s="128">
        <f>IF(MONTH(E46+1)&gt;MONTH(E46),"",E46+1)</f>
        <v>44285</v>
      </c>
      <c r="F47" s="116"/>
      <c r="G47" s="116">
        <v>9006</v>
      </c>
      <c r="H47" s="117" t="s">
        <v>105</v>
      </c>
      <c r="I47" s="116" t="s">
        <v>82</v>
      </c>
      <c r="J47" s="118">
        <v>8</v>
      </c>
      <c r="K47" s="140" t="s">
        <v>48</v>
      </c>
    </row>
    <row r="48" spans="1:11" ht="22.5" customHeight="1" x14ac:dyDescent="0.2">
      <c r="A48" s="90">
        <f t="shared" si="0"/>
        <v>1</v>
      </c>
      <c r="B48" s="90">
        <v>3</v>
      </c>
      <c r="C48" s="125"/>
      <c r="D48" s="133" t="str">
        <f t="shared" si="2"/>
        <v>Wed</v>
      </c>
      <c r="E48" s="129">
        <f>IF(MONTH(E47+1)&gt;MONTH(E47),"",E47+1)</f>
        <v>44286</v>
      </c>
      <c r="F48" s="110"/>
      <c r="G48" s="110">
        <v>9006</v>
      </c>
      <c r="H48" s="120" t="s">
        <v>105</v>
      </c>
      <c r="I48" s="110" t="s">
        <v>82</v>
      </c>
      <c r="J48" s="111">
        <v>8</v>
      </c>
      <c r="K48" s="134" t="s">
        <v>48</v>
      </c>
    </row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4:E4"/>
    <mergeCell ref="D1:K1"/>
  </mergeCells>
  <conditionalFormatting sqref="C11 C15:C48">
    <cfRule type="expression" dxfId="170" priority="48" stopIfTrue="1">
      <formula>IF($A11=1,B11,)</formula>
    </cfRule>
    <cfRule type="expression" dxfId="169" priority="49" stopIfTrue="1">
      <formula>IF($A11="",B11,)</formula>
    </cfRule>
  </conditionalFormatting>
  <conditionalFormatting sqref="E11 E13">
    <cfRule type="expression" dxfId="168" priority="50" stopIfTrue="1">
      <formula>IF($A11="",B11,"")</formula>
    </cfRule>
  </conditionalFormatting>
  <conditionalFormatting sqref="E15:E41 E43:E48">
    <cfRule type="expression" dxfId="167" priority="51" stopIfTrue="1">
      <formula>IF($A15&lt;&gt;1,B15,"")</formula>
    </cfRule>
  </conditionalFormatting>
  <conditionalFormatting sqref="D11 D13 D15:D48">
    <cfRule type="expression" dxfId="166" priority="52" stopIfTrue="1">
      <formula>IF($A11="",B11,)</formula>
    </cfRule>
  </conditionalFormatting>
  <conditionalFormatting sqref="G36:G39 G44:G45 G12:G13 G15:G20 G22:G26 G28:G33 G41">
    <cfRule type="expression" dxfId="165" priority="53" stopIfTrue="1">
      <formula>#REF!="Freelancer"</formula>
    </cfRule>
    <cfRule type="expression" dxfId="164" priority="54" stopIfTrue="1">
      <formula>#REF!="DTC Int. Staff"</formula>
    </cfRule>
  </conditionalFormatting>
  <conditionalFormatting sqref="G45 G15 G19:G20 G37:G39 G22:G26 G29:G33 G41">
    <cfRule type="expression" dxfId="163" priority="46" stopIfTrue="1">
      <formula>$F$5="Freelancer"</formula>
    </cfRule>
    <cfRule type="expression" dxfId="162" priority="47" stopIfTrue="1">
      <formula>$F$5="DTC Int. Staff"</formula>
    </cfRule>
  </conditionalFormatting>
  <conditionalFormatting sqref="G12:G13">
    <cfRule type="expression" dxfId="161" priority="44" stopIfTrue="1">
      <formula>#REF!="Freelancer"</formula>
    </cfRule>
    <cfRule type="expression" dxfId="160" priority="45" stopIfTrue="1">
      <formula>#REF!="DTC Int. Staff"</formula>
    </cfRule>
  </conditionalFormatting>
  <conditionalFormatting sqref="G12:G13">
    <cfRule type="expression" dxfId="159" priority="42" stopIfTrue="1">
      <formula>$F$5="Freelancer"</formula>
    </cfRule>
    <cfRule type="expression" dxfId="158" priority="43" stopIfTrue="1">
      <formula>$F$5="DTC Int. Staff"</formula>
    </cfRule>
  </conditionalFormatting>
  <conditionalFormatting sqref="G28">
    <cfRule type="expression" dxfId="157" priority="32" stopIfTrue="1">
      <formula>$F$5="Freelancer"</formula>
    </cfRule>
    <cfRule type="expression" dxfId="156" priority="33" stopIfTrue="1">
      <formula>$F$5="DTC Int. Staff"</formula>
    </cfRule>
  </conditionalFormatting>
  <conditionalFormatting sqref="G34">
    <cfRule type="expression" dxfId="155" priority="30" stopIfTrue="1">
      <formula>#REF!="Freelancer"</formula>
    </cfRule>
    <cfRule type="expression" dxfId="154" priority="31" stopIfTrue="1">
      <formula>#REF!="DTC Int. Staff"</formula>
    </cfRule>
  </conditionalFormatting>
  <conditionalFormatting sqref="G34">
    <cfRule type="expression" dxfId="153" priority="28" stopIfTrue="1">
      <formula>$F$5="Freelancer"</formula>
    </cfRule>
    <cfRule type="expression" dxfId="152" priority="29" stopIfTrue="1">
      <formula>$F$5="DTC Int. Staff"</formula>
    </cfRule>
  </conditionalFormatting>
  <conditionalFormatting sqref="G43">
    <cfRule type="expression" dxfId="151" priority="22" stopIfTrue="1">
      <formula>#REF!="Freelancer"</formula>
    </cfRule>
    <cfRule type="expression" dxfId="150" priority="23" stopIfTrue="1">
      <formula>#REF!="DTC Int. Staff"</formula>
    </cfRule>
  </conditionalFormatting>
  <conditionalFormatting sqref="G11">
    <cfRule type="expression" dxfId="149" priority="20" stopIfTrue="1">
      <formula>#REF!="Freelancer"</formula>
    </cfRule>
    <cfRule type="expression" dxfId="148" priority="21" stopIfTrue="1">
      <formula>#REF!="DTC Int. Staff"</formula>
    </cfRule>
  </conditionalFormatting>
  <conditionalFormatting sqref="G14">
    <cfRule type="expression" dxfId="147" priority="18" stopIfTrue="1">
      <formula>#REF!="Freelancer"</formula>
    </cfRule>
    <cfRule type="expression" dxfId="146" priority="19" stopIfTrue="1">
      <formula>#REF!="DTC Int. Staff"</formula>
    </cfRule>
  </conditionalFormatting>
  <conditionalFormatting sqref="G21">
    <cfRule type="expression" dxfId="145" priority="16" stopIfTrue="1">
      <formula>#REF!="Freelancer"</formula>
    </cfRule>
    <cfRule type="expression" dxfId="144" priority="17" stopIfTrue="1">
      <formula>#REF!="DTC Int. Staff"</formula>
    </cfRule>
  </conditionalFormatting>
  <conditionalFormatting sqref="G27">
    <cfRule type="expression" dxfId="143" priority="14" stopIfTrue="1">
      <formula>#REF!="Freelancer"</formula>
    </cfRule>
    <cfRule type="expression" dxfId="142" priority="15" stopIfTrue="1">
      <formula>#REF!="DTC Int. Staff"</formula>
    </cfRule>
  </conditionalFormatting>
  <conditionalFormatting sqref="G35">
    <cfRule type="expression" dxfId="141" priority="12" stopIfTrue="1">
      <formula>#REF!="Freelancer"</formula>
    </cfRule>
    <cfRule type="expression" dxfId="140" priority="13" stopIfTrue="1">
      <formula>#REF!="DTC Int. Staff"</formula>
    </cfRule>
  </conditionalFormatting>
  <conditionalFormatting sqref="G35">
    <cfRule type="expression" dxfId="139" priority="10" stopIfTrue="1">
      <formula>$F$5="Freelancer"</formula>
    </cfRule>
    <cfRule type="expression" dxfId="138" priority="11" stopIfTrue="1">
      <formula>$F$5="DTC Int. Staff"</formula>
    </cfRule>
  </conditionalFormatting>
  <conditionalFormatting sqref="G40">
    <cfRule type="expression" dxfId="137" priority="6" stopIfTrue="1">
      <formula>$F$5="Freelancer"</formula>
    </cfRule>
    <cfRule type="expression" dxfId="136" priority="7" stopIfTrue="1">
      <formula>$F$5="DTC Int. Staff"</formula>
    </cfRule>
  </conditionalFormatting>
  <conditionalFormatting sqref="G40">
    <cfRule type="expression" dxfId="135" priority="8" stopIfTrue="1">
      <formula>#REF!="Freelancer"</formula>
    </cfRule>
    <cfRule type="expression" dxfId="134" priority="9" stopIfTrue="1">
      <formula>#REF!="DTC Int. Staff"</formula>
    </cfRule>
  </conditionalFormatting>
  <conditionalFormatting sqref="E42">
    <cfRule type="expression" dxfId="133" priority="3" stopIfTrue="1">
      <formula>IF($A42&lt;&gt;1,B42,"")</formula>
    </cfRule>
  </conditionalFormatting>
  <conditionalFormatting sqref="G42">
    <cfRule type="expression" dxfId="132" priority="4" stopIfTrue="1">
      <formula>#REF!="Freelancer"</formula>
    </cfRule>
    <cfRule type="expression" dxfId="131" priority="5" stopIfTrue="1">
      <formula>#REF!="DTC Int. Staff"</formula>
    </cfRule>
  </conditionalFormatting>
  <conditionalFormatting sqref="G42">
    <cfRule type="expression" dxfId="130" priority="1" stopIfTrue="1">
      <formula>$F$5="Freelancer"</formula>
    </cfRule>
    <cfRule type="expression" dxfId="1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85"/>
  <sheetViews>
    <sheetView showGridLines="0" topLeftCell="D4" zoomScale="90" zoomScaleNormal="90" workbookViewId="0">
      <selection activeCell="G18" sqref="G18:K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99" t="s">
        <v>5</v>
      </c>
      <c r="E1" s="200"/>
      <c r="F1" s="200"/>
      <c r="G1" s="200"/>
      <c r="H1" s="200"/>
      <c r="I1" s="200"/>
      <c r="J1" s="200"/>
      <c r="K1" s="20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197" t="s">
        <v>8</v>
      </c>
      <c r="E4" s="1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SUM(J10:J51)</f>
        <v>120</v>
      </c>
      <c r="J8" s="25">
        <f>I8/8</f>
        <v>15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76" t="s">
        <v>47</v>
      </c>
    </row>
    <row r="11" spans="1:11" ht="22.5" customHeight="1" x14ac:dyDescent="0.2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2" t="s">
        <v>132</v>
      </c>
      <c r="I11" s="36" t="s">
        <v>133</v>
      </c>
      <c r="J11" s="38">
        <v>8</v>
      </c>
      <c r="K11" s="81"/>
    </row>
    <row r="12" spans="1:11" ht="22.5" customHeight="1" x14ac:dyDescent="0.2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>
        <v>9006</v>
      </c>
      <c r="H12" s="47" t="s">
        <v>132</v>
      </c>
      <c r="I12" s="46" t="s">
        <v>133</v>
      </c>
      <c r="J12" s="48">
        <v>8</v>
      </c>
      <c r="K12" s="81"/>
    </row>
    <row r="13" spans="1:11" ht="22.5" customHeight="1" x14ac:dyDescent="0.2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  <c r="K13" s="81"/>
    </row>
    <row r="14" spans="1:11" ht="22.5" customHeight="1" x14ac:dyDescent="0.2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  <c r="K14" s="81"/>
    </row>
    <row r="15" spans="1:11" ht="22.5" customHeight="1" x14ac:dyDescent="0.2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/>
      <c r="G15" s="46">
        <v>9006</v>
      </c>
      <c r="H15" s="47" t="s">
        <v>131</v>
      </c>
      <c r="I15" s="46" t="s">
        <v>82</v>
      </c>
      <c r="J15" s="48">
        <v>8</v>
      </c>
      <c r="K15" s="81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149" t="s">
        <v>129</v>
      </c>
      <c r="I16" s="36"/>
      <c r="J16" s="38"/>
      <c r="K16" s="81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/>
      <c r="G17" s="46">
        <v>9006</v>
      </c>
      <c r="H17" s="47" t="s">
        <v>131</v>
      </c>
      <c r="I17" s="46" t="s">
        <v>82</v>
      </c>
      <c r="J17" s="48">
        <v>8</v>
      </c>
      <c r="K17" s="81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>
        <v>9006</v>
      </c>
      <c r="H18" s="42" t="s">
        <v>138</v>
      </c>
      <c r="I18" s="36" t="s">
        <v>130</v>
      </c>
      <c r="J18" s="38">
        <v>8</v>
      </c>
      <c r="K18" s="81" t="s">
        <v>48</v>
      </c>
    </row>
    <row r="19" spans="1:11" ht="22.5" customHeight="1" x14ac:dyDescent="0.2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>
        <v>9010</v>
      </c>
      <c r="H19" s="47" t="s">
        <v>11</v>
      </c>
      <c r="I19" s="46"/>
      <c r="J19" s="48"/>
      <c r="K19" s="81"/>
    </row>
    <row r="20" spans="1:11" ht="22.5" customHeight="1" x14ac:dyDescent="0.2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  <c r="K20" s="81"/>
    </row>
    <row r="21" spans="1:11" ht="22.5" customHeight="1" x14ac:dyDescent="0.2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  <c r="K21" s="81"/>
    </row>
    <row r="22" spans="1:11" ht="22.5" customHeight="1" x14ac:dyDescent="0.2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/>
      <c r="G22" s="46">
        <v>9010</v>
      </c>
      <c r="H22" s="47" t="s">
        <v>11</v>
      </c>
      <c r="I22" s="46"/>
      <c r="J22" s="48"/>
      <c r="K22" s="81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42" t="s">
        <v>128</v>
      </c>
      <c r="I23" s="36"/>
      <c r="J23" s="38"/>
      <c r="K23" s="81"/>
    </row>
    <row r="24" spans="1:11" ht="22.5" customHeight="1" x14ac:dyDescent="0.2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47" t="s">
        <v>128</v>
      </c>
      <c r="I24" s="46"/>
      <c r="J24" s="48"/>
      <c r="K24" s="81"/>
    </row>
    <row r="25" spans="1:11" ht="22.5" customHeight="1" x14ac:dyDescent="0.2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42" t="s">
        <v>128</v>
      </c>
      <c r="I25" s="36"/>
      <c r="J25" s="38"/>
      <c r="K25" s="81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>
        <v>9010</v>
      </c>
      <c r="H26" s="47" t="s">
        <v>11</v>
      </c>
      <c r="I26" s="46"/>
      <c r="J26" s="48"/>
      <c r="K26" s="81"/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  <c r="K27" s="8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  <c r="K28" s="8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/>
      <c r="G29" s="46">
        <v>9006</v>
      </c>
      <c r="H29" s="47" t="s">
        <v>131</v>
      </c>
      <c r="I29" s="46" t="s">
        <v>130</v>
      </c>
      <c r="J29" s="48">
        <v>8</v>
      </c>
      <c r="K29" s="81"/>
    </row>
    <row r="30" spans="1:11" ht="22.5" customHeight="1" x14ac:dyDescent="0.2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/>
      <c r="G30" s="36">
        <v>9006</v>
      </c>
      <c r="H30" s="42" t="s">
        <v>131</v>
      </c>
      <c r="I30" s="36" t="s">
        <v>130</v>
      </c>
      <c r="J30" s="38">
        <v>8</v>
      </c>
      <c r="K30" s="81"/>
    </row>
    <row r="31" spans="1:11" ht="22.5" customHeight="1" x14ac:dyDescent="0.2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/>
      <c r="G31" s="46">
        <v>9006</v>
      </c>
      <c r="H31" s="47" t="s">
        <v>131</v>
      </c>
      <c r="I31" s="46" t="s">
        <v>130</v>
      </c>
      <c r="J31" s="48">
        <v>8</v>
      </c>
      <c r="K31" s="81"/>
    </row>
    <row r="32" spans="1:11" ht="22.5" customHeight="1" x14ac:dyDescent="0.2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>
        <v>9006</v>
      </c>
      <c r="H32" s="42" t="s">
        <v>131</v>
      </c>
      <c r="I32" s="36" t="s">
        <v>130</v>
      </c>
      <c r="J32" s="38">
        <v>8</v>
      </c>
      <c r="K32" s="81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>
        <v>9006</v>
      </c>
      <c r="H33" s="47" t="s">
        <v>131</v>
      </c>
      <c r="I33" s="46" t="s">
        <v>130</v>
      </c>
      <c r="J33" s="48">
        <v>8</v>
      </c>
      <c r="K33" s="81"/>
    </row>
    <row r="34" spans="1:11" ht="22.5" customHeight="1" x14ac:dyDescent="0.2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  <c r="K34" s="81"/>
    </row>
    <row r="35" spans="1:11" ht="22.5" customHeight="1" x14ac:dyDescent="0.2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  <c r="K35" s="81"/>
    </row>
    <row r="36" spans="1:11" ht="22.5" customHeight="1" x14ac:dyDescent="0.2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/>
      <c r="G36" s="46">
        <v>9006</v>
      </c>
      <c r="H36" s="47" t="s">
        <v>138</v>
      </c>
      <c r="I36" s="46" t="s">
        <v>127</v>
      </c>
      <c r="J36" s="48">
        <v>8</v>
      </c>
      <c r="K36" s="81" t="s">
        <v>48</v>
      </c>
    </row>
    <row r="37" spans="1:11" ht="22.5" customHeight="1" x14ac:dyDescent="0.2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/>
      <c r="G37" s="64">
        <v>9006</v>
      </c>
      <c r="H37" s="65" t="s">
        <v>131</v>
      </c>
      <c r="I37" s="64" t="s">
        <v>130</v>
      </c>
      <c r="J37" s="77">
        <v>8</v>
      </c>
      <c r="K37" s="81"/>
    </row>
    <row r="38" spans="1:11" ht="22.5" customHeight="1" x14ac:dyDescent="0.2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/>
      <c r="G38" s="46">
        <v>9006</v>
      </c>
      <c r="H38" s="47" t="s">
        <v>138</v>
      </c>
      <c r="I38" s="46" t="s">
        <v>82</v>
      </c>
      <c r="J38" s="48">
        <v>8</v>
      </c>
      <c r="K38" s="81" t="s">
        <v>48</v>
      </c>
    </row>
    <row r="39" spans="1:11" ht="22.5" customHeight="1" x14ac:dyDescent="0.2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64">
        <v>9006</v>
      </c>
      <c r="H39" s="65" t="s">
        <v>131</v>
      </c>
      <c r="I39" s="64" t="s">
        <v>130</v>
      </c>
      <c r="J39" s="77">
        <v>8</v>
      </c>
      <c r="K39" s="81"/>
    </row>
    <row r="40" spans="1:11" ht="21" customHeight="1" x14ac:dyDescent="0.2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>
        <v>9006</v>
      </c>
      <c r="H40" s="47" t="s">
        <v>138</v>
      </c>
      <c r="I40" s="46" t="s">
        <v>130</v>
      </c>
      <c r="J40" s="48">
        <v>8</v>
      </c>
      <c r="K40" s="81" t="s">
        <v>48</v>
      </c>
    </row>
    <row r="41" spans="1:11" ht="30" customHeight="1" x14ac:dyDescent="0.2"/>
    <row r="42" spans="1:11" ht="30" customHeight="1" x14ac:dyDescent="0.2"/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9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</sheetData>
  <mergeCells count="2">
    <mergeCell ref="D4:E4"/>
    <mergeCell ref="D1:K1"/>
  </mergeCells>
  <conditionalFormatting sqref="C11:C40">
    <cfRule type="expression" dxfId="128" priority="57" stopIfTrue="1">
      <formula>IF($A11=1,B11,)</formula>
    </cfRule>
    <cfRule type="expression" dxfId="127" priority="58" stopIfTrue="1">
      <formula>IF($A11="",B11,)</formula>
    </cfRule>
  </conditionalFormatting>
  <conditionalFormatting sqref="E11">
    <cfRule type="expression" dxfId="126" priority="59" stopIfTrue="1">
      <formula>IF($A11="",B11,"")</formula>
    </cfRule>
  </conditionalFormatting>
  <conditionalFormatting sqref="E12:E40">
    <cfRule type="expression" dxfId="125" priority="60" stopIfTrue="1">
      <formula>IF($A12&lt;&gt;1,B12,"")</formula>
    </cfRule>
  </conditionalFormatting>
  <conditionalFormatting sqref="D11:D40">
    <cfRule type="expression" dxfId="124" priority="61" stopIfTrue="1">
      <formula>IF($A11="",B11,)</formula>
    </cfRule>
  </conditionalFormatting>
  <conditionalFormatting sqref="G30 G23:G25 G27:G28 G14 G32 G34:G36 G16 G11:G12 G18:G21">
    <cfRule type="expression" dxfId="123" priority="62" stopIfTrue="1">
      <formula>#REF!="Freelancer"</formula>
    </cfRule>
    <cfRule type="expression" dxfId="122" priority="63" stopIfTrue="1">
      <formula>#REF!="DTC Int. Staff"</formula>
    </cfRule>
  </conditionalFormatting>
  <conditionalFormatting sqref="G14 G24:G25 G27:G28 G32 G34:G35 G18:G21">
    <cfRule type="expression" dxfId="121" priority="55" stopIfTrue="1">
      <formula>$F$5="Freelancer"</formula>
    </cfRule>
    <cfRule type="expression" dxfId="120" priority="56" stopIfTrue="1">
      <formula>$F$5="DTC Int. Staff"</formula>
    </cfRule>
  </conditionalFormatting>
  <conditionalFormatting sqref="G12">
    <cfRule type="expression" dxfId="119" priority="53" stopIfTrue="1">
      <formula>#REF!="Freelancer"</formula>
    </cfRule>
    <cfRule type="expression" dxfId="118" priority="54" stopIfTrue="1">
      <formula>#REF!="DTC Int. Staff"</formula>
    </cfRule>
  </conditionalFormatting>
  <conditionalFormatting sqref="G12">
    <cfRule type="expression" dxfId="117" priority="51" stopIfTrue="1">
      <formula>$F$5="Freelancer"</formula>
    </cfRule>
    <cfRule type="expression" dxfId="116" priority="52" stopIfTrue="1">
      <formula>$F$5="DTC Int. Staff"</formula>
    </cfRule>
  </conditionalFormatting>
  <conditionalFormatting sqref="G13">
    <cfRule type="expression" dxfId="115" priority="49" stopIfTrue="1">
      <formula>#REF!="Freelancer"</formula>
    </cfRule>
    <cfRule type="expression" dxfId="114" priority="50" stopIfTrue="1">
      <formula>#REF!="DTC Int. Staff"</formula>
    </cfRule>
  </conditionalFormatting>
  <conditionalFormatting sqref="G13">
    <cfRule type="expression" dxfId="113" priority="47" stopIfTrue="1">
      <formula>$F$5="Freelancer"</formula>
    </cfRule>
    <cfRule type="expression" dxfId="112" priority="48" stopIfTrue="1">
      <formula>$F$5="DTC Int. Staff"</formula>
    </cfRule>
  </conditionalFormatting>
  <conditionalFormatting sqref="G23">
    <cfRule type="expression" dxfId="111" priority="37" stopIfTrue="1">
      <formula>$F$5="Freelancer"</formula>
    </cfRule>
    <cfRule type="expression" dxfId="110" priority="38" stopIfTrue="1">
      <formula>$F$5="DTC Int. Staff"</formula>
    </cfRule>
  </conditionalFormatting>
  <conditionalFormatting sqref="G29">
    <cfRule type="expression" dxfId="109" priority="35" stopIfTrue="1">
      <formula>#REF!="Freelancer"</formula>
    </cfRule>
    <cfRule type="expression" dxfId="108" priority="36" stopIfTrue="1">
      <formula>#REF!="DTC Int. Staff"</formula>
    </cfRule>
  </conditionalFormatting>
  <conditionalFormatting sqref="G29">
    <cfRule type="expression" dxfId="107" priority="33" stopIfTrue="1">
      <formula>$F$5="Freelancer"</formula>
    </cfRule>
    <cfRule type="expression" dxfId="106" priority="34" stopIfTrue="1">
      <formula>$F$5="DTC Int. Staff"</formula>
    </cfRule>
  </conditionalFormatting>
  <conditionalFormatting sqref="G22">
    <cfRule type="expression" dxfId="105" priority="31" stopIfTrue="1">
      <formula>#REF!="Freelancer"</formula>
    </cfRule>
    <cfRule type="expression" dxfId="104" priority="32" stopIfTrue="1">
      <formula>#REF!="DTC Int. Staff"</formula>
    </cfRule>
  </conditionalFormatting>
  <conditionalFormatting sqref="G22">
    <cfRule type="expression" dxfId="103" priority="29" stopIfTrue="1">
      <formula>$F$5="Freelancer"</formula>
    </cfRule>
    <cfRule type="expression" dxfId="102" priority="30" stopIfTrue="1">
      <formula>$F$5="DTC Int. Staff"</formula>
    </cfRule>
  </conditionalFormatting>
  <conditionalFormatting sqref="G26">
    <cfRule type="expression" dxfId="101" priority="27" stopIfTrue="1">
      <formula>#REF!="Freelancer"</formula>
    </cfRule>
    <cfRule type="expression" dxfId="100" priority="28" stopIfTrue="1">
      <formula>#REF!="DTC Int. Staff"</formula>
    </cfRule>
  </conditionalFormatting>
  <conditionalFormatting sqref="G26">
    <cfRule type="expression" dxfId="99" priority="25" stopIfTrue="1">
      <formula>$F$5="Freelancer"</formula>
    </cfRule>
    <cfRule type="expression" dxfId="98" priority="26" stopIfTrue="1">
      <formula>$F$5="DTC Int. Staff"</formula>
    </cfRule>
  </conditionalFormatting>
  <conditionalFormatting sqref="G33">
    <cfRule type="expression" dxfId="97" priority="17" stopIfTrue="1">
      <formula>$F$5="Freelancer"</formula>
    </cfRule>
    <cfRule type="expression" dxfId="96" priority="18" stopIfTrue="1">
      <formula>$F$5="DTC Int. Staff"</formula>
    </cfRule>
  </conditionalFormatting>
  <conditionalFormatting sqref="G31">
    <cfRule type="expression" dxfId="95" priority="23" stopIfTrue="1">
      <formula>#REF!="Freelancer"</formula>
    </cfRule>
    <cfRule type="expression" dxfId="94" priority="24" stopIfTrue="1">
      <formula>#REF!="DTC Int. Staff"</formula>
    </cfRule>
  </conditionalFormatting>
  <conditionalFormatting sqref="G31">
    <cfRule type="expression" dxfId="93" priority="21" stopIfTrue="1">
      <formula>$F$5="Freelancer"</formula>
    </cfRule>
    <cfRule type="expression" dxfId="92" priority="22" stopIfTrue="1">
      <formula>$F$5="DTC Int. Staff"</formula>
    </cfRule>
  </conditionalFormatting>
  <conditionalFormatting sqref="G33">
    <cfRule type="expression" dxfId="91" priority="19" stopIfTrue="1">
      <formula>#REF!="Freelancer"</formula>
    </cfRule>
    <cfRule type="expression" dxfId="90" priority="20" stopIfTrue="1">
      <formula>#REF!="DTC Int. Staff"</formula>
    </cfRule>
  </conditionalFormatting>
  <conditionalFormatting sqref="G15">
    <cfRule type="expression" dxfId="89" priority="15" stopIfTrue="1">
      <formula>#REF!="Freelancer"</formula>
    </cfRule>
    <cfRule type="expression" dxfId="88" priority="16" stopIfTrue="1">
      <formula>#REF!="DTC Int. Staff"</formula>
    </cfRule>
  </conditionalFormatting>
  <conditionalFormatting sqref="G15">
    <cfRule type="expression" dxfId="87" priority="13" stopIfTrue="1">
      <formula>$F$5="Freelancer"</formula>
    </cfRule>
    <cfRule type="expression" dxfId="86" priority="14" stopIfTrue="1">
      <formula>$F$5="DTC Int. Staff"</formula>
    </cfRule>
  </conditionalFormatting>
  <conditionalFormatting sqref="G17">
    <cfRule type="expression" dxfId="85" priority="11" stopIfTrue="1">
      <formula>#REF!="Freelancer"</formula>
    </cfRule>
    <cfRule type="expression" dxfId="84" priority="12" stopIfTrue="1">
      <formula>#REF!="DTC Int. Staff"</formula>
    </cfRule>
  </conditionalFormatting>
  <conditionalFormatting sqref="G17">
    <cfRule type="expression" dxfId="83" priority="9" stopIfTrue="1">
      <formula>$F$5="Freelancer"</formula>
    </cfRule>
    <cfRule type="expression" dxfId="82" priority="10" stopIfTrue="1">
      <formula>$F$5="DTC Int. Staff"</formula>
    </cfRule>
  </conditionalFormatting>
  <conditionalFormatting sqref="G37">
    <cfRule type="expression" dxfId="81" priority="7" stopIfTrue="1">
      <formula>#REF!="Freelancer"</formula>
    </cfRule>
    <cfRule type="expression" dxfId="80" priority="8" stopIfTrue="1">
      <formula>#REF!="DTC Int. Staff"</formula>
    </cfRule>
  </conditionalFormatting>
  <conditionalFormatting sqref="G38">
    <cfRule type="expression" dxfId="79" priority="5" stopIfTrue="1">
      <formula>#REF!="Freelancer"</formula>
    </cfRule>
    <cfRule type="expression" dxfId="78" priority="6" stopIfTrue="1">
      <formula>#REF!="DTC Int. Staff"</formula>
    </cfRule>
  </conditionalFormatting>
  <conditionalFormatting sqref="G39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40">
    <cfRule type="expression" dxfId="75" priority="1" stopIfTrue="1">
      <formula>#REF!="Freelancer"</formula>
    </cfRule>
    <cfRule type="expression" dxfId="7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184"/>
  <sheetViews>
    <sheetView showGridLines="0" topLeftCell="D7" zoomScale="90" zoomScaleNormal="90" workbookViewId="0">
      <selection activeCell="G21" sqref="G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99" t="s">
        <v>5</v>
      </c>
      <c r="E1" s="200"/>
      <c r="F1" s="200"/>
      <c r="G1" s="200"/>
      <c r="H1" s="200"/>
      <c r="I1" s="200"/>
      <c r="J1" s="200"/>
      <c r="K1" s="20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197" t="s">
        <v>8</v>
      </c>
      <c r="E4" s="1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SUM(J10:J50)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80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76" t="s">
        <v>47</v>
      </c>
    </row>
    <row r="11" spans="1:11" ht="22.5" customHeight="1" x14ac:dyDescent="0.2">
      <c r="A11" s="31" t="str">
        <f t="shared" ref="A11:A43" si="0">IF(OR(C11="f",C11="u",C11="F",C11="U"),"",IF(OR(B11=1,B11=2,B11=3,B11=4,B11=5),1,""))</f>
        <v/>
      </c>
      <c r="B11" s="8">
        <f t="shared" ref="B11:B40" si="1">WEEKDAY(E11,2)</f>
        <v>6</v>
      </c>
      <c r="C11" s="72"/>
      <c r="D11" s="7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81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2"/>
      <c r="D12" s="7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  <c r="K12" s="81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2"/>
      <c r="D13" s="70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139</v>
      </c>
      <c r="I13" s="36"/>
      <c r="J13" s="38"/>
      <c r="K13" s="81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2"/>
      <c r="D14" s="74" t="str">
        <f t="shared" ref="D14:D43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7" t="s">
        <v>140</v>
      </c>
      <c r="I14" s="46"/>
      <c r="J14" s="48"/>
      <c r="K14" s="81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2"/>
      <c r="D15" s="70" t="str">
        <f t="shared" si="3"/>
        <v>Wed</v>
      </c>
      <c r="E15" s="34">
        <f t="shared" si="4"/>
        <v>44321</v>
      </c>
      <c r="F15" s="63"/>
      <c r="G15" s="64">
        <v>9006</v>
      </c>
      <c r="H15" s="65" t="s">
        <v>138</v>
      </c>
      <c r="I15" s="64" t="s">
        <v>130</v>
      </c>
      <c r="J15" s="77">
        <v>8</v>
      </c>
      <c r="K15" s="81"/>
    </row>
    <row r="16" spans="1:11" ht="22.5" customHeight="1" x14ac:dyDescent="0.2">
      <c r="A16" s="31">
        <f t="shared" si="0"/>
        <v>1</v>
      </c>
      <c r="B16" s="8">
        <f t="shared" si="1"/>
        <v>4</v>
      </c>
      <c r="C16" s="72"/>
      <c r="D16" s="74" t="str">
        <f t="shared" si="3"/>
        <v>Thu</v>
      </c>
      <c r="E16" s="44">
        <f t="shared" si="4"/>
        <v>44322</v>
      </c>
      <c r="F16" s="45"/>
      <c r="G16" s="46">
        <v>9006</v>
      </c>
      <c r="H16" s="75" t="s">
        <v>131</v>
      </c>
      <c r="I16" s="46" t="s">
        <v>130</v>
      </c>
      <c r="J16" s="48">
        <v>8</v>
      </c>
      <c r="K16" s="81"/>
    </row>
    <row r="17" spans="1:11" ht="22.5" customHeight="1" x14ac:dyDescent="0.2">
      <c r="A17" s="31">
        <f t="shared" si="0"/>
        <v>1</v>
      </c>
      <c r="B17" s="8">
        <f t="shared" si="1"/>
        <v>5</v>
      </c>
      <c r="C17" s="72"/>
      <c r="D17" s="70" t="str">
        <f t="shared" si="3"/>
        <v>Fri</v>
      </c>
      <c r="E17" s="34">
        <f t="shared" si="4"/>
        <v>44323</v>
      </c>
      <c r="F17" s="63"/>
      <c r="G17" s="64">
        <v>9006</v>
      </c>
      <c r="H17" s="65" t="s">
        <v>138</v>
      </c>
      <c r="I17" s="64" t="s">
        <v>130</v>
      </c>
      <c r="J17" s="77">
        <v>8</v>
      </c>
      <c r="K17" s="81"/>
    </row>
    <row r="18" spans="1:11" ht="22.5" customHeight="1" x14ac:dyDescent="0.2">
      <c r="A18" s="31" t="str">
        <f t="shared" si="0"/>
        <v/>
      </c>
      <c r="B18" s="8">
        <f t="shared" si="1"/>
        <v>6</v>
      </c>
      <c r="C18" s="72"/>
      <c r="D18" s="70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  <c r="K18" s="81"/>
    </row>
    <row r="19" spans="1:11" ht="22.5" customHeight="1" x14ac:dyDescent="0.2">
      <c r="A19" s="31" t="str">
        <f t="shared" si="0"/>
        <v/>
      </c>
      <c r="B19" s="8">
        <f t="shared" si="1"/>
        <v>7</v>
      </c>
      <c r="C19" s="72"/>
      <c r="D19" s="70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  <c r="K19" s="81"/>
    </row>
    <row r="20" spans="1:11" ht="22.5" customHeight="1" x14ac:dyDescent="0.2">
      <c r="A20" s="31">
        <f t="shared" si="0"/>
        <v>1</v>
      </c>
      <c r="B20" s="8">
        <f t="shared" si="1"/>
        <v>1</v>
      </c>
      <c r="C20" s="72"/>
      <c r="D20" s="7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46">
        <v>9006</v>
      </c>
      <c r="H20" s="47" t="s">
        <v>138</v>
      </c>
      <c r="I20" s="46" t="s">
        <v>130</v>
      </c>
      <c r="J20" s="48">
        <v>8</v>
      </c>
      <c r="K20" s="81"/>
    </row>
    <row r="21" spans="1:11" ht="22.5" customHeight="1" x14ac:dyDescent="0.2">
      <c r="A21" s="31">
        <f t="shared" si="0"/>
        <v>1</v>
      </c>
      <c r="B21" s="8">
        <f t="shared" si="1"/>
        <v>2</v>
      </c>
      <c r="C21" s="72"/>
      <c r="D21" s="70" t="str">
        <f t="shared" si="3"/>
        <v>Tue</v>
      </c>
      <c r="E21" s="34">
        <f>+E20+1</f>
        <v>44327</v>
      </c>
      <c r="F21" s="35"/>
      <c r="G21" s="36">
        <v>9006</v>
      </c>
      <c r="H21" s="42" t="s">
        <v>131</v>
      </c>
      <c r="I21" s="36" t="s">
        <v>130</v>
      </c>
      <c r="J21" s="38">
        <v>8</v>
      </c>
      <c r="K21" s="81"/>
    </row>
    <row r="22" spans="1:11" ht="22.5" customHeight="1" x14ac:dyDescent="0.2">
      <c r="A22" s="31">
        <f t="shared" si="0"/>
        <v>1</v>
      </c>
      <c r="B22" s="8">
        <f t="shared" si="1"/>
        <v>3</v>
      </c>
      <c r="C22" s="72"/>
      <c r="D22" s="74" t="str">
        <f t="shared" si="3"/>
        <v>Wed</v>
      </c>
      <c r="E22" s="44">
        <f>+E21+1</f>
        <v>44328</v>
      </c>
      <c r="F22" s="45"/>
      <c r="G22" s="46">
        <v>9006</v>
      </c>
      <c r="H22" s="151" t="s">
        <v>138</v>
      </c>
      <c r="I22" s="46" t="s">
        <v>130</v>
      </c>
      <c r="J22" s="48">
        <v>8</v>
      </c>
      <c r="K22" s="81"/>
    </row>
    <row r="23" spans="1:11" ht="22.5" customHeight="1" x14ac:dyDescent="0.2">
      <c r="A23" s="31"/>
      <c r="C23" s="72"/>
      <c r="D23" s="74" t="str">
        <f t="shared" ref="D23:E23" si="5">D22</f>
        <v>Wed</v>
      </c>
      <c r="E23" s="44">
        <f t="shared" si="5"/>
        <v>44328</v>
      </c>
      <c r="F23" s="45"/>
      <c r="G23" s="46">
        <v>9009</v>
      </c>
      <c r="H23" s="151" t="s">
        <v>143</v>
      </c>
      <c r="I23" s="46" t="s">
        <v>130</v>
      </c>
      <c r="J23" s="48">
        <v>1</v>
      </c>
      <c r="K23" s="81"/>
    </row>
    <row r="24" spans="1:11" ht="22.5" customHeight="1" x14ac:dyDescent="0.2">
      <c r="A24" s="31">
        <f t="shared" si="0"/>
        <v>1</v>
      </c>
      <c r="B24" s="8">
        <f t="shared" si="1"/>
        <v>4</v>
      </c>
      <c r="C24" s="72"/>
      <c r="D24" s="70" t="str">
        <f t="shared" si="3"/>
        <v>Thu</v>
      </c>
      <c r="E24" s="34">
        <f>+E22+1</f>
        <v>44329</v>
      </c>
      <c r="F24" s="35"/>
      <c r="G24" s="36">
        <v>9006</v>
      </c>
      <c r="H24" s="42" t="s">
        <v>138</v>
      </c>
      <c r="I24" s="36" t="s">
        <v>130</v>
      </c>
      <c r="J24" s="38">
        <v>8</v>
      </c>
      <c r="K24" s="81"/>
    </row>
    <row r="25" spans="1:11" ht="22.5" customHeight="1" x14ac:dyDescent="0.2">
      <c r="A25" s="31">
        <f t="shared" si="0"/>
        <v>1</v>
      </c>
      <c r="B25" s="8">
        <f t="shared" si="1"/>
        <v>5</v>
      </c>
      <c r="C25" s="72"/>
      <c r="D25" s="74" t="str">
        <f t="shared" si="3"/>
        <v>Fri</v>
      </c>
      <c r="E25" s="44">
        <f>+E24+1</f>
        <v>44330</v>
      </c>
      <c r="F25" s="45"/>
      <c r="G25" s="46">
        <v>9006</v>
      </c>
      <c r="H25" s="47" t="s">
        <v>131</v>
      </c>
      <c r="I25" s="46" t="s">
        <v>130</v>
      </c>
      <c r="J25" s="48">
        <v>8</v>
      </c>
      <c r="K25" s="81"/>
    </row>
    <row r="26" spans="1:11" ht="22.5" customHeight="1" x14ac:dyDescent="0.2">
      <c r="A26" s="31" t="str">
        <f t="shared" si="0"/>
        <v/>
      </c>
      <c r="B26" s="8">
        <f t="shared" si="1"/>
        <v>6</v>
      </c>
      <c r="C26" s="72"/>
      <c r="D26" s="70" t="str">
        <f t="shared" si="3"/>
        <v>Sat</v>
      </c>
      <c r="E26" s="34">
        <f>+E25+1</f>
        <v>44331</v>
      </c>
      <c r="F26" s="35"/>
      <c r="G26" s="36"/>
      <c r="H26" s="42"/>
      <c r="I26" s="36"/>
      <c r="J26" s="38"/>
      <c r="K26" s="81"/>
    </row>
    <row r="27" spans="1:11" ht="22.5" customHeight="1" x14ac:dyDescent="0.2">
      <c r="A27" s="31" t="str">
        <f t="shared" si="0"/>
        <v/>
      </c>
      <c r="B27" s="8">
        <f t="shared" si="1"/>
        <v>7</v>
      </c>
      <c r="C27" s="72"/>
      <c r="D27" s="70" t="str">
        <f t="shared" si="3"/>
        <v>Sun</v>
      </c>
      <c r="E27" s="34">
        <f>+E26+1</f>
        <v>44332</v>
      </c>
      <c r="F27" s="35"/>
      <c r="G27" s="36"/>
      <c r="H27" s="42"/>
      <c r="I27" s="36"/>
      <c r="J27" s="38"/>
      <c r="K27" s="81"/>
    </row>
    <row r="28" spans="1:11" ht="22.5" customHeight="1" x14ac:dyDescent="0.2">
      <c r="A28" s="31">
        <f t="shared" si="0"/>
        <v>1</v>
      </c>
      <c r="B28" s="8">
        <f t="shared" si="1"/>
        <v>1</v>
      </c>
      <c r="C28" s="72"/>
      <c r="D28" s="70" t="str">
        <f t="shared" si="3"/>
        <v>Mo</v>
      </c>
      <c r="E28" s="34">
        <f t="shared" si="2"/>
        <v>44333</v>
      </c>
      <c r="F28" s="35"/>
      <c r="G28" s="36">
        <v>9006</v>
      </c>
      <c r="H28" s="42" t="s">
        <v>138</v>
      </c>
      <c r="I28" s="36" t="s">
        <v>130</v>
      </c>
      <c r="J28" s="38">
        <v>8</v>
      </c>
      <c r="K28" s="81"/>
    </row>
    <row r="29" spans="1:11" ht="22.5" customHeight="1" x14ac:dyDescent="0.2">
      <c r="A29" s="31">
        <f t="shared" si="0"/>
        <v>1</v>
      </c>
      <c r="B29" s="8">
        <f t="shared" si="1"/>
        <v>2</v>
      </c>
      <c r="C29" s="72"/>
      <c r="D29" s="74" t="str">
        <f t="shared" si="3"/>
        <v>Tue</v>
      </c>
      <c r="E29" s="44">
        <f>+E28+1</f>
        <v>44334</v>
      </c>
      <c r="F29" s="45"/>
      <c r="G29" s="46">
        <v>9006</v>
      </c>
      <c r="H29" s="47" t="s">
        <v>138</v>
      </c>
      <c r="I29" s="46" t="s">
        <v>130</v>
      </c>
      <c r="J29" s="48">
        <v>8</v>
      </c>
      <c r="K29" s="81"/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2"/>
      <c r="D30" s="70" t="str">
        <f t="shared" si="3"/>
        <v>Wed</v>
      </c>
      <c r="E30" s="34">
        <f>+E29+1</f>
        <v>44335</v>
      </c>
      <c r="F30" s="63"/>
      <c r="G30" s="64">
        <v>9006</v>
      </c>
      <c r="H30" s="65" t="s">
        <v>138</v>
      </c>
      <c r="I30" s="64" t="s">
        <v>82</v>
      </c>
      <c r="J30" s="77">
        <v>8</v>
      </c>
      <c r="K30" s="81"/>
    </row>
    <row r="31" spans="1:11" ht="22.5" customHeight="1" x14ac:dyDescent="0.2">
      <c r="A31" s="31">
        <f t="shared" si="0"/>
        <v>1</v>
      </c>
      <c r="B31" s="8">
        <f t="shared" si="1"/>
        <v>4</v>
      </c>
      <c r="C31" s="72"/>
      <c r="D31" s="74" t="str">
        <f t="shared" si="3"/>
        <v>Thu</v>
      </c>
      <c r="E31" s="44">
        <f>+E30+1</f>
        <v>44336</v>
      </c>
      <c r="F31" s="45"/>
      <c r="G31" s="46">
        <v>9006</v>
      </c>
      <c r="H31" s="47" t="s">
        <v>138</v>
      </c>
      <c r="I31" s="46" t="s">
        <v>130</v>
      </c>
      <c r="J31" s="48">
        <v>7</v>
      </c>
      <c r="K31" s="81"/>
    </row>
    <row r="32" spans="1:11" ht="22.5" customHeight="1" x14ac:dyDescent="0.2">
      <c r="A32" s="31"/>
      <c r="C32" s="72"/>
      <c r="D32" s="74" t="str">
        <f>D31</f>
        <v>Thu</v>
      </c>
      <c r="E32" s="44">
        <f>E31</f>
        <v>44336</v>
      </c>
      <c r="F32" s="45"/>
      <c r="G32" s="46">
        <v>9006</v>
      </c>
      <c r="H32" s="47" t="s">
        <v>141</v>
      </c>
      <c r="I32" s="46" t="s">
        <v>82</v>
      </c>
      <c r="J32" s="48">
        <v>1</v>
      </c>
      <c r="K32" s="81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2"/>
      <c r="D33" s="70" t="str">
        <f t="shared" si="3"/>
        <v>Fri</v>
      </c>
      <c r="E33" s="34">
        <f>+E31+1</f>
        <v>44337</v>
      </c>
      <c r="F33" s="63"/>
      <c r="G33" s="64">
        <v>9006</v>
      </c>
      <c r="H33" s="65" t="s">
        <v>131</v>
      </c>
      <c r="I33" s="64" t="s">
        <v>130</v>
      </c>
      <c r="J33" s="77">
        <v>8</v>
      </c>
      <c r="K33" s="81"/>
    </row>
    <row r="34" spans="1:11" ht="22.5" customHeight="1" x14ac:dyDescent="0.2">
      <c r="A34" s="31" t="str">
        <f t="shared" si="0"/>
        <v/>
      </c>
      <c r="B34" s="8">
        <f t="shared" si="1"/>
        <v>6</v>
      </c>
      <c r="C34" s="72"/>
      <c r="D34" s="70" t="str">
        <f t="shared" si="3"/>
        <v>Sat</v>
      </c>
      <c r="E34" s="34">
        <f>+E33+1</f>
        <v>44338</v>
      </c>
      <c r="F34" s="35"/>
      <c r="G34" s="36"/>
      <c r="H34" s="42"/>
      <c r="I34" s="36"/>
      <c r="J34" s="38"/>
      <c r="K34" s="81"/>
    </row>
    <row r="35" spans="1:11" ht="22.5" customHeight="1" x14ac:dyDescent="0.2">
      <c r="A35" s="31" t="str">
        <f t="shared" si="0"/>
        <v/>
      </c>
      <c r="B35" s="8">
        <f t="shared" si="1"/>
        <v>7</v>
      </c>
      <c r="C35" s="72"/>
      <c r="D35" s="70" t="str">
        <f t="shared" si="3"/>
        <v>Sun</v>
      </c>
      <c r="E35" s="34">
        <f>+E34+1</f>
        <v>44339</v>
      </c>
      <c r="F35" s="35"/>
      <c r="G35" s="36"/>
      <c r="H35" s="37"/>
      <c r="I35" s="36"/>
      <c r="J35" s="38"/>
      <c r="K35" s="81"/>
    </row>
    <row r="36" spans="1:11" ht="22.5" customHeight="1" x14ac:dyDescent="0.2">
      <c r="A36" s="31">
        <f t="shared" si="0"/>
        <v>1</v>
      </c>
      <c r="B36" s="8">
        <f t="shared" si="1"/>
        <v>1</v>
      </c>
      <c r="C36" s="72"/>
      <c r="D36" s="70" t="str">
        <f t="shared" si="3"/>
        <v>Mo</v>
      </c>
      <c r="E36" s="34">
        <f t="shared" ref="E36" si="6">+E35+1</f>
        <v>44340</v>
      </c>
      <c r="F36" s="35"/>
      <c r="G36" s="64">
        <v>9006</v>
      </c>
      <c r="H36" s="150" t="s">
        <v>138</v>
      </c>
      <c r="I36" s="64" t="s">
        <v>130</v>
      </c>
      <c r="J36" s="77">
        <v>8</v>
      </c>
      <c r="K36" s="81"/>
    </row>
    <row r="37" spans="1:11" ht="22.5" customHeight="1" x14ac:dyDescent="0.2">
      <c r="A37" s="31">
        <f t="shared" si="0"/>
        <v>1</v>
      </c>
      <c r="B37" s="8">
        <f t="shared" si="1"/>
        <v>2</v>
      </c>
      <c r="C37" s="72"/>
      <c r="D37" s="74" t="str">
        <f t="shared" si="3"/>
        <v>Tue</v>
      </c>
      <c r="E37" s="44">
        <f>+E36+1</f>
        <v>44341</v>
      </c>
      <c r="F37" s="45"/>
      <c r="G37" s="46">
        <v>9006</v>
      </c>
      <c r="H37" s="47" t="s">
        <v>131</v>
      </c>
      <c r="I37" s="46" t="s">
        <v>130</v>
      </c>
      <c r="J37" s="48">
        <v>8</v>
      </c>
      <c r="K37" s="81"/>
    </row>
    <row r="38" spans="1:11" ht="22.5" customHeight="1" x14ac:dyDescent="0.2">
      <c r="A38" s="31">
        <f t="shared" si="0"/>
        <v>1</v>
      </c>
      <c r="B38" s="8">
        <f t="shared" si="1"/>
        <v>3</v>
      </c>
      <c r="C38" s="72"/>
      <c r="D38" s="70" t="str">
        <f t="shared" si="3"/>
        <v>Wed</v>
      </c>
      <c r="E38" s="34">
        <f>+E37+1</f>
        <v>44342</v>
      </c>
      <c r="F38" s="63"/>
      <c r="G38" s="64"/>
      <c r="H38" s="65" t="s">
        <v>142</v>
      </c>
      <c r="I38" s="64"/>
      <c r="J38" s="77"/>
      <c r="K38" s="81"/>
    </row>
    <row r="39" spans="1:11" ht="22.5" customHeight="1" x14ac:dyDescent="0.2">
      <c r="A39" s="31">
        <f t="shared" si="0"/>
        <v>1</v>
      </c>
      <c r="B39" s="8">
        <f t="shared" si="1"/>
        <v>4</v>
      </c>
      <c r="C39" s="72"/>
      <c r="D39" s="74" t="str">
        <f t="shared" si="3"/>
        <v>Thu</v>
      </c>
      <c r="E39" s="44">
        <f>+E38+1</f>
        <v>44343</v>
      </c>
      <c r="F39" s="45"/>
      <c r="G39" s="46">
        <v>9006</v>
      </c>
      <c r="H39" s="47" t="s">
        <v>138</v>
      </c>
      <c r="I39" s="46" t="s">
        <v>82</v>
      </c>
      <c r="J39" s="48">
        <v>8</v>
      </c>
      <c r="K39" s="81"/>
    </row>
    <row r="40" spans="1:11" ht="22.5" customHeight="1" x14ac:dyDescent="0.2">
      <c r="A40" s="31">
        <f t="shared" si="0"/>
        <v>1</v>
      </c>
      <c r="B40" s="8">
        <f t="shared" si="1"/>
        <v>5</v>
      </c>
      <c r="C40" s="72"/>
      <c r="D40" s="70" t="str">
        <f t="shared" si="3"/>
        <v>Fri</v>
      </c>
      <c r="E40" s="34">
        <f>+E39+1</f>
        <v>44344</v>
      </c>
      <c r="F40" s="63"/>
      <c r="G40" s="64">
        <v>9006</v>
      </c>
      <c r="H40" s="150" t="s">
        <v>138</v>
      </c>
      <c r="I40" s="64" t="s">
        <v>130</v>
      </c>
      <c r="J40" s="77">
        <v>8</v>
      </c>
      <c r="K40" s="81"/>
    </row>
    <row r="41" spans="1:11" ht="24" customHeight="1" x14ac:dyDescent="0.2">
      <c r="A41" s="31" t="str">
        <f t="shared" si="0"/>
        <v/>
      </c>
      <c r="B41" s="8">
        <f>WEEKDAY(E40+1,2)</f>
        <v>6</v>
      </c>
      <c r="C41" s="72"/>
      <c r="D41" s="70" t="str">
        <f>IF(B41=1,"Mo",IF(B41=2,"Tue",IF(B41=3,"Wed",IF(B41=4,"Thu",IF(B41=5,"Fri",IF(B41=6,"Sat",IF(B41=7,"Sun","")))))))</f>
        <v>Sat</v>
      </c>
      <c r="E41" s="34">
        <f>IF(MONTH(E40+1)&gt;MONTH(E40),"",E40+1)</f>
        <v>44345</v>
      </c>
      <c r="F41" s="35"/>
      <c r="G41" s="36"/>
      <c r="H41" s="42"/>
      <c r="I41" s="36"/>
      <c r="J41" s="38"/>
      <c r="K41" s="81"/>
    </row>
    <row r="42" spans="1:11" ht="24" customHeight="1" x14ac:dyDescent="0.2">
      <c r="A42" s="31" t="str">
        <f t="shared" si="0"/>
        <v/>
      </c>
      <c r="B42" s="8">
        <v>7</v>
      </c>
      <c r="C42" s="72"/>
      <c r="D42" s="70" t="str">
        <f>IF(B42=1,"Mo",IF(B42=2,"Tue",IF(B42=3,"Wed",IF(B42=4,"Thu",IF(B42=5,"Fri",IF(B42=6,"Sat",IF(B42=7,"Sun","")))))))</f>
        <v>Sun</v>
      </c>
      <c r="E42" s="34">
        <f>IF(MONTH(E41+1)&gt;MONTH(E41),"",E41+1)</f>
        <v>44346</v>
      </c>
      <c r="F42" s="35"/>
      <c r="G42" s="36"/>
      <c r="H42" s="37"/>
      <c r="I42" s="36"/>
      <c r="J42" s="38"/>
      <c r="K42" s="81"/>
    </row>
    <row r="43" spans="1:11" ht="24" customHeight="1" x14ac:dyDescent="0.2">
      <c r="A43" s="31">
        <f t="shared" si="0"/>
        <v>1</v>
      </c>
      <c r="B43" s="8">
        <v>1</v>
      </c>
      <c r="C43" s="72"/>
      <c r="D43" s="70" t="str">
        <f t="shared" si="3"/>
        <v>Mo</v>
      </c>
      <c r="E43" s="34">
        <f>IF(MONTH(E42+1)&gt;MONTH(E42),"",E42+1)</f>
        <v>44347</v>
      </c>
      <c r="F43" s="35"/>
      <c r="G43" s="36">
        <v>9006</v>
      </c>
      <c r="H43" s="42" t="s">
        <v>138</v>
      </c>
      <c r="I43" s="36" t="s">
        <v>130</v>
      </c>
      <c r="J43" s="38">
        <v>8</v>
      </c>
      <c r="K43" s="81"/>
    </row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9" customHeight="1" x14ac:dyDescent="0.2"/>
    <row r="174" ht="39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</sheetData>
  <mergeCells count="2">
    <mergeCell ref="D4:E4"/>
    <mergeCell ref="D1:K1"/>
  </mergeCells>
  <conditionalFormatting sqref="C43 C11:C41">
    <cfRule type="expression" dxfId="73" priority="33" stopIfTrue="1">
      <formula>IF($A11=1,B11,)</formula>
    </cfRule>
    <cfRule type="expression" dxfId="72" priority="34" stopIfTrue="1">
      <formula>IF($A11="",B11,)</formula>
    </cfRule>
  </conditionalFormatting>
  <conditionalFormatting sqref="E11">
    <cfRule type="expression" dxfId="71" priority="35" stopIfTrue="1">
      <formula>IF($A11="",B11,"")</formula>
    </cfRule>
  </conditionalFormatting>
  <conditionalFormatting sqref="E43 E12:E41">
    <cfRule type="expression" dxfId="70" priority="36" stopIfTrue="1">
      <formula>IF($A12&lt;&gt;1,B12,"")</formula>
    </cfRule>
  </conditionalFormatting>
  <conditionalFormatting sqref="D43 D11:D41">
    <cfRule type="expression" dxfId="69" priority="37" stopIfTrue="1">
      <formula>IF($A11="",B11,)</formula>
    </cfRule>
  </conditionalFormatting>
  <conditionalFormatting sqref="G11:G12 G31:G35 G37:G39 G14:G29">
    <cfRule type="expression" dxfId="68" priority="38" stopIfTrue="1">
      <formula>#REF!="Freelancer"</formula>
    </cfRule>
    <cfRule type="expression" dxfId="67" priority="39" stopIfTrue="1">
      <formula>#REF!="DTC Int. Staff"</formula>
    </cfRule>
  </conditionalFormatting>
  <conditionalFormatting sqref="G14 G33:G35 G37 G25:G29 G17:G21">
    <cfRule type="expression" dxfId="66" priority="31" stopIfTrue="1">
      <formula>$F$5="Freelancer"</formula>
    </cfRule>
    <cfRule type="expression" dxfId="65" priority="32" stopIfTrue="1">
      <formula>$F$5="DTC Int. Staff"</formula>
    </cfRule>
  </conditionalFormatting>
  <conditionalFormatting sqref="G12">
    <cfRule type="expression" dxfId="64" priority="29" stopIfTrue="1">
      <formula>#REF!="Freelancer"</formula>
    </cfRule>
    <cfRule type="expression" dxfId="63" priority="30" stopIfTrue="1">
      <formula>#REF!="DTC Int. Staff"</formula>
    </cfRule>
  </conditionalFormatting>
  <conditionalFormatting sqref="G12">
    <cfRule type="expression" dxfId="62" priority="27" stopIfTrue="1">
      <formula>$F$5="Freelancer"</formula>
    </cfRule>
    <cfRule type="expression" dxfId="61" priority="28" stopIfTrue="1">
      <formula>$F$5="DTC Int. Staff"</formula>
    </cfRule>
  </conditionalFormatting>
  <conditionalFormatting sqref="G13">
    <cfRule type="expression" dxfId="60" priority="25" stopIfTrue="1">
      <formula>#REF!="Freelancer"</formula>
    </cfRule>
    <cfRule type="expression" dxfId="59" priority="26" stopIfTrue="1">
      <formula>#REF!="DTC Int. Staff"</formula>
    </cfRule>
  </conditionalFormatting>
  <conditionalFormatting sqref="G13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C42">
    <cfRule type="expression" dxfId="56" priority="17" stopIfTrue="1">
      <formula>IF($A42=1,B42,)</formula>
    </cfRule>
    <cfRule type="expression" dxfId="55" priority="18" stopIfTrue="1">
      <formula>IF($A42="",B42,)</formula>
    </cfRule>
  </conditionalFormatting>
  <conditionalFormatting sqref="D42">
    <cfRule type="expression" dxfId="54" priority="19" stopIfTrue="1">
      <formula>IF($A42="",B42,)</formula>
    </cfRule>
  </conditionalFormatting>
  <conditionalFormatting sqref="E42">
    <cfRule type="expression" dxfId="53" priority="16" stopIfTrue="1">
      <formula>IF($A42&lt;&gt;1,B42,"")</formula>
    </cfRule>
  </conditionalFormatting>
  <conditionalFormatting sqref="G24">
    <cfRule type="expression" dxfId="52" priority="13" stopIfTrue="1">
      <formula>$F$5="Freelancer"</formula>
    </cfRule>
    <cfRule type="expression" dxfId="51" priority="14" stopIfTrue="1">
      <formula>$F$5="DTC Int. Staff"</formula>
    </cfRule>
  </conditionalFormatting>
  <conditionalFormatting sqref="G30">
    <cfRule type="expression" dxfId="50" priority="11" stopIfTrue="1">
      <formula>#REF!="Freelancer"</formula>
    </cfRule>
    <cfRule type="expression" dxfId="49" priority="12" stopIfTrue="1">
      <formula>#REF!="DTC Int. Staff"</formula>
    </cfRule>
  </conditionalFormatting>
  <conditionalFormatting sqref="G30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40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40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36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36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05"/>
  <sheetViews>
    <sheetView showGridLines="0" tabSelected="1" topLeftCell="D4" zoomScale="90" zoomScaleNormal="90" workbookViewId="0">
      <selection activeCell="H27" sqref="H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99" t="s">
        <v>5</v>
      </c>
      <c r="E1" s="200"/>
      <c r="F1" s="200"/>
      <c r="G1" s="200"/>
      <c r="H1" s="200"/>
      <c r="I1" s="200"/>
      <c r="J1" s="200"/>
      <c r="K1" s="20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197" t="s">
        <v>8</v>
      </c>
      <c r="E4" s="1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SUM(J10:J71)</f>
        <v>170</v>
      </c>
      <c r="J8" s="25">
        <f>I8/8</f>
        <v>21.25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68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76" t="s">
        <v>47</v>
      </c>
    </row>
    <row r="11" spans="1:11" ht="22.5" customHeight="1" x14ac:dyDescent="0.2">
      <c r="A11" s="31">
        <f t="shared" ref="A11:A60" si="0">IF(OR(C11="f",C11="u",C11="F",C11="U"),"",IF(OR(B11=1,B11=2,B11=3,B11=4,B11=5),1,""))</f>
        <v>1</v>
      </c>
      <c r="B11" s="8">
        <f t="shared" ref="B11:B55" si="1">WEEKDAY(E11,2)</f>
        <v>2</v>
      </c>
      <c r="C11" s="69"/>
      <c r="D11" s="70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9006</v>
      </c>
      <c r="H11" s="42" t="s">
        <v>159</v>
      </c>
      <c r="I11" s="36" t="s">
        <v>82</v>
      </c>
      <c r="J11" s="38">
        <v>8</v>
      </c>
      <c r="K11" s="78"/>
    </row>
    <row r="12" spans="1:11" ht="22.5" customHeight="1" x14ac:dyDescent="0.2">
      <c r="A12" s="31"/>
      <c r="C12" s="71"/>
      <c r="D12" s="70" t="str">
        <f>D11</f>
        <v>Tue</v>
      </c>
      <c r="E12" s="34">
        <f>E11</f>
        <v>44348</v>
      </c>
      <c r="F12" s="35"/>
      <c r="G12" s="36"/>
      <c r="H12" s="42" t="s">
        <v>160</v>
      </c>
      <c r="I12" s="36"/>
      <c r="J12" s="38"/>
      <c r="K12" s="78"/>
    </row>
    <row r="13" spans="1:11" ht="22.5" customHeight="1" x14ac:dyDescent="0.2">
      <c r="A13" s="31"/>
      <c r="C13" s="71"/>
      <c r="D13" s="70" t="str">
        <f t="shared" ref="D13:E13" si="2">D12</f>
        <v>Tue</v>
      </c>
      <c r="E13" s="34">
        <f t="shared" si="2"/>
        <v>44348</v>
      </c>
      <c r="F13" s="35"/>
      <c r="G13" s="36"/>
      <c r="H13" s="42" t="s">
        <v>161</v>
      </c>
      <c r="I13" s="36"/>
      <c r="J13" s="38"/>
      <c r="K13" s="78"/>
    </row>
    <row r="14" spans="1:11" ht="22.5" customHeight="1" x14ac:dyDescent="0.2">
      <c r="A14" s="31">
        <f t="shared" si="0"/>
        <v>1</v>
      </c>
      <c r="B14" s="8">
        <f t="shared" si="1"/>
        <v>3</v>
      </c>
      <c r="C14" s="72"/>
      <c r="D14" s="74" t="str">
        <f>IF(B14=1,"Mo",IF(B14=2,"Tue",IF(B14=3,"Wed",IF(B14=4,"Thu",IF(B14=5,"Fri",IF(B14=6,"Sat",IF(B14=7,"Sun","")))))))</f>
        <v>Wed</v>
      </c>
      <c r="E14" s="44">
        <f>+E11+1</f>
        <v>44349</v>
      </c>
      <c r="F14" s="45"/>
      <c r="G14" s="46">
        <v>9006</v>
      </c>
      <c r="H14" s="47" t="s">
        <v>141</v>
      </c>
      <c r="I14" s="46" t="s">
        <v>82</v>
      </c>
      <c r="J14" s="48">
        <v>8</v>
      </c>
      <c r="K14" s="79"/>
    </row>
    <row r="15" spans="1:11" ht="22.5" customHeight="1" x14ac:dyDescent="0.2">
      <c r="A15" s="31"/>
      <c r="C15" s="72"/>
      <c r="D15" s="74" t="str">
        <f>D14</f>
        <v>Wed</v>
      </c>
      <c r="E15" s="44">
        <f>E14</f>
        <v>44349</v>
      </c>
      <c r="F15" s="45"/>
      <c r="G15" s="46"/>
      <c r="H15" s="47" t="s">
        <v>157</v>
      </c>
      <c r="I15" s="46"/>
      <c r="J15" s="48"/>
      <c r="K15" s="79"/>
    </row>
    <row r="16" spans="1:11" ht="22.5" customHeight="1" x14ac:dyDescent="0.2">
      <c r="A16" s="31">
        <f t="shared" si="0"/>
        <v>1</v>
      </c>
      <c r="B16" s="8">
        <f t="shared" si="1"/>
        <v>4</v>
      </c>
      <c r="C16" s="72"/>
      <c r="D16" s="70" t="str">
        <f>IF(B16=1,"Mo",IF(B16=2,"Tue",IF(B16=3,"Wed",IF(B16=4,"Thu",IF(B16=5,"Fri",IF(B16=6,"Sat",IF(B16=7,"Sun","")))))))</f>
        <v>Thu</v>
      </c>
      <c r="E16" s="34">
        <f>+E14+1</f>
        <v>44350</v>
      </c>
      <c r="F16" s="35"/>
      <c r="G16" s="36"/>
      <c r="H16" s="42" t="s">
        <v>156</v>
      </c>
      <c r="I16" s="36"/>
      <c r="J16" s="38"/>
      <c r="K16" s="78"/>
    </row>
    <row r="17" spans="1:11" ht="22.5" customHeight="1" x14ac:dyDescent="0.2">
      <c r="A17" s="31">
        <f t="shared" si="0"/>
        <v>1</v>
      </c>
      <c r="B17" s="8">
        <f t="shared" si="1"/>
        <v>5</v>
      </c>
      <c r="C17" s="72"/>
      <c r="D17" s="74" t="str">
        <f t="shared" ref="D17:D55" si="3">IF(B17=1,"Mo",IF(B17=2,"Tue",IF(B17=3,"Wed",IF(B17=4,"Thu",IF(B17=5,"Fri",IF(B17=6,"Sat",IF(B17=7,"Sun","")))))))</f>
        <v>Fri</v>
      </c>
      <c r="E17" s="44">
        <f>+E16+1</f>
        <v>44351</v>
      </c>
      <c r="F17" s="45"/>
      <c r="G17" s="46">
        <v>9006</v>
      </c>
      <c r="H17" s="47" t="s">
        <v>157</v>
      </c>
      <c r="I17" s="46" t="s">
        <v>127</v>
      </c>
      <c r="J17" s="48">
        <v>8</v>
      </c>
      <c r="K17" s="79"/>
    </row>
    <row r="18" spans="1:11" ht="22.5" customHeight="1" x14ac:dyDescent="0.2">
      <c r="A18" s="31" t="str">
        <f t="shared" si="0"/>
        <v/>
      </c>
      <c r="B18" s="8">
        <f t="shared" si="1"/>
        <v>6</v>
      </c>
      <c r="C18" s="72"/>
      <c r="D18" s="74" t="str">
        <f t="shared" si="3"/>
        <v>Sat</v>
      </c>
      <c r="E18" s="44">
        <f>+E17+1</f>
        <v>44352</v>
      </c>
      <c r="F18" s="45"/>
      <c r="G18" s="46"/>
      <c r="H18" s="47"/>
      <c r="I18" s="46"/>
      <c r="J18" s="48"/>
      <c r="K18" s="79"/>
    </row>
    <row r="19" spans="1:11" ht="22.5" customHeight="1" x14ac:dyDescent="0.2">
      <c r="A19" s="31" t="str">
        <f t="shared" si="0"/>
        <v/>
      </c>
      <c r="B19" s="8">
        <f t="shared" si="1"/>
        <v>7</v>
      </c>
      <c r="C19" s="72"/>
      <c r="D19" s="70" t="str">
        <f t="shared" si="3"/>
        <v>Sun</v>
      </c>
      <c r="E19" s="34">
        <f>+E18+1</f>
        <v>44353</v>
      </c>
      <c r="F19" s="35"/>
      <c r="G19" s="36"/>
      <c r="H19" s="49"/>
      <c r="I19" s="36"/>
      <c r="J19" s="38"/>
      <c r="K19" s="78"/>
    </row>
    <row r="20" spans="1:11" ht="22.5" customHeight="1" x14ac:dyDescent="0.2">
      <c r="A20" s="31">
        <f t="shared" si="0"/>
        <v>1</v>
      </c>
      <c r="B20" s="8">
        <f t="shared" si="1"/>
        <v>1</v>
      </c>
      <c r="C20" s="72"/>
      <c r="D20" s="74" t="str">
        <f t="shared" si="3"/>
        <v>Mo</v>
      </c>
      <c r="E20" s="44">
        <f>+E19+1</f>
        <v>44354</v>
      </c>
      <c r="F20" s="45"/>
      <c r="G20" s="46">
        <v>9006</v>
      </c>
      <c r="H20" s="47" t="s">
        <v>162</v>
      </c>
      <c r="I20" s="46" t="s">
        <v>127</v>
      </c>
      <c r="J20" s="48">
        <v>8</v>
      </c>
      <c r="K20" s="79"/>
    </row>
    <row r="21" spans="1:11" ht="24" customHeight="1" x14ac:dyDescent="0.2">
      <c r="A21" s="31"/>
      <c r="C21" s="72"/>
      <c r="D21" s="74" t="str">
        <f>D20</f>
        <v>Mo</v>
      </c>
      <c r="E21" s="44">
        <f>E20</f>
        <v>44354</v>
      </c>
      <c r="F21" s="45"/>
      <c r="G21" s="46"/>
      <c r="H21" s="47" t="s">
        <v>163</v>
      </c>
      <c r="I21" s="46"/>
      <c r="J21" s="48"/>
      <c r="K21" s="79"/>
    </row>
    <row r="22" spans="1:11" ht="22.5" customHeight="1" x14ac:dyDescent="0.2">
      <c r="A22" s="31">
        <f t="shared" si="0"/>
        <v>1</v>
      </c>
      <c r="B22" s="8">
        <f t="shared" si="1"/>
        <v>2</v>
      </c>
      <c r="C22" s="72"/>
      <c r="D22" s="70" t="str">
        <f>IF(B22=1,"Mo",IF(B22=2,"Tue",IF(B22=3,"Wed",IF(B22=4,"Thu",IF(B22=5,"Fri",IF(B22=6,"Sat",IF(B22=7,"Sun","")))))))</f>
        <v>Tue</v>
      </c>
      <c r="E22" s="34">
        <f>+E20+1</f>
        <v>44355</v>
      </c>
      <c r="F22" s="35"/>
      <c r="G22" s="36">
        <v>9006</v>
      </c>
      <c r="H22" s="42" t="s">
        <v>154</v>
      </c>
      <c r="I22" s="36" t="s">
        <v>155</v>
      </c>
      <c r="J22" s="38">
        <v>8</v>
      </c>
      <c r="K22" s="78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2"/>
      <c r="D23" s="74" t="str">
        <f>IF(B23=1,"Mo",IF(B23=2,"Tue",IF(B23=3,"Wed",IF(B23=4,"Thu",IF(B23=5,"Fri",IF(B23=6,"Sat",IF(B23=7,"Sun","")))))))</f>
        <v>Wed</v>
      </c>
      <c r="E23" s="44">
        <f>+E22+1</f>
        <v>44356</v>
      </c>
      <c r="F23" s="45"/>
      <c r="G23" s="46">
        <v>9006</v>
      </c>
      <c r="H23" s="47" t="s">
        <v>158</v>
      </c>
      <c r="I23" s="46" t="s">
        <v>82</v>
      </c>
      <c r="J23" s="48">
        <v>8</v>
      </c>
      <c r="K23" s="79"/>
    </row>
    <row r="24" spans="1:11" ht="22.5" customHeight="1" x14ac:dyDescent="0.2">
      <c r="A24" s="31">
        <f t="shared" si="0"/>
        <v>1</v>
      </c>
      <c r="B24" s="8">
        <f t="shared" si="1"/>
        <v>4</v>
      </c>
      <c r="C24" s="72"/>
      <c r="D24" s="70" t="str">
        <f>IF(B24=1,"Mo",IF(B24=2,"Tue",IF(B24=3,"Wed",IF(B24=4,"Thu",IF(B24=5,"Fri",IF(B24=6,"Sat",IF(B24=7,"Sun","")))))))</f>
        <v>Thu</v>
      </c>
      <c r="E24" s="34">
        <f>+E23+1</f>
        <v>44357</v>
      </c>
      <c r="F24" s="35"/>
      <c r="G24" s="36">
        <v>9007</v>
      </c>
      <c r="H24" s="42" t="s">
        <v>148</v>
      </c>
      <c r="I24" s="36" t="s">
        <v>127</v>
      </c>
      <c r="J24" s="38">
        <v>8</v>
      </c>
      <c r="K24" s="78"/>
    </row>
    <row r="25" spans="1:11" ht="22.5" customHeight="1" x14ac:dyDescent="0.2">
      <c r="A25" s="31"/>
      <c r="C25" s="72"/>
      <c r="D25" s="70" t="str">
        <f>D24</f>
        <v>Thu</v>
      </c>
      <c r="E25" s="34">
        <f>E24</f>
        <v>44357</v>
      </c>
      <c r="F25" s="35"/>
      <c r="G25" s="36"/>
      <c r="H25" s="42" t="s">
        <v>172</v>
      </c>
      <c r="I25" s="36"/>
      <c r="J25" s="38"/>
      <c r="K25" s="78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2"/>
      <c r="D26" s="74" t="str">
        <f t="shared" si="3"/>
        <v>Fri</v>
      </c>
      <c r="E26" s="44">
        <f>+E24+1</f>
        <v>44358</v>
      </c>
      <c r="F26" s="45"/>
      <c r="G26" s="46">
        <v>9006</v>
      </c>
      <c r="H26" s="47" t="s">
        <v>158</v>
      </c>
      <c r="I26" s="46" t="s">
        <v>82</v>
      </c>
      <c r="J26" s="48">
        <v>8</v>
      </c>
      <c r="K26" s="79"/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72"/>
      <c r="D27" s="74" t="str">
        <f t="shared" si="3"/>
        <v>Sat</v>
      </c>
      <c r="E27" s="44">
        <f>+E26+1</f>
        <v>44359</v>
      </c>
      <c r="F27" s="63"/>
      <c r="G27" s="64"/>
      <c r="H27" s="66"/>
      <c r="I27" s="64"/>
      <c r="J27" s="77"/>
      <c r="K27" s="78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72"/>
      <c r="D28" s="70" t="str">
        <f t="shared" si="3"/>
        <v>Sun</v>
      </c>
      <c r="E28" s="34">
        <f>+E27+1</f>
        <v>44360</v>
      </c>
      <c r="F28" s="35"/>
      <c r="G28" s="36"/>
      <c r="H28" s="42"/>
      <c r="I28" s="36"/>
      <c r="J28" s="38"/>
      <c r="K28" s="78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72"/>
      <c r="D29" s="74" t="str">
        <f t="shared" si="3"/>
        <v>Mo</v>
      </c>
      <c r="E29" s="44">
        <f>+E28+1</f>
        <v>44361</v>
      </c>
      <c r="F29" s="45"/>
      <c r="G29" s="46">
        <v>9006</v>
      </c>
      <c r="H29" s="47" t="s">
        <v>147</v>
      </c>
      <c r="I29" s="46" t="s">
        <v>82</v>
      </c>
      <c r="J29" s="48">
        <v>8</v>
      </c>
      <c r="K29" s="79"/>
    </row>
    <row r="30" spans="1:11" ht="22.5" customHeight="1" x14ac:dyDescent="0.2">
      <c r="A30" s="31"/>
      <c r="C30" s="72"/>
      <c r="D30" s="74" t="str">
        <f>D29</f>
        <v>Mo</v>
      </c>
      <c r="E30" s="44">
        <f>E29</f>
        <v>44361</v>
      </c>
      <c r="F30" s="45"/>
      <c r="G30" s="46"/>
      <c r="H30" s="47" t="s">
        <v>164</v>
      </c>
      <c r="I30" s="46"/>
      <c r="J30" s="48"/>
      <c r="K30" s="79"/>
    </row>
    <row r="31" spans="1:11" ht="22.5" customHeight="1" x14ac:dyDescent="0.2">
      <c r="A31" s="31">
        <f t="shared" si="0"/>
        <v>1</v>
      </c>
      <c r="B31" s="8">
        <f t="shared" si="1"/>
        <v>2</v>
      </c>
      <c r="C31" s="72"/>
      <c r="D31" s="70" t="str">
        <f t="shared" si="3"/>
        <v>Tue</v>
      </c>
      <c r="E31" s="34">
        <f>+E29+1</f>
        <v>44362</v>
      </c>
      <c r="F31" s="35"/>
      <c r="G31" s="36">
        <v>9006</v>
      </c>
      <c r="H31" s="65" t="s">
        <v>159</v>
      </c>
      <c r="I31" s="36" t="s">
        <v>82</v>
      </c>
      <c r="J31" s="38">
        <v>8</v>
      </c>
      <c r="K31" s="78"/>
    </row>
    <row r="32" spans="1:11" ht="22.5" customHeight="1" x14ac:dyDescent="0.2">
      <c r="A32" s="31"/>
      <c r="C32" s="72"/>
      <c r="D32" s="70" t="str">
        <f>D31</f>
        <v>Tue</v>
      </c>
      <c r="E32" s="34">
        <f>E31</f>
        <v>44362</v>
      </c>
      <c r="F32" s="35"/>
      <c r="G32" s="36"/>
      <c r="H32" s="42" t="s">
        <v>167</v>
      </c>
      <c r="I32" s="36"/>
      <c r="J32" s="38"/>
      <c r="K32" s="78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72"/>
      <c r="D33" s="74" t="str">
        <f t="shared" si="3"/>
        <v>Wed</v>
      </c>
      <c r="E33" s="44">
        <f>+E31+1</f>
        <v>44363</v>
      </c>
      <c r="F33" s="45"/>
      <c r="G33" s="46">
        <v>9006</v>
      </c>
      <c r="H33" s="47" t="s">
        <v>93</v>
      </c>
      <c r="I33" s="46" t="s">
        <v>82</v>
      </c>
      <c r="J33" s="48">
        <v>8</v>
      </c>
      <c r="K33" s="79"/>
    </row>
    <row r="34" spans="1:11" ht="22.5" customHeight="1" x14ac:dyDescent="0.2">
      <c r="A34" s="31"/>
      <c r="C34" s="72"/>
      <c r="D34" s="74" t="str">
        <f>D33</f>
        <v>Wed</v>
      </c>
      <c r="E34" s="44">
        <f>E33</f>
        <v>44363</v>
      </c>
      <c r="F34" s="45"/>
      <c r="G34" s="46"/>
      <c r="H34" s="47" t="s">
        <v>153</v>
      </c>
      <c r="I34" s="46"/>
      <c r="J34" s="48"/>
      <c r="K34" s="79"/>
    </row>
    <row r="35" spans="1:11" ht="22.5" customHeight="1" x14ac:dyDescent="0.2">
      <c r="A35" s="31"/>
      <c r="C35" s="72"/>
      <c r="D35" s="74" t="str">
        <f t="shared" ref="D35" si="4">D34</f>
        <v>Wed</v>
      </c>
      <c r="E35" s="44">
        <f t="shared" ref="E35" si="5">E34</f>
        <v>44363</v>
      </c>
      <c r="F35" s="45"/>
      <c r="G35" s="46"/>
      <c r="H35" s="47" t="s">
        <v>170</v>
      </c>
      <c r="I35" s="46"/>
      <c r="J35" s="48"/>
      <c r="K35" s="79"/>
    </row>
    <row r="36" spans="1:11" ht="22.5" customHeight="1" x14ac:dyDescent="0.2">
      <c r="A36" s="31">
        <f t="shared" si="0"/>
        <v>1</v>
      </c>
      <c r="B36" s="8">
        <f t="shared" si="1"/>
        <v>4</v>
      </c>
      <c r="C36" s="72"/>
      <c r="D36" s="70" t="str">
        <f t="shared" si="3"/>
        <v>Thu</v>
      </c>
      <c r="E36" s="34">
        <f>+E33+1</f>
        <v>44364</v>
      </c>
      <c r="F36" s="35"/>
      <c r="G36" s="36">
        <v>9006</v>
      </c>
      <c r="H36" s="42" t="s">
        <v>168</v>
      </c>
      <c r="I36" s="36" t="s">
        <v>82</v>
      </c>
      <c r="J36" s="38">
        <v>8</v>
      </c>
      <c r="K36" s="78"/>
    </row>
    <row r="37" spans="1:11" ht="22.5" customHeight="1" x14ac:dyDescent="0.2">
      <c r="A37" s="31"/>
      <c r="C37" s="72"/>
      <c r="D37" s="70" t="str">
        <f>D36</f>
        <v>Thu</v>
      </c>
      <c r="E37" s="34">
        <f>E36</f>
        <v>44364</v>
      </c>
      <c r="F37" s="35"/>
      <c r="G37" s="36"/>
      <c r="H37" s="42" t="s">
        <v>169</v>
      </c>
      <c r="I37" s="36"/>
      <c r="J37" s="38"/>
      <c r="K37" s="78"/>
    </row>
    <row r="38" spans="1:11" ht="22.5" customHeight="1" x14ac:dyDescent="0.2">
      <c r="A38" s="31"/>
      <c r="C38" s="72"/>
      <c r="D38" s="70" t="str">
        <f t="shared" ref="D38" si="6">D37</f>
        <v>Thu</v>
      </c>
      <c r="E38" s="34">
        <f t="shared" ref="E38" si="7">E37</f>
        <v>44364</v>
      </c>
      <c r="F38" s="35"/>
      <c r="G38" s="36"/>
      <c r="H38" s="42" t="s">
        <v>172</v>
      </c>
      <c r="I38" s="36"/>
      <c r="J38" s="38"/>
      <c r="K38" s="78"/>
    </row>
    <row r="39" spans="1:11" ht="22.5" customHeight="1" x14ac:dyDescent="0.2">
      <c r="A39" s="31">
        <f t="shared" si="0"/>
        <v>1</v>
      </c>
      <c r="B39" s="8">
        <f t="shared" si="1"/>
        <v>5</v>
      </c>
      <c r="C39" s="72"/>
      <c r="D39" s="74" t="str">
        <f t="shared" si="3"/>
        <v>Fri</v>
      </c>
      <c r="E39" s="44">
        <f>+E36+1</f>
        <v>44365</v>
      </c>
      <c r="F39" s="45"/>
      <c r="G39" s="46">
        <v>9006</v>
      </c>
      <c r="H39" s="47" t="s">
        <v>171</v>
      </c>
      <c r="I39" s="46" t="s">
        <v>82</v>
      </c>
      <c r="J39" s="48">
        <v>8</v>
      </c>
      <c r="K39" s="79"/>
    </row>
    <row r="40" spans="1:11" ht="22.5" customHeight="1" x14ac:dyDescent="0.2">
      <c r="A40" s="31"/>
      <c r="C40" s="72"/>
      <c r="D40" s="74" t="str">
        <f>D39</f>
        <v>Fri</v>
      </c>
      <c r="E40" s="44">
        <f>E39</f>
        <v>44365</v>
      </c>
      <c r="F40" s="45"/>
      <c r="G40" s="46"/>
      <c r="H40" s="47" t="s">
        <v>173</v>
      </c>
      <c r="I40" s="46"/>
      <c r="J40" s="48"/>
      <c r="K40" s="79"/>
    </row>
    <row r="41" spans="1:11" ht="22.5" customHeight="1" x14ac:dyDescent="0.2">
      <c r="A41" s="31" t="str">
        <f t="shared" si="0"/>
        <v/>
      </c>
      <c r="B41" s="8">
        <f t="shared" si="1"/>
        <v>6</v>
      </c>
      <c r="C41" s="72"/>
      <c r="D41" s="74" t="str">
        <f t="shared" si="3"/>
        <v>Sat</v>
      </c>
      <c r="E41" s="44">
        <f>+E39+1</f>
        <v>44366</v>
      </c>
      <c r="F41" s="63"/>
      <c r="G41" s="64"/>
      <c r="H41" s="65"/>
      <c r="I41" s="64"/>
      <c r="J41" s="77"/>
      <c r="K41" s="78"/>
    </row>
    <row r="42" spans="1:11" ht="22.5" customHeight="1" x14ac:dyDescent="0.2">
      <c r="A42" s="31" t="str">
        <f t="shared" si="0"/>
        <v/>
      </c>
      <c r="B42" s="8">
        <f t="shared" si="1"/>
        <v>7</v>
      </c>
      <c r="C42" s="72"/>
      <c r="D42" s="70" t="str">
        <f t="shared" si="3"/>
        <v>Sun</v>
      </c>
      <c r="E42" s="34">
        <f>+E41+1</f>
        <v>44367</v>
      </c>
      <c r="F42" s="35"/>
      <c r="G42" s="36"/>
      <c r="H42" s="42"/>
      <c r="I42" s="36"/>
      <c r="J42" s="38"/>
      <c r="K42" s="78"/>
    </row>
    <row r="43" spans="1:11" ht="22.5" customHeight="1" x14ac:dyDescent="0.2">
      <c r="A43" s="31">
        <f t="shared" si="0"/>
        <v>1</v>
      </c>
      <c r="B43" s="8">
        <f t="shared" si="1"/>
        <v>1</v>
      </c>
      <c r="C43" s="72"/>
      <c r="D43" s="74" t="str">
        <f t="shared" si="3"/>
        <v>Mo</v>
      </c>
      <c r="E43" s="44">
        <f>+E42+1</f>
        <v>44368</v>
      </c>
      <c r="F43" s="45"/>
      <c r="G43" s="46">
        <v>9006</v>
      </c>
      <c r="H43" s="47" t="s">
        <v>173</v>
      </c>
      <c r="I43" s="46" t="s">
        <v>82</v>
      </c>
      <c r="J43" s="48">
        <v>8</v>
      </c>
      <c r="K43" s="79"/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2"/>
      <c r="D44" s="70" t="str">
        <f t="shared" si="3"/>
        <v>Tue</v>
      </c>
      <c r="E44" s="34">
        <f>+E43+1</f>
        <v>44369</v>
      </c>
      <c r="F44" s="35"/>
      <c r="G44" s="36">
        <v>9006</v>
      </c>
      <c r="H44" s="42" t="s">
        <v>151</v>
      </c>
      <c r="I44" s="36" t="s">
        <v>82</v>
      </c>
      <c r="J44" s="38">
        <v>8</v>
      </c>
      <c r="K44" s="78"/>
    </row>
    <row r="45" spans="1:11" ht="22.5" customHeight="1" x14ac:dyDescent="0.2">
      <c r="A45" s="31"/>
      <c r="C45" s="72"/>
      <c r="D45" s="70" t="str">
        <f>D44</f>
        <v>Tue</v>
      </c>
      <c r="E45" s="34">
        <f>E44</f>
        <v>44369</v>
      </c>
      <c r="F45" s="35"/>
      <c r="G45" s="36"/>
      <c r="H45" s="42" t="s">
        <v>166</v>
      </c>
      <c r="I45" s="36"/>
      <c r="J45" s="38"/>
      <c r="K45" s="78"/>
    </row>
    <row r="46" spans="1:11" ht="22.5" customHeight="1" x14ac:dyDescent="0.2">
      <c r="A46" s="31">
        <f t="shared" si="0"/>
        <v>1</v>
      </c>
      <c r="B46" s="8">
        <f t="shared" si="1"/>
        <v>3</v>
      </c>
      <c r="C46" s="72"/>
      <c r="D46" s="74" t="str">
        <f t="shared" si="3"/>
        <v>Wed</v>
      </c>
      <c r="E46" s="44">
        <f>+E44+1</f>
        <v>44370</v>
      </c>
      <c r="F46" s="45"/>
      <c r="G46" s="46">
        <v>9006</v>
      </c>
      <c r="H46" s="47" t="s">
        <v>177</v>
      </c>
      <c r="I46" s="46" t="s">
        <v>82</v>
      </c>
      <c r="J46" s="48">
        <v>8</v>
      </c>
      <c r="K46" s="79"/>
    </row>
    <row r="47" spans="1:11" ht="22.5" customHeight="1" x14ac:dyDescent="0.2">
      <c r="A47" s="31"/>
      <c r="C47" s="72"/>
      <c r="D47" s="74" t="str">
        <f>D46</f>
        <v>Wed</v>
      </c>
      <c r="E47" s="44">
        <f>E46</f>
        <v>44370</v>
      </c>
      <c r="F47" s="45"/>
      <c r="G47" s="46"/>
      <c r="H47" s="47" t="s">
        <v>165</v>
      </c>
      <c r="I47" s="46"/>
      <c r="J47" s="48"/>
      <c r="K47" s="79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2"/>
      <c r="D48" s="70" t="str">
        <f t="shared" si="3"/>
        <v>Thu</v>
      </c>
      <c r="E48" s="34">
        <f>+E46+1</f>
        <v>44371</v>
      </c>
      <c r="F48" s="35"/>
      <c r="G48" s="36">
        <v>9006</v>
      </c>
      <c r="H48" s="42" t="s">
        <v>93</v>
      </c>
      <c r="I48" s="36" t="s">
        <v>82</v>
      </c>
      <c r="J48" s="38">
        <v>8</v>
      </c>
      <c r="K48" s="78"/>
    </row>
    <row r="49" spans="1:11" ht="22.5" customHeight="1" x14ac:dyDescent="0.2">
      <c r="A49" s="31"/>
      <c r="C49" s="72"/>
      <c r="D49" s="70" t="str">
        <f>D48</f>
        <v>Thu</v>
      </c>
      <c r="E49" s="34">
        <f>E48</f>
        <v>44371</v>
      </c>
      <c r="F49" s="35"/>
      <c r="G49" s="36"/>
      <c r="H49" s="42" t="s">
        <v>149</v>
      </c>
      <c r="I49" s="36"/>
      <c r="J49" s="38"/>
      <c r="K49" s="78"/>
    </row>
    <row r="50" spans="1:11" ht="22.5" customHeight="1" x14ac:dyDescent="0.2">
      <c r="A50" s="31"/>
      <c r="C50" s="72"/>
      <c r="D50" s="70" t="str">
        <f t="shared" ref="D50" si="8">D49</f>
        <v>Thu</v>
      </c>
      <c r="E50" s="34">
        <f t="shared" ref="E50" si="9">E49</f>
        <v>44371</v>
      </c>
      <c r="F50" s="35"/>
      <c r="G50" s="36"/>
      <c r="H50" s="65" t="s">
        <v>150</v>
      </c>
      <c r="I50" s="36"/>
      <c r="J50" s="38"/>
      <c r="K50" s="78"/>
    </row>
    <row r="51" spans="1:11" ht="22.5" customHeight="1" x14ac:dyDescent="0.2">
      <c r="A51" s="31">
        <f t="shared" si="0"/>
        <v>1</v>
      </c>
      <c r="B51" s="8">
        <f t="shared" si="1"/>
        <v>5</v>
      </c>
      <c r="C51" s="72"/>
      <c r="D51" s="74" t="str">
        <f t="shared" si="3"/>
        <v>Fri</v>
      </c>
      <c r="E51" s="44">
        <f>+E48+1</f>
        <v>44372</v>
      </c>
      <c r="F51" s="45"/>
      <c r="G51" s="46">
        <v>9006</v>
      </c>
      <c r="H51" s="47" t="s">
        <v>146</v>
      </c>
      <c r="I51" s="46" t="s">
        <v>130</v>
      </c>
      <c r="J51" s="48">
        <v>7</v>
      </c>
      <c r="K51" s="79"/>
    </row>
    <row r="52" spans="1:11" ht="22.5" customHeight="1" x14ac:dyDescent="0.2">
      <c r="A52" s="31"/>
      <c r="C52" s="72"/>
      <c r="D52" s="74" t="str">
        <f>D51</f>
        <v>Fri</v>
      </c>
      <c r="E52" s="44">
        <f>E51</f>
        <v>44372</v>
      </c>
      <c r="F52" s="45"/>
      <c r="G52" s="46">
        <v>9006</v>
      </c>
      <c r="H52" s="47" t="s">
        <v>152</v>
      </c>
      <c r="I52" s="46" t="s">
        <v>82</v>
      </c>
      <c r="J52" s="48">
        <v>3</v>
      </c>
      <c r="K52" s="79"/>
    </row>
    <row r="53" spans="1:11" ht="22.5" customHeight="1" x14ac:dyDescent="0.2">
      <c r="A53" s="31" t="str">
        <f t="shared" si="0"/>
        <v/>
      </c>
      <c r="B53" s="8">
        <f t="shared" si="1"/>
        <v>6</v>
      </c>
      <c r="C53" s="72"/>
      <c r="D53" s="74" t="str">
        <f t="shared" si="3"/>
        <v>Sat</v>
      </c>
      <c r="E53" s="44">
        <f>+E51+1</f>
        <v>44373</v>
      </c>
      <c r="F53" s="63"/>
      <c r="G53" s="64"/>
      <c r="H53" s="65"/>
      <c r="I53" s="64"/>
      <c r="J53" s="77"/>
      <c r="K53" s="78"/>
    </row>
    <row r="54" spans="1:11" ht="22.5" customHeight="1" x14ac:dyDescent="0.2">
      <c r="A54" s="31" t="str">
        <f t="shared" si="0"/>
        <v/>
      </c>
      <c r="B54" s="8">
        <f t="shared" si="1"/>
        <v>7</v>
      </c>
      <c r="C54" s="72"/>
      <c r="D54" s="70" t="str">
        <f t="shared" si="3"/>
        <v>Sun</v>
      </c>
      <c r="E54" s="34">
        <f>+E53+1</f>
        <v>44374</v>
      </c>
      <c r="F54" s="35"/>
      <c r="G54" s="36"/>
      <c r="H54" s="42"/>
      <c r="I54" s="36"/>
      <c r="J54" s="38"/>
      <c r="K54" s="78"/>
    </row>
    <row r="55" spans="1:11" ht="22.5" customHeight="1" x14ac:dyDescent="0.2">
      <c r="A55" s="31">
        <f t="shared" si="0"/>
        <v>1</v>
      </c>
      <c r="B55" s="8">
        <f t="shared" si="1"/>
        <v>1</v>
      </c>
      <c r="C55" s="72"/>
      <c r="D55" s="74" t="str">
        <f t="shared" si="3"/>
        <v>Mo</v>
      </c>
      <c r="E55" s="44">
        <f>+E54+1</f>
        <v>44375</v>
      </c>
      <c r="F55" s="45"/>
      <c r="G55" s="46">
        <v>9006</v>
      </c>
      <c r="H55" s="151" t="s">
        <v>174</v>
      </c>
      <c r="I55" s="46" t="s">
        <v>82</v>
      </c>
      <c r="J55" s="48">
        <v>8</v>
      </c>
      <c r="K55" s="79"/>
    </row>
    <row r="56" spans="1:11" ht="22.5" customHeight="1" x14ac:dyDescent="0.2">
      <c r="A56" s="31"/>
      <c r="C56" s="72"/>
      <c r="D56" s="74" t="str">
        <f>D55</f>
        <v>Mo</v>
      </c>
      <c r="E56" s="44">
        <f>E55</f>
        <v>44375</v>
      </c>
      <c r="F56" s="45"/>
      <c r="G56" s="46"/>
      <c r="H56" s="151" t="s">
        <v>178</v>
      </c>
      <c r="I56" s="46"/>
      <c r="J56" s="48"/>
      <c r="K56" s="79"/>
    </row>
    <row r="57" spans="1:11" ht="22.5" customHeight="1" x14ac:dyDescent="0.2">
      <c r="A57" s="31">
        <f t="shared" si="0"/>
        <v>1</v>
      </c>
      <c r="B57" s="8">
        <f>WEEKDAY(E55+1,2)</f>
        <v>2</v>
      </c>
      <c r="C57" s="72"/>
      <c r="D57" s="70" t="str">
        <f>IF(B57=1,"Mo",IF(B57=2,"Tue",IF(B57=3,"Wed",IF(B57=4,"Thu",IF(B57=5,"Fri",IF(B57=6,"Sat",IF(B57=7,"Sun","")))))))</f>
        <v>Tue</v>
      </c>
      <c r="E57" s="34">
        <f>IF(MONTH(E55+1)&gt;MONTH(E55),"",E55+1)</f>
        <v>44376</v>
      </c>
      <c r="F57" s="35"/>
      <c r="G57" s="36">
        <v>9006</v>
      </c>
      <c r="H57" s="42" t="s">
        <v>144</v>
      </c>
      <c r="I57" s="36" t="s">
        <v>82</v>
      </c>
      <c r="J57" s="38">
        <v>8</v>
      </c>
      <c r="K57" s="78"/>
    </row>
    <row r="58" spans="1:11" ht="22.5" customHeight="1" x14ac:dyDescent="0.2">
      <c r="A58" s="31"/>
      <c r="C58" s="72"/>
      <c r="D58" s="70" t="str">
        <f>D57</f>
        <v>Tue</v>
      </c>
      <c r="E58" s="34">
        <f>E57</f>
        <v>44376</v>
      </c>
      <c r="F58" s="35"/>
      <c r="G58" s="36"/>
      <c r="H58" s="42" t="s">
        <v>176</v>
      </c>
      <c r="I58" s="36"/>
      <c r="J58" s="38"/>
      <c r="K58" s="78"/>
    </row>
    <row r="59" spans="1:11" ht="22.5" customHeight="1" x14ac:dyDescent="0.2">
      <c r="A59" s="31"/>
      <c r="C59" s="72"/>
      <c r="D59" s="70" t="str">
        <f t="shared" ref="D59:E59" si="10">D58</f>
        <v>Tue</v>
      </c>
      <c r="E59" s="34">
        <f t="shared" si="10"/>
        <v>44376</v>
      </c>
      <c r="F59" s="35"/>
      <c r="G59" s="36"/>
      <c r="H59" s="152" t="s">
        <v>175</v>
      </c>
      <c r="I59" s="36"/>
      <c r="J59" s="38"/>
      <c r="K59" s="78"/>
    </row>
    <row r="60" spans="1:11" ht="22.5" customHeight="1" x14ac:dyDescent="0.2">
      <c r="A60" s="31">
        <f t="shared" si="0"/>
        <v>1</v>
      </c>
      <c r="B60" s="8">
        <v>3</v>
      </c>
      <c r="C60" s="72"/>
      <c r="D60" s="74" t="str">
        <f>IF(B60=1,"Mo",IF(B60=2,"Tue",IF(B60=3,"Wed",IF(B60=4,"Thu",IF(B60=5,"Fri",IF(B60=6,"Sat",IF(B60=7,"Sun","")))))))</f>
        <v>Wed</v>
      </c>
      <c r="E60" s="44">
        <f>IF(MONTH(E57+1)&gt;MONTH(E57),"",E57+1)</f>
        <v>44377</v>
      </c>
      <c r="F60" s="45"/>
      <c r="G60" s="46">
        <v>9006</v>
      </c>
      <c r="H60" s="47" t="s">
        <v>145</v>
      </c>
      <c r="I60" s="46" t="s">
        <v>130</v>
      </c>
      <c r="J60" s="48">
        <v>8</v>
      </c>
      <c r="K60" s="79"/>
    </row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</sheetData>
  <mergeCells count="2">
    <mergeCell ref="D4:E4"/>
    <mergeCell ref="D1:K1"/>
  </mergeCells>
  <conditionalFormatting sqref="C11:C60">
    <cfRule type="expression" dxfId="38" priority="41" stopIfTrue="1">
      <formula>IF($A11=1,B11,)</formula>
    </cfRule>
    <cfRule type="expression" dxfId="37" priority="42" stopIfTrue="1">
      <formula>IF($A11="",B11,)</formula>
    </cfRule>
  </conditionalFormatting>
  <conditionalFormatting sqref="E11:E13">
    <cfRule type="expression" dxfId="36" priority="43" stopIfTrue="1">
      <formula>IF($A11="",B11,"")</formula>
    </cfRule>
  </conditionalFormatting>
  <conditionalFormatting sqref="E14:E60">
    <cfRule type="expression" dxfId="35" priority="44" stopIfTrue="1">
      <formula>IF($A14&lt;&gt;1,B14,"")</formula>
    </cfRule>
  </conditionalFormatting>
  <conditionalFormatting sqref="D11:D60">
    <cfRule type="expression" dxfId="34" priority="45" stopIfTrue="1">
      <formula>IF($A11="",B11,)</formula>
    </cfRule>
  </conditionalFormatting>
  <conditionalFormatting sqref="G11:G15 G17:G23 G49:G56 G25:G35 G37:G40 G42:G47">
    <cfRule type="expression" dxfId="33" priority="46" stopIfTrue="1">
      <formula>#REF!="Freelancer"</formula>
    </cfRule>
    <cfRule type="expression" dxfId="32" priority="47" stopIfTrue="1">
      <formula>#REF!="DTC Int. Staff"</formula>
    </cfRule>
  </conditionalFormatting>
  <conditionalFormatting sqref="G55:G56 G17 G20:G23 G49:G52 G25:G26 G29:G35 G37:G40 G43:G47">
    <cfRule type="expression" dxfId="31" priority="39" stopIfTrue="1">
      <formula>$F$5="Freelancer"</formula>
    </cfRule>
    <cfRule type="expression" dxfId="30" priority="40" stopIfTrue="1">
      <formula>$F$5="DTC Int. Staff"</formula>
    </cfRule>
  </conditionalFormatting>
  <conditionalFormatting sqref="G14:G15">
    <cfRule type="expression" dxfId="29" priority="37" stopIfTrue="1">
      <formula>#REF!="Freelancer"</formula>
    </cfRule>
    <cfRule type="expression" dxfId="28" priority="38" stopIfTrue="1">
      <formula>#REF!="DTC Int. Staff"</formula>
    </cfRule>
  </conditionalFormatting>
  <conditionalFormatting sqref="G14:G15">
    <cfRule type="expression" dxfId="27" priority="35" stopIfTrue="1">
      <formula>$F$5="Freelancer"</formula>
    </cfRule>
    <cfRule type="expression" dxfId="26" priority="36" stopIfTrue="1">
      <formula>$F$5="DTC Int. Staff"</formula>
    </cfRule>
  </conditionalFormatting>
  <conditionalFormatting sqref="G16">
    <cfRule type="expression" dxfId="25" priority="33" stopIfTrue="1">
      <formula>#REF!="Freelancer"</formula>
    </cfRule>
    <cfRule type="expression" dxfId="24" priority="34" stopIfTrue="1">
      <formula>#REF!="DTC Int. Staff"</formula>
    </cfRule>
  </conditionalFormatting>
  <conditionalFormatting sqref="G16">
    <cfRule type="expression" dxfId="23" priority="31" stopIfTrue="1">
      <formula>$F$5="Freelancer"</formula>
    </cfRule>
    <cfRule type="expression" dxfId="22" priority="32" stopIfTrue="1">
      <formula>$F$5="DTC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5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5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4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48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48">
    <cfRule type="expression" dxfId="7" priority="9" stopIfTrue="1">
      <formula>$F$5="Freelancer"</formula>
    </cfRule>
    <cfRule type="expression" dxfId="6" priority="10" stopIfTrue="1">
      <formula>$F$5="DTC Int. Staff"</formula>
    </cfRule>
  </conditionalFormatting>
  <conditionalFormatting sqref="G36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36">
    <cfRule type="expression" dxfId="3" priority="5" stopIfTrue="1">
      <formula>$F$5="Freelancer"</formula>
    </cfRule>
    <cfRule type="expression" dxfId="2" priority="6" stopIfTrue="1">
      <formula>$F$5="DTC Int. Staff"</formula>
    </cfRule>
  </conditionalFormatting>
  <conditionalFormatting sqref="G2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2021-07-01T07:40:56Z</dcterms:modified>
</cp:coreProperties>
</file>