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13_ncr:1_{9907157D-228F-4B97-9FE2-7051D01295EE}" xr6:coauthVersionLast="47" xr6:coauthVersionMax="47" xr10:uidLastSave="{00000000-0000-0000-0000-000000000000}"/>
  <bookViews>
    <workbookView xWindow="-110" yWindow="-110" windowWidth="19420" windowHeight="10420" tabRatio="766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_xlnm._FilterDatabase" localSheetId="2" hidden="1">'01_Jan'!$D$10:$J$126</definedName>
    <definedName name="_xlnm._FilterDatabase" localSheetId="3" hidden="1">'02_Feb'!$D$10:$J$10</definedName>
    <definedName name="_xlnm._FilterDatabase" localSheetId="4" hidden="1">'03_Mar'!$D$10:$J$134</definedName>
    <definedName name="_xlnm._FilterDatabase" localSheetId="5" hidden="1">'04_April'!$D$10:$J$133</definedName>
    <definedName name="_xlnm._FilterDatabase" localSheetId="6" hidden="1">'05_May'!$D$10:$J$125</definedName>
    <definedName name="_xlnm._FilterDatabase" localSheetId="7" hidden="1">'06_June'!$D$10:$J$129</definedName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43" l="1"/>
  <c r="G26" i="43" s="1"/>
  <c r="E17" i="43"/>
  <c r="J133" i="41"/>
  <c r="J132" i="41"/>
  <c r="J137" i="42"/>
  <c r="J136" i="42"/>
  <c r="I8" i="42"/>
  <c r="J135" i="42"/>
  <c r="J134" i="42"/>
  <c r="J133" i="42"/>
  <c r="J132" i="42"/>
  <c r="J131" i="42"/>
  <c r="I8" i="41"/>
  <c r="J131" i="41"/>
  <c r="J130" i="41"/>
  <c r="J129" i="41"/>
  <c r="J128" i="41"/>
  <c r="J127" i="41"/>
  <c r="K140" i="40"/>
  <c r="I8" i="40"/>
  <c r="J140" i="40"/>
  <c r="J139" i="40"/>
  <c r="J138" i="40"/>
  <c r="J137" i="40"/>
  <c r="J136" i="40"/>
  <c r="J135" i="40"/>
  <c r="K141" i="39"/>
  <c r="I8" i="39"/>
  <c r="J141" i="39"/>
  <c r="J140" i="39"/>
  <c r="J139" i="39"/>
  <c r="J138" i="39"/>
  <c r="J137" i="39"/>
  <c r="J136" i="39"/>
  <c r="K126" i="37"/>
  <c r="I8" i="37"/>
  <c r="J126" i="37"/>
  <c r="J125" i="37"/>
  <c r="J124" i="37"/>
  <c r="J123" i="37"/>
  <c r="J122" i="37"/>
  <c r="J121" i="37"/>
  <c r="K133" i="36"/>
  <c r="I8" i="36"/>
  <c r="J133" i="36"/>
  <c r="J132" i="36"/>
  <c r="J128" i="36"/>
  <c r="J131" i="36"/>
  <c r="J130" i="36"/>
  <c r="J129" i="36"/>
  <c r="J138" i="42" l="1"/>
  <c r="G17" i="43"/>
  <c r="J15" i="43"/>
  <c r="K138" i="42"/>
  <c r="K133" i="41"/>
  <c r="E16" i="43"/>
  <c r="G16" i="43" s="1"/>
  <c r="E22" i="43"/>
  <c r="G22" i="43" s="1"/>
  <c r="E13" i="43"/>
  <c r="E15" i="43"/>
  <c r="G15" i="43" s="1"/>
  <c r="E14" i="43"/>
  <c r="G14" i="43" s="1"/>
  <c r="G13" i="43" l="1"/>
  <c r="E18" i="43"/>
  <c r="J20" i="43"/>
  <c r="J13" i="43"/>
  <c r="D9" i="43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0"/>
  <c r="E9" i="43"/>
  <c r="J8" i="37"/>
  <c r="C9" i="43"/>
  <c r="J8" i="41"/>
  <c r="F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  <c r="B9" i="43" l="1"/>
  <c r="H9" i="43" s="1"/>
  <c r="F17" i="43" l="1"/>
  <c r="F26" i="43"/>
  <c r="F13" i="43"/>
  <c r="K18" i="43"/>
  <c r="F22" i="43"/>
  <c r="F16" i="43"/>
  <c r="K19" i="43"/>
  <c r="K15" i="43"/>
  <c r="K16" i="43"/>
  <c r="F18" i="43"/>
  <c r="I9" i="43"/>
  <c r="J9" i="43" s="1"/>
  <c r="K13" i="43"/>
  <c r="F15" i="43"/>
  <c r="F14" i="43"/>
  <c r="K20" i="43"/>
  <c r="K17" i="43"/>
  <c r="K14" i="43"/>
  <c r="J8" i="36"/>
</calcChain>
</file>

<file path=xl/sharedStrings.xml><?xml version="1.0" encoding="utf-8"?>
<sst xmlns="http://schemas.openxmlformats.org/spreadsheetml/2006/main" count="746" uniqueCount="159">
  <si>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</si>
  <si>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</si>
  <si>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</si>
  <si>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</si>
  <si>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</si>
  <si>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</si>
  <si>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</si>
  <si>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</si>
  <si>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</si>
  <si>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</si>
  <si>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</si>
  <si>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</si>
  <si>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</si>
  <si>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</si>
  <si>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</si>
  <si>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</si>
  <si>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</si>
  <si>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</si>
  <si>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</si>
  <si>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</si>
  <si>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</si>
  <si>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</si>
  <si>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</si>
  <si>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</si>
  <si>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</si>
  <si>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</si>
  <si>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</si>
  <si>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</si>
  <si>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</si>
  <si>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</si>
  <si>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</si>
  <si>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</si>
  <si>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</si>
  <si>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</si>
  <si>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</si>
  <si>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</si>
  <si>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</si>
  <si>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</si>
  <si>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</si>
  <si>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</si>
  <si>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</si>
  <si>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</si>
  <si>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</si>
  <si>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</si>
  <si>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</si>
  <si>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</si>
  <si>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</si>
  <si>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</si>
  <si>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</si>
  <si>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</si>
  <si>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</si>
  <si>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</si>
  <si>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</si>
  <si>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</si>
  <si>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</si>
  <si>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</si>
  <si>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</si>
  <si>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</si>
  <si>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</si>
  <si>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</si>
  <si>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</si>
  <si>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</si>
  <si>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</si>
  <si>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</si>
  <si>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</si>
  <si>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</si>
  <si>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</si>
  <si>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</si>
  <si>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</si>
  <si>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</si>
  <si>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</si>
  <si>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</si>
  <si>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</si>
  <si>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</si>
  <si>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</si>
  <si>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</si>
  <si>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</si>
  <si>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</si>
  <si>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</si>
  <si>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</si>
  <si>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</si>
  <si>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</si>
  <si>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</si>
  <si>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</si>
  <si>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</si>
  <si>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</si>
  <si>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</si>
  <si>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</si>
  <si>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</si>
  <si>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</si>
  <si>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</si>
  <si>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</si>
  <si>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</si>
  <si>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</si>
  <si>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</si>
  <si>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</si>
  <si>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</si>
  <si>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</si>
  <si>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</si>
  <si>
    <t>WFH</t>
  </si>
  <si>
    <t>NBTCFund Spectrum Valuation</t>
  </si>
  <si>
    <t>NBTCFund Spectrum Valuation: Kick-off Meeting with the Client</t>
  </si>
  <si>
    <t>Interview K.Pornpattara (Senior TA)</t>
  </si>
  <si>
    <t>Interview K.Suthatta (Digital Market Research)</t>
  </si>
  <si>
    <t>Summary Timesheet TIME Consulting</t>
  </si>
  <si>
    <t>H1/2564</t>
  </si>
  <si>
    <t xml:space="preserve">Position: 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</si>
  <si>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</si>
  <si>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</si>
  <si>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</si>
  <si>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</si>
  <si>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</si>
  <si>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</si>
  <si>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</si>
  <si>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</si>
  <si>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</si>
  <si>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</si>
  <si>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</si>
  <si>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</si>
  <si>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</si>
  <si>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</si>
  <si>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</si>
  <si>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</si>
  <si>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Total</t>
  </si>
  <si>
    <t>Panisa</t>
  </si>
  <si>
    <t>Managing Consultant</t>
  </si>
  <si>
    <t>NBTC Pure LRIC</t>
  </si>
  <si>
    <t>NIEC Duct Evaluation</t>
  </si>
  <si>
    <t>Check Sum</t>
  </si>
  <si>
    <t>TIME-202064</t>
  </si>
  <si>
    <t>Interview with Philippines education sector</t>
  </si>
  <si>
    <t>Huawei APAC</t>
  </si>
  <si>
    <t>NBTCFund Spectrum Valuation Detailed Project Plan and Internal Budget Calculation</t>
  </si>
  <si>
    <t>NBTC Pure LRIC Internal Budget Calculation Wrap Up</t>
  </si>
  <si>
    <t>NIDA Market Analysis Internal Budget Calculation Wrap Up</t>
  </si>
  <si>
    <t>NBTCFund Spectrum Valuation Data Collection and WP4</t>
  </si>
  <si>
    <t>Editing NIDA Market Analysis Final Report</t>
  </si>
  <si>
    <t>Interview K.Artinart (Strategy and Consulting)</t>
  </si>
  <si>
    <t>Spectrum Fee Proposal</t>
  </si>
  <si>
    <t>Project Support: Briefing on Input Data for Fixed and Mobile IC Model</t>
  </si>
  <si>
    <t>NBTCFund Spectrum Valuation: Client Meeting on Progress Report 1 and Draft Questionnaire</t>
  </si>
  <si>
    <t>Huawei APAC: PH Report</t>
  </si>
  <si>
    <t xml:space="preserve">Huawei APAC: Summary of 2 PH Interviews </t>
  </si>
  <si>
    <t>TIME-202050</t>
  </si>
  <si>
    <t>Spectrum Fee Proposal Final Check and Submission</t>
  </si>
  <si>
    <t>Project Support: Pure LRIC Public Hearing</t>
  </si>
  <si>
    <t>NBTCFund Spectrum Valuation: Editing Inception Report and Response to Client's Question on the Draft Questionnaire</t>
  </si>
  <si>
    <t>NBTCFund Spectrum Valuation: Survey Coordination</t>
  </si>
  <si>
    <t>NBTCFund Spectrum Valuation: Report Submission and Survey Coordination</t>
  </si>
  <si>
    <t>Project Support: Public Hearing Run-through</t>
  </si>
  <si>
    <t>NBTCFund Spectrum Valuation: Editing Draft Questionnaire</t>
  </si>
  <si>
    <t>NBTCFund Spectrum Valuation: Internal Meeting on Draft Questionnaire</t>
  </si>
  <si>
    <t>NBTCFund Spectrum Valuation: Call Center Brief</t>
  </si>
  <si>
    <t>NBTCFund Spectrum Valuation: Summarize Email List</t>
  </si>
  <si>
    <t>NBTCFund Spectrum Valuation: Meeting with P'Thunwar and Editing Questionnaire</t>
  </si>
  <si>
    <t>Huawei 5G APAC</t>
  </si>
  <si>
    <t>Business Development (Technical Proposal)</t>
  </si>
  <si>
    <t>NBTC Spectrum Fee</t>
  </si>
  <si>
    <t>Huawei APAC: Ad-hoc on Thailand's 5G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</si>
</sst>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43" xfId="2" applyFont="1" applyBorder="1" applyAlignment="1">
      <alignment horizontal="center" vertical="center"/>
    </xf>
    <xf numFmtId="0" fontId="15" fillId="0" borderId="43" xfId="2" applyFont="1" applyBorder="1" applyAlignment="1">
      <alignment vertical="center"/>
    </xf>
    <xf numFmtId="0" fontId="15" fillId="0" borderId="43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4" xfId="1" applyFont="1" applyFill="1" applyBorder="1" applyAlignment="1" applyProtection="1">
      <alignment horizontal="center" vertical="center"/>
      <protection locked="0"/>
    </xf>
    <xf numFmtId="43" fontId="16" fillId="6" borderId="45" xfId="1" applyFont="1" applyFill="1" applyBorder="1" applyAlignment="1" applyProtection="1">
      <alignment horizontal="center" vertical="center"/>
      <protection locked="0"/>
    </xf>
    <xf numFmtId="164" fontId="16" fillId="6" borderId="45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5" fillId="8" borderId="10" xfId="2" applyFont="1" applyFill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 wrapText="1"/>
      <protection locked="0"/>
    </xf>
    <xf numFmtId="43" fontId="15" fillId="0" borderId="0" xfId="2" applyNumberFormat="1" applyFont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43" fontId="15" fillId="8" borderId="10" xfId="2" applyNumberFormat="1" applyFont="1" applyFill="1" applyBorder="1" applyAlignment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4" xfId="2" applyFont="1" applyBorder="1" applyAlignment="1" applyProtection="1">
      <alignment horizontal="left" vertical="center" wrapText="1"/>
      <protection locked="0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>
      <alignment horizontal="center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596D6D2-4F13-4801-99D3-39B417B2F373}"/>
    <cellStyle name="Percent 2" xfId="3" xr:uid="{F08DEAF2-DADE-44BC-A75B-32E2FFA2CDF1}"/>
  </cellStyles>
  <dxfs count="7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53AA3B6-3979-42BD-930D-64AC5194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FF-7B7F-4BCC-AB82-EFECD76DDDCA}">
  <sheetPr>
    <pageSetUpPr fitToPage="1"/>
  </sheetPr>
  <dimension ref="B1:P28"/>
  <sheetViews>
    <sheetView showGridLines="0" tabSelected="1" topLeftCell="A13" zoomScale="55" zoomScaleNormal="55" workbookViewId="0">
      <selection activeCell="H11" sqref="H11"/>
    </sheetView>
  </sheetViews>
  <sheetFormatPr defaultColWidth="11.453125" defaultRowHeight="17.5" x14ac:dyDescent="0.25"/>
  <cols>
    <col min="1" max="1" width="6.7265625" style="110" customWidth="1"/>
    <col min="2" max="7" width="23.26953125" style="110" customWidth="1"/>
    <col min="8" max="10" width="23.453125" style="110" customWidth="1"/>
    <col min="11" max="11" width="17.6328125" style="110" customWidth="1"/>
    <col min="12" max="16384" width="11.453125" style="110"/>
  </cols>
  <sheetData>
    <row r="1" spans="2:16" ht="43.5" customHeight="1" x14ac:dyDescent="0.25">
      <c r="B1" s="160" t="s">
        <v>104</v>
      </c>
      <c r="C1" s="160"/>
      <c r="D1" s="160"/>
      <c r="E1" s="160"/>
      <c r="F1" s="160"/>
      <c r="G1" s="160"/>
      <c r="H1" s="160"/>
      <c r="I1" s="160"/>
      <c r="J1" s="160"/>
    </row>
    <row r="2" spans="2:16" ht="27" customHeight="1" x14ac:dyDescent="0.25">
      <c r="B2" s="161" t="s">
        <v>105</v>
      </c>
      <c r="C2" s="161"/>
      <c r="D2" s="161"/>
      <c r="E2" s="161"/>
      <c r="F2" s="161"/>
      <c r="G2" s="161"/>
      <c r="H2" s="161"/>
      <c r="I2" s="161"/>
      <c r="J2" s="161"/>
    </row>
    <row r="3" spans="2:16" ht="13.5" customHeight="1" thickBot="1" x14ac:dyDescent="0.3">
      <c r="B3" s="111"/>
      <c r="C3" s="111"/>
      <c r="D3" s="111"/>
      <c r="E3" s="111"/>
      <c r="F3" s="111"/>
      <c r="G3" s="112"/>
      <c r="H3" s="113"/>
      <c r="I3" s="113"/>
      <c r="J3" s="113"/>
    </row>
    <row r="4" spans="2:16" ht="33" customHeight="1" x14ac:dyDescent="0.25">
      <c r="D4" s="114" t="s">
        <v>0</v>
      </c>
      <c r="E4" s="115" t="s">
        <v>124</v>
      </c>
      <c r="G4" s="114" t="s">
        <v>8</v>
      </c>
      <c r="H4" s="115" t="s">
        <v>51</v>
      </c>
    </row>
    <row r="5" spans="2:16" ht="27.75" customHeight="1" x14ac:dyDescent="0.25">
      <c r="D5" s="116" t="s">
        <v>7</v>
      </c>
      <c r="E5" s="115" t="s">
        <v>52</v>
      </c>
      <c r="G5" s="114" t="s">
        <v>106</v>
      </c>
      <c r="H5" s="115" t="s">
        <v>125</v>
      </c>
    </row>
    <row r="6" spans="2:16" ht="19.5" customHeight="1" x14ac:dyDescent="0.25">
      <c r="B6" s="114"/>
      <c r="C6" s="116"/>
      <c r="E6" s="162"/>
      <c r="F6" s="162"/>
      <c r="G6" s="162"/>
    </row>
    <row r="7" spans="2:16" ht="36.75" customHeight="1" x14ac:dyDescent="0.25">
      <c r="B7" s="163" t="s">
        <v>107</v>
      </c>
      <c r="C7" s="164"/>
      <c r="D7" s="164"/>
      <c r="E7" s="164"/>
      <c r="F7" s="164"/>
      <c r="G7" s="164"/>
      <c r="H7" s="164"/>
      <c r="I7" s="164"/>
      <c r="J7" s="164"/>
    </row>
    <row r="8" spans="2:16" ht="35.25" customHeight="1" thickBot="1" x14ac:dyDescent="0.3">
      <c r="B8" s="117" t="s">
        <v>108</v>
      </c>
      <c r="C8" s="117" t="s">
        <v>109</v>
      </c>
      <c r="D8" s="117" t="s">
        <v>110</v>
      </c>
      <c r="E8" s="117" t="s">
        <v>111</v>
      </c>
      <c r="F8" s="117" t="s">
        <v>112</v>
      </c>
      <c r="G8" s="117" t="s">
        <v>113</v>
      </c>
      <c r="H8" s="118" t="s">
        <v>114</v>
      </c>
      <c r="I8" s="118" t="s">
        <v>115</v>
      </c>
      <c r="J8" s="118" t="s">
        <v>116</v>
      </c>
    </row>
    <row r="9" spans="2:16" ht="29.15" customHeight="1" thickBot="1" x14ac:dyDescent="0.4">
      <c r="B9" s="119">
        <f>'01_Jan'!I8</f>
        <v>119</v>
      </c>
      <c r="C9" s="119">
        <f>'02_Feb'!I8</f>
        <v>156</v>
      </c>
      <c r="D9" s="119">
        <f>'03_Mar'!I8</f>
        <v>232</v>
      </c>
      <c r="E9" s="119">
        <f>'04_April'!I8</f>
        <v>152</v>
      </c>
      <c r="F9" s="119">
        <f>'05_May'!I8</f>
        <v>178.5</v>
      </c>
      <c r="G9" s="120">
        <f>'06_June'!I8</f>
        <v>199.5</v>
      </c>
      <c r="H9" s="121">
        <f>SUM(B9:G9)</f>
        <v>1037</v>
      </c>
      <c r="I9" s="122">
        <f>H9/6</f>
        <v>172.83333333333334</v>
      </c>
      <c r="J9" s="123">
        <f>I9/8</f>
        <v>21.604166666666668</v>
      </c>
      <c r="L9" s="159"/>
      <c r="M9" s="159"/>
      <c r="N9" s="159"/>
      <c r="O9" s="159"/>
      <c r="P9" s="159"/>
    </row>
    <row r="10" spans="2:16" ht="29.25" customHeight="1" x14ac:dyDescent="0.35">
      <c r="B10" s="124"/>
      <c r="C10" s="124"/>
      <c r="D10" s="124"/>
      <c r="E10" s="124"/>
      <c r="F10" s="124"/>
      <c r="G10" s="124"/>
      <c r="H10" s="125"/>
      <c r="I10" s="126"/>
      <c r="J10" s="115"/>
      <c r="L10" s="159"/>
      <c r="M10" s="159"/>
      <c r="N10" s="159"/>
      <c r="O10" s="159"/>
      <c r="P10" s="159"/>
    </row>
    <row r="11" spans="2:16" ht="27" customHeight="1" x14ac:dyDescent="0.35">
      <c r="B11" s="127">
        <v>9001</v>
      </c>
      <c r="C11" s="128" t="s">
        <v>117</v>
      </c>
      <c r="D11" s="124"/>
      <c r="E11" s="124"/>
      <c r="F11" s="124"/>
      <c r="G11" s="124"/>
      <c r="I11" s="129" t="s">
        <v>118</v>
      </c>
      <c r="J11" s="126"/>
      <c r="K11" s="115"/>
      <c r="L11" s="130"/>
      <c r="M11" s="130"/>
      <c r="N11" s="130"/>
      <c r="O11" s="130"/>
      <c r="P11" s="130"/>
    </row>
    <row r="12" spans="2:16" ht="40.5" customHeight="1" x14ac:dyDescent="0.35">
      <c r="B12" s="131" t="s">
        <v>119</v>
      </c>
      <c r="C12" s="156" t="s">
        <v>120</v>
      </c>
      <c r="D12" s="156"/>
      <c r="E12" s="132" t="s">
        <v>114</v>
      </c>
      <c r="F12" s="132" t="s">
        <v>121</v>
      </c>
      <c r="G12" s="133" t="s">
        <v>122</v>
      </c>
      <c r="I12" s="134" t="s">
        <v>46</v>
      </c>
      <c r="J12" s="132" t="s">
        <v>114</v>
      </c>
      <c r="K12" s="132" t="s">
        <v>121</v>
      </c>
      <c r="L12" s="159"/>
      <c r="M12" s="159"/>
      <c r="N12" s="159"/>
      <c r="O12" s="159"/>
      <c r="P12" s="159"/>
    </row>
    <row r="13" spans="2:16" ht="27" customHeight="1" x14ac:dyDescent="0.25">
      <c r="B13" s="135" t="s">
        <v>55</v>
      </c>
      <c r="C13" s="157" t="s">
        <v>126</v>
      </c>
      <c r="D13" s="158"/>
      <c r="E13" s="136">
        <f>SUMIF('01_Jan'!F11:F126,"TIME-201961",'01_Jan'!J11:J126)+SUMIF('02_Feb'!F11:F119,"TIME-201961",'02_Feb'!J11:J119)+SUMIF('03_Mar'!F11:F134,"TIME-201961",'03_Mar'!J11:J134)+SUMIF('04_April'!F11:F133,"TIME-201961",'04_April'!J11:J133)+SUMIF('05_May'!F11:F125,"TIME-201961",'05_May'!J11:J125)+SUMIF('06_June'!F11:F129,"TIME-201961",'06_June'!J11:J129)</f>
        <v>340</v>
      </c>
      <c r="F13" s="137">
        <f t="shared" ref="F13:F18" si="0">E13/$H$9</f>
        <v>0.32786885245901637</v>
      </c>
      <c r="G13" s="138">
        <f>E13/8</f>
        <v>42.5</v>
      </c>
      <c r="I13" s="139">
        <v>9001</v>
      </c>
      <c r="J13" s="148">
        <f>E18</f>
        <v>952</v>
      </c>
      <c r="K13" s="141">
        <f>J13/$H$9</f>
        <v>0.91803278688524592</v>
      </c>
    </row>
    <row r="14" spans="2:16" ht="27" customHeight="1" x14ac:dyDescent="0.25">
      <c r="B14" s="135" t="s">
        <v>70</v>
      </c>
      <c r="C14" s="165" t="s">
        <v>94</v>
      </c>
      <c r="D14" s="157"/>
      <c r="E14" s="136">
        <f>SUMIF('01_Jan'!F11:F126,"TIME-202111",'01_Jan'!J11:J126)+SUMIF('02_Feb'!F11:F119,"TIME-202111",'02_Feb'!J11:J119)+SUMIF('03_Mar'!F11:F134,"TIME-202111",'03_Mar'!J11:J134)+SUMIF('04_April'!F11:F133,"TIME-202111",'04_April'!J11:J133)+SUMIF('05_May'!F11:F125,"TIME-202111",'05_May'!J11:J125)+SUMIF('06_June'!F11:F129,"TIME-202111",'06_June'!J11:J129)</f>
        <v>352</v>
      </c>
      <c r="F14" s="137">
        <f t="shared" si="0"/>
        <v>0.3394406943105111</v>
      </c>
      <c r="G14" s="138">
        <f>E14/8</f>
        <v>44</v>
      </c>
      <c r="I14" s="142">
        <v>9002</v>
      </c>
      <c r="J14" s="140"/>
      <c r="K14" s="141">
        <f t="shared" ref="K14:K16" si="1">J14/$H$9</f>
        <v>0</v>
      </c>
    </row>
    <row r="15" spans="2:16" ht="27" customHeight="1" x14ac:dyDescent="0.25">
      <c r="B15" s="135" t="s">
        <v>97</v>
      </c>
      <c r="C15" s="165" t="s">
        <v>127</v>
      </c>
      <c r="D15" s="157"/>
      <c r="E15" s="136">
        <f>SUMIF('01_Jan'!F11:F126,"TIME-202029",'01_Jan'!J11:J126)+SUMIF('02_Feb'!F11:F119,"TIME-202029",'02_Feb'!J11:J119)+SUMIF('03_Mar'!F11:F134,"TIME-202029",'03_Mar'!J11:J134)+SUMIF('04_April'!F11:F133,"TIME-202029",'04_April'!J11:J133)+SUMIF('05_May'!F11:F125,"TIME-202029",'05_May'!J11:J125)+SUMIF('06_June'!F11:F129,"TIME-202029",'06_June'!J11:J129)</f>
        <v>10</v>
      </c>
      <c r="F15" s="137">
        <f t="shared" si="0"/>
        <v>9.643201542912247E-3</v>
      </c>
      <c r="G15" s="138">
        <f t="shared" ref="G15:G17" si="2">E15/8</f>
        <v>1.25</v>
      </c>
      <c r="I15" s="139">
        <v>9003</v>
      </c>
      <c r="J15" s="148">
        <f>E26</f>
        <v>75.5</v>
      </c>
      <c r="K15" s="141">
        <f t="shared" si="1"/>
        <v>7.2806171648987464E-2</v>
      </c>
    </row>
    <row r="16" spans="2:16" ht="27" customHeight="1" x14ac:dyDescent="0.25">
      <c r="B16" s="135" t="s">
        <v>95</v>
      </c>
      <c r="C16" s="165" t="s">
        <v>100</v>
      </c>
      <c r="D16" s="157"/>
      <c r="E16" s="136">
        <f>SUMIF('01_Jan'!F11:F126,"TIME-202068",'01_Jan'!J11:J126)+SUMIF('02_Feb'!F11:F119,"TIME-202068",'02_Feb'!J11:J119)+SUMIF('03_Mar'!F11:F134,"TIME-202068",'03_Mar'!J11:J134)+SUMIF('04_April'!F11:F133,"TIME-202068",'04_April'!J11:J133)+SUMIF('05_May'!F11:F125,"TIME-202068",'05_May'!J11:J125)+SUMIF('06_June'!F11:F129,"TIME-202068",'06_June'!J11:J129)</f>
        <v>88.5</v>
      </c>
      <c r="F16" s="137">
        <f t="shared" si="0"/>
        <v>8.5342333654773381E-2</v>
      </c>
      <c r="G16" s="138">
        <f t="shared" si="2"/>
        <v>11.0625</v>
      </c>
      <c r="I16" s="139">
        <v>9004</v>
      </c>
      <c r="J16" s="140"/>
      <c r="K16" s="141">
        <f t="shared" si="1"/>
        <v>0</v>
      </c>
    </row>
    <row r="17" spans="2:11" ht="27" customHeight="1" x14ac:dyDescent="0.25">
      <c r="B17" s="135" t="s">
        <v>129</v>
      </c>
      <c r="C17" s="152" t="s">
        <v>155</v>
      </c>
      <c r="D17" s="151"/>
      <c r="E17" s="136">
        <f>SUMIF('01_Jan'!F11:F126,"TIME-202064",'01_Jan'!J11:J126)+SUMIF('02_Feb'!F11:F119,"TIME-202064",'02_Feb'!J11:J119)+SUMIF('03_Mar'!F11:F134,"TIME-202064",'03_Mar'!J11:J134)+SUMIF('04_April'!F11:F133,"TIME-202064",'04_April'!J11:J133)+SUMIF('05_May'!F11:F125,"TIME-202064",'05_May'!J11:J125)+SUMIF('06_June'!F11:F129,"TIME-202064",'06_June'!J11:J129)</f>
        <v>161.5</v>
      </c>
      <c r="F17" s="137">
        <f t="shared" si="0"/>
        <v>0.15573770491803279</v>
      </c>
      <c r="G17" s="138">
        <f t="shared" si="2"/>
        <v>20.1875</v>
      </c>
      <c r="I17" s="142">
        <v>9005</v>
      </c>
      <c r="J17" s="140"/>
      <c r="K17" s="141">
        <f>J17/$H$9</f>
        <v>0</v>
      </c>
    </row>
    <row r="18" spans="2:11" ht="27" customHeight="1" x14ac:dyDescent="0.25">
      <c r="B18" s="153" t="s">
        <v>123</v>
      </c>
      <c r="C18" s="154"/>
      <c r="D18" s="155"/>
      <c r="E18" s="143">
        <f>SUM(E13:E17)</f>
        <v>952</v>
      </c>
      <c r="F18" s="144">
        <f t="shared" si="0"/>
        <v>0.91803278688524592</v>
      </c>
      <c r="G18" s="138"/>
      <c r="I18" s="139">
        <v>9007</v>
      </c>
      <c r="J18" s="140"/>
      <c r="K18" s="141">
        <f>J18/$H$9</f>
        <v>0</v>
      </c>
    </row>
    <row r="19" spans="2:11" ht="27" customHeight="1" x14ac:dyDescent="0.25">
      <c r="I19" s="142">
        <v>9008</v>
      </c>
      <c r="J19" s="140"/>
      <c r="K19" s="141">
        <f>J19/$H$9</f>
        <v>0</v>
      </c>
    </row>
    <row r="20" spans="2:11" ht="27" customHeight="1" x14ac:dyDescent="0.25">
      <c r="B20" s="127">
        <v>9009</v>
      </c>
      <c r="C20" s="129" t="s">
        <v>21</v>
      </c>
      <c r="D20" s="124"/>
      <c r="E20" s="124"/>
      <c r="F20" s="124"/>
      <c r="I20" s="142">
        <v>9009</v>
      </c>
      <c r="J20" s="148">
        <f>E22</f>
        <v>9.5</v>
      </c>
      <c r="K20" s="141">
        <f>J20/$H$9</f>
        <v>9.1610414657666353E-3</v>
      </c>
    </row>
    <row r="21" spans="2:11" ht="27" customHeight="1" x14ac:dyDescent="0.25">
      <c r="B21" s="131" t="s">
        <v>119</v>
      </c>
      <c r="C21" s="156" t="s">
        <v>120</v>
      </c>
      <c r="D21" s="156"/>
      <c r="E21" s="132" t="s">
        <v>114</v>
      </c>
      <c r="F21" s="132" t="s">
        <v>121</v>
      </c>
      <c r="G21" s="133" t="s">
        <v>122</v>
      </c>
    </row>
    <row r="22" spans="2:11" ht="27" customHeight="1" x14ac:dyDescent="0.25">
      <c r="B22" s="135">
        <v>9009</v>
      </c>
      <c r="C22" s="157" t="s">
        <v>21</v>
      </c>
      <c r="D22" s="158"/>
      <c r="E22" s="136">
        <f>SUMIF('01_Jan'!G11:G126,"9009",'01_Jan'!J11:J126)+SUMIF('02_Feb'!G11:G119,"9009",'02_Feb'!J11:J119)+SUMIF('03_Mar'!G11:G134,"9009",'03_Mar'!J11:J134)+SUMIF('04_April'!G11:G133,"9009",'04_April'!J11:J133)+SUMIF('05_May'!G11:G125,"9009",'05_May'!J11:J125)+SUMIF('06_June'!G11:G129,"9009",'06_June'!J11:J129)</f>
        <v>9.5</v>
      </c>
      <c r="F22" s="137">
        <f>E22/$H$9</f>
        <v>9.1610414657666353E-3</v>
      </c>
      <c r="G22" s="138">
        <f>E22/8</f>
        <v>1.1875</v>
      </c>
    </row>
    <row r="23" spans="2:11" ht="27" customHeight="1" x14ac:dyDescent="0.25">
      <c r="B23" s="145"/>
      <c r="C23" s="145"/>
      <c r="D23" s="145"/>
      <c r="E23" s="146"/>
      <c r="F23" s="147"/>
    </row>
    <row r="24" spans="2:11" ht="27" customHeight="1" x14ac:dyDescent="0.25">
      <c r="B24" s="127">
        <v>9003</v>
      </c>
      <c r="C24" s="129" t="s">
        <v>156</v>
      </c>
      <c r="D24" s="124"/>
      <c r="E24" s="124"/>
      <c r="F24" s="124"/>
    </row>
    <row r="25" spans="2:11" ht="27" customHeight="1" x14ac:dyDescent="0.25">
      <c r="B25" s="131" t="s">
        <v>119</v>
      </c>
      <c r="C25" s="156" t="s">
        <v>120</v>
      </c>
      <c r="D25" s="156"/>
      <c r="E25" s="150" t="s">
        <v>114</v>
      </c>
      <c r="F25" s="150" t="s">
        <v>121</v>
      </c>
      <c r="G25" s="133" t="s">
        <v>122</v>
      </c>
    </row>
    <row r="26" spans="2:11" ht="27" customHeight="1" x14ac:dyDescent="0.25">
      <c r="B26" s="135" t="s">
        <v>143</v>
      </c>
      <c r="C26" s="157" t="s">
        <v>157</v>
      </c>
      <c r="D26" s="158"/>
      <c r="E26" s="136">
        <f>SUMIF('01_Jan'!F11:F126,"TIME-202050",'01_Jan'!J11:J126)+SUMIF('02_Feb'!F11:F119,"TIME-202050",'02_Feb'!J11:J119)+SUMIF('03_Mar'!F11:F134,"TIME-202050",'03_Mar'!J11:J134)+SUMIF('04_April'!F11:F133,"TIME-202050",'04_April'!J11:J133)+SUMIF('05_May'!F11:F125,"TIME-202050",'05_May'!J11:J125)+SUMIF('06_June'!F11:F129,"TIME-202050",'06_June'!J11:J129)</f>
        <v>75.5</v>
      </c>
      <c r="F26" s="137">
        <f>E26/$H$9</f>
        <v>7.2806171648987464E-2</v>
      </c>
      <c r="G26" s="138">
        <f>E26/8</f>
        <v>9.4375</v>
      </c>
    </row>
    <row r="27" spans="2:11" ht="27" customHeight="1" x14ac:dyDescent="0.25">
      <c r="B27" s="145"/>
      <c r="C27" s="145"/>
      <c r="D27" s="145"/>
      <c r="E27" s="146"/>
      <c r="F27" s="147"/>
    </row>
    <row r="28" spans="2:11" ht="27" customHeight="1" x14ac:dyDescent="0.25"/>
  </sheetData>
  <mergeCells count="17">
    <mergeCell ref="C15:D15"/>
    <mergeCell ref="B18:D18"/>
    <mergeCell ref="C25:D25"/>
    <mergeCell ref="C26:D26"/>
    <mergeCell ref="L10:P10"/>
    <mergeCell ref="B1:J1"/>
    <mergeCell ref="B2:J2"/>
    <mergeCell ref="E6:G6"/>
    <mergeCell ref="B7:J7"/>
    <mergeCell ref="L9:P9"/>
    <mergeCell ref="C21:D21"/>
    <mergeCell ref="C16:D16"/>
    <mergeCell ref="C22:D22"/>
    <mergeCell ref="C12:D12"/>
    <mergeCell ref="L12:P12"/>
    <mergeCell ref="C13:D13"/>
    <mergeCell ref="C14:D14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6" t="s">
        <v>24</v>
      </c>
      <c r="C2" s="167"/>
      <c r="D2" s="167"/>
      <c r="E2" s="167"/>
      <c r="F2" s="167"/>
      <c r="G2" s="168"/>
      <c r="H2" s="2"/>
      <c r="I2" s="2"/>
    </row>
    <row r="3" spans="2:9" x14ac:dyDescent="0.35">
      <c r="B3" s="7" t="s">
        <v>25</v>
      </c>
      <c r="C3" s="184" t="s">
        <v>50</v>
      </c>
      <c r="D3" s="185"/>
      <c r="E3" s="185"/>
      <c r="F3" s="185"/>
      <c r="G3" s="186"/>
      <c r="H3" s="3"/>
      <c r="I3" s="3"/>
    </row>
    <row r="4" spans="2:9" x14ac:dyDescent="0.35">
      <c r="B4" s="6" t="s">
        <v>26</v>
      </c>
      <c r="C4" s="187" t="s">
        <v>51</v>
      </c>
      <c r="D4" s="188"/>
      <c r="E4" s="188"/>
      <c r="F4" s="188"/>
      <c r="G4" s="189"/>
      <c r="H4" s="3"/>
      <c r="I4" s="3"/>
    </row>
    <row r="5" spans="2:9" x14ac:dyDescent="0.35">
      <c r="B5" s="6" t="s">
        <v>27</v>
      </c>
      <c r="C5" s="187" t="s">
        <v>52</v>
      </c>
      <c r="D5" s="188"/>
      <c r="E5" s="188"/>
      <c r="F5" s="188"/>
      <c r="G5" s="189"/>
      <c r="H5" s="3"/>
      <c r="I5" s="3"/>
    </row>
    <row r="7" spans="2:9" ht="32.25" customHeight="1" x14ac:dyDescent="0.35">
      <c r="B7" s="198" t="s">
        <v>31</v>
      </c>
      <c r="C7" s="199"/>
      <c r="D7" s="199"/>
      <c r="E7" s="199"/>
      <c r="F7" s="199"/>
      <c r="G7" s="200"/>
      <c r="H7" s="3"/>
      <c r="I7" s="3"/>
    </row>
    <row r="8" spans="2:9" x14ac:dyDescent="0.35">
      <c r="B8" s="169" t="s">
        <v>28</v>
      </c>
      <c r="C8" s="170"/>
      <c r="D8" s="170"/>
      <c r="E8" s="170"/>
      <c r="F8" s="170"/>
      <c r="G8" s="171"/>
      <c r="H8" s="3"/>
      <c r="I8" s="3"/>
    </row>
    <row r="9" spans="2:9" x14ac:dyDescent="0.35">
      <c r="B9" s="195" t="s">
        <v>29</v>
      </c>
      <c r="C9" s="196"/>
      <c r="D9" s="196"/>
      <c r="E9" s="196"/>
      <c r="F9" s="196"/>
      <c r="G9" s="197"/>
      <c r="H9" s="3"/>
      <c r="I9" s="3"/>
    </row>
    <row r="10" spans="2:9" x14ac:dyDescent="0.35">
      <c r="B10" s="178" t="s">
        <v>30</v>
      </c>
      <c r="C10" s="179"/>
      <c r="D10" s="179"/>
      <c r="E10" s="179"/>
      <c r="F10" s="179"/>
      <c r="G10" s="180"/>
      <c r="H10" s="3"/>
      <c r="I10" s="3"/>
    </row>
    <row r="12" spans="2:9" x14ac:dyDescent="0.35">
      <c r="B12" s="58" t="s">
        <v>46</v>
      </c>
      <c r="C12" s="190" t="s">
        <v>16</v>
      </c>
      <c r="D12" s="191"/>
      <c r="E12" s="191"/>
      <c r="F12" s="191"/>
      <c r="G12" s="191"/>
      <c r="H12" s="4"/>
      <c r="I12" s="4"/>
    </row>
    <row r="13" spans="2:9" ht="19.5" customHeight="1" x14ac:dyDescent="0.35">
      <c r="B13" s="60">
        <v>9001</v>
      </c>
      <c r="C13" s="175" t="s">
        <v>36</v>
      </c>
      <c r="D13" s="176"/>
      <c r="E13" s="176"/>
      <c r="F13" s="176"/>
      <c r="G13" s="177"/>
      <c r="H13" s="4"/>
      <c r="I13" s="4"/>
    </row>
    <row r="14" spans="2:9" ht="19.5" customHeight="1" x14ac:dyDescent="0.35">
      <c r="B14" s="7" t="s">
        <v>23</v>
      </c>
      <c r="C14" s="178"/>
      <c r="D14" s="179"/>
      <c r="E14" s="179"/>
      <c r="F14" s="179"/>
      <c r="G14" s="180"/>
      <c r="H14" s="4"/>
      <c r="I14" s="4"/>
    </row>
    <row r="15" spans="2:9" ht="18.75" customHeight="1" x14ac:dyDescent="0.35">
      <c r="B15" s="60">
        <v>9002</v>
      </c>
      <c r="C15" s="192" t="s">
        <v>45</v>
      </c>
      <c r="D15" s="193"/>
      <c r="E15" s="193"/>
      <c r="F15" s="193"/>
      <c r="G15" s="194"/>
      <c r="H15" s="4"/>
      <c r="I15" s="4"/>
    </row>
    <row r="16" spans="2:9" ht="18.75" customHeight="1" x14ac:dyDescent="0.35">
      <c r="B16" s="61"/>
      <c r="C16" s="201" t="s">
        <v>43</v>
      </c>
      <c r="D16" s="202"/>
      <c r="E16" s="202"/>
      <c r="F16" s="202"/>
      <c r="G16" s="203"/>
      <c r="H16" s="4"/>
      <c r="I16" s="4"/>
    </row>
    <row r="17" spans="2:9" ht="18.75" customHeight="1" x14ac:dyDescent="0.35">
      <c r="B17" s="7" t="s">
        <v>15</v>
      </c>
      <c r="C17" s="204" t="s">
        <v>44</v>
      </c>
      <c r="D17" s="205"/>
      <c r="E17" s="205"/>
      <c r="F17" s="205"/>
      <c r="G17" s="206"/>
      <c r="H17" s="4"/>
      <c r="I17" s="4"/>
    </row>
    <row r="18" spans="2:9" ht="19.5" customHeight="1" x14ac:dyDescent="0.35">
      <c r="B18" s="62">
        <v>9003</v>
      </c>
      <c r="C18" s="181" t="s">
        <v>37</v>
      </c>
      <c r="D18" s="182"/>
      <c r="E18" s="182"/>
      <c r="F18" s="182"/>
      <c r="G18" s="183"/>
      <c r="H18" s="4"/>
      <c r="I18" s="4"/>
    </row>
    <row r="19" spans="2:9" x14ac:dyDescent="0.35">
      <c r="B19" s="63" t="s">
        <v>17</v>
      </c>
      <c r="C19" s="172"/>
      <c r="D19" s="173"/>
      <c r="E19" s="173"/>
      <c r="F19" s="173"/>
      <c r="G19" s="174"/>
      <c r="H19" s="4"/>
      <c r="I19" s="4"/>
    </row>
    <row r="20" spans="2:9" ht="19.5" customHeight="1" x14ac:dyDescent="0.35">
      <c r="B20" s="62">
        <v>9004</v>
      </c>
      <c r="C20" s="181" t="s">
        <v>42</v>
      </c>
      <c r="D20" s="182"/>
      <c r="E20" s="182"/>
      <c r="F20" s="182"/>
      <c r="G20" s="183"/>
      <c r="H20" s="4"/>
      <c r="I20" s="4"/>
    </row>
    <row r="21" spans="2:9" ht="19.5" customHeight="1" x14ac:dyDescent="0.35">
      <c r="B21" s="63" t="s">
        <v>17</v>
      </c>
      <c r="C21" s="172"/>
      <c r="D21" s="173"/>
      <c r="E21" s="173"/>
      <c r="F21" s="173"/>
      <c r="G21" s="174"/>
      <c r="H21" s="4"/>
      <c r="I21" s="4"/>
    </row>
    <row r="22" spans="2:9" ht="19.5" customHeight="1" x14ac:dyDescent="0.35">
      <c r="B22" s="60">
        <v>9005</v>
      </c>
      <c r="C22" s="175" t="s">
        <v>41</v>
      </c>
      <c r="D22" s="176"/>
      <c r="E22" s="176"/>
      <c r="F22" s="176"/>
      <c r="G22" s="177"/>
    </row>
    <row r="23" spans="2:9" ht="19.5" customHeight="1" x14ac:dyDescent="0.35">
      <c r="B23" s="7" t="s">
        <v>32</v>
      </c>
      <c r="C23" s="178"/>
      <c r="D23" s="179"/>
      <c r="E23" s="179"/>
      <c r="F23" s="179"/>
      <c r="G23" s="180"/>
    </row>
    <row r="24" spans="2:9" ht="19.5" customHeight="1" x14ac:dyDescent="0.35">
      <c r="B24" s="60">
        <v>9006</v>
      </c>
      <c r="C24" s="181" t="s">
        <v>40</v>
      </c>
      <c r="D24" s="182"/>
      <c r="E24" s="182"/>
      <c r="F24" s="182"/>
      <c r="G24" s="183"/>
    </row>
    <row r="25" spans="2:9" x14ac:dyDescent="0.35">
      <c r="B25" s="7" t="s">
        <v>22</v>
      </c>
      <c r="C25" s="172"/>
      <c r="D25" s="173"/>
      <c r="E25" s="173"/>
      <c r="F25" s="173"/>
      <c r="G25" s="174"/>
    </row>
    <row r="26" spans="2:9" ht="19.5" customHeight="1" x14ac:dyDescent="0.35">
      <c r="B26" s="60">
        <v>9007</v>
      </c>
      <c r="C26" s="175" t="s">
        <v>39</v>
      </c>
      <c r="D26" s="176"/>
      <c r="E26" s="176"/>
      <c r="F26" s="176"/>
      <c r="G26" s="177"/>
    </row>
    <row r="27" spans="2:9" ht="19.5" customHeight="1" x14ac:dyDescent="0.35">
      <c r="B27" s="7" t="s">
        <v>9</v>
      </c>
      <c r="C27" s="178"/>
      <c r="D27" s="179"/>
      <c r="E27" s="179"/>
      <c r="F27" s="179"/>
      <c r="G27" s="180"/>
    </row>
    <row r="28" spans="2:9" ht="19.5" customHeight="1" x14ac:dyDescent="0.35">
      <c r="B28" s="60">
        <v>9008</v>
      </c>
      <c r="C28" s="175" t="s">
        <v>38</v>
      </c>
      <c r="D28" s="176"/>
      <c r="E28" s="176"/>
      <c r="F28" s="176"/>
      <c r="G28" s="177"/>
    </row>
    <row r="29" spans="2:9" ht="19.5" customHeight="1" x14ac:dyDescent="0.35">
      <c r="B29" s="7" t="s">
        <v>10</v>
      </c>
      <c r="C29" s="178"/>
      <c r="D29" s="179"/>
      <c r="E29" s="179"/>
      <c r="F29" s="179"/>
      <c r="G29" s="180"/>
    </row>
    <row r="30" spans="2:9" ht="15" customHeight="1" x14ac:dyDescent="0.35">
      <c r="B30" s="60">
        <v>9009</v>
      </c>
      <c r="C30" s="181" t="s">
        <v>47</v>
      </c>
      <c r="D30" s="182"/>
      <c r="E30" s="182"/>
      <c r="F30" s="182"/>
      <c r="G30" s="183"/>
    </row>
    <row r="31" spans="2:9" x14ac:dyDescent="0.35">
      <c r="B31" s="61"/>
      <c r="C31" s="207" t="s">
        <v>48</v>
      </c>
      <c r="D31" s="208"/>
      <c r="E31" s="208"/>
      <c r="F31" s="208"/>
      <c r="G31" s="209"/>
    </row>
    <row r="32" spans="2:9" ht="19.5" customHeight="1" x14ac:dyDescent="0.35">
      <c r="B32" s="7" t="s">
        <v>21</v>
      </c>
      <c r="C32" s="172" t="s">
        <v>49</v>
      </c>
      <c r="D32" s="173"/>
      <c r="E32" s="173"/>
      <c r="F32" s="173"/>
      <c r="G32" s="174"/>
    </row>
    <row r="33" spans="2:7" ht="19.5" customHeight="1" x14ac:dyDescent="0.35">
      <c r="B33" s="60">
        <v>9010</v>
      </c>
      <c r="C33" s="175" t="s">
        <v>18</v>
      </c>
      <c r="D33" s="176"/>
      <c r="E33" s="176"/>
      <c r="F33" s="176"/>
      <c r="G33" s="177"/>
    </row>
    <row r="34" spans="2:7" ht="19.5" customHeight="1" x14ac:dyDescent="0.35">
      <c r="B34" s="7" t="s">
        <v>11</v>
      </c>
      <c r="C34" s="178"/>
      <c r="D34" s="179"/>
      <c r="E34" s="179"/>
      <c r="F34" s="179"/>
      <c r="G34" s="180"/>
    </row>
    <row r="35" spans="2:7" ht="19.5" customHeight="1" x14ac:dyDescent="0.35">
      <c r="B35" s="60">
        <v>9013</v>
      </c>
      <c r="C35" s="175" t="s">
        <v>19</v>
      </c>
      <c r="D35" s="176"/>
      <c r="E35" s="176"/>
      <c r="F35" s="176"/>
      <c r="G35" s="177"/>
    </row>
    <row r="36" spans="2:7" ht="19.5" customHeight="1" x14ac:dyDescent="0.35">
      <c r="B36" s="7" t="s">
        <v>12</v>
      </c>
      <c r="C36" s="178"/>
      <c r="D36" s="179"/>
      <c r="E36" s="179"/>
      <c r="F36" s="179"/>
      <c r="G36" s="180"/>
    </row>
    <row r="37" spans="2:7" ht="19.5" customHeight="1" x14ac:dyDescent="0.35">
      <c r="B37" s="60">
        <v>9014</v>
      </c>
      <c r="C37" s="175" t="s">
        <v>13</v>
      </c>
      <c r="D37" s="176"/>
      <c r="E37" s="176"/>
      <c r="F37" s="176"/>
      <c r="G37" s="177"/>
    </row>
    <row r="38" spans="2:7" ht="19.5" customHeight="1" x14ac:dyDescent="0.35">
      <c r="B38" s="64" t="s">
        <v>13</v>
      </c>
      <c r="C38" s="204"/>
      <c r="D38" s="205"/>
      <c r="E38" s="205"/>
      <c r="F38" s="205"/>
      <c r="G38" s="206"/>
    </row>
    <row r="39" spans="2:7" ht="19.5" customHeight="1" x14ac:dyDescent="0.35">
      <c r="B39" s="60">
        <v>9015</v>
      </c>
      <c r="C39" s="175" t="s">
        <v>20</v>
      </c>
      <c r="D39" s="176"/>
      <c r="E39" s="176"/>
      <c r="F39" s="176"/>
      <c r="G39" s="177"/>
    </row>
    <row r="40" spans="2:7" ht="19.5" customHeight="1" x14ac:dyDescent="0.35">
      <c r="B40" s="64" t="s">
        <v>14</v>
      </c>
      <c r="C40" s="178"/>
      <c r="D40" s="179"/>
      <c r="E40" s="179"/>
      <c r="F40" s="179"/>
      <c r="G40" s="18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24" zoomScale="85" zoomScaleNormal="85" workbookViewId="0">
      <selection activeCell="F128" sqref="F128:F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SUM(J10:J126)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>
      <c r="F128" s="8" t="s">
        <v>55</v>
      </c>
      <c r="J128" s="8">
        <f>SUMIF(F11:F126,"TIME-201961",J11:J126)</f>
        <v>113</v>
      </c>
    </row>
    <row r="129" spans="6:11" ht="30" customHeight="1" x14ac:dyDescent="0.25">
      <c r="F129" s="8" t="s">
        <v>70</v>
      </c>
      <c r="J129" s="8">
        <f>SUMIF(F11:F126,"TIME-202111",J11:J126)</f>
        <v>0</v>
      </c>
    </row>
    <row r="130" spans="6:11" ht="30" customHeight="1" x14ac:dyDescent="0.25">
      <c r="F130" s="8" t="s">
        <v>97</v>
      </c>
      <c r="J130" s="8">
        <f>SUMIF(F11:F126,"TIME-202029",J11:J126)</f>
        <v>0</v>
      </c>
    </row>
    <row r="131" spans="6:11" ht="30" customHeight="1" x14ac:dyDescent="0.25">
      <c r="F131" s="8" t="s">
        <v>95</v>
      </c>
      <c r="J131" s="8">
        <f>SUMIF(F11:F126,"TIME-202068",J11:J126)</f>
        <v>0</v>
      </c>
    </row>
    <row r="132" spans="6:11" ht="30" customHeight="1" x14ac:dyDescent="0.25">
      <c r="F132" s="8">
        <v>9009</v>
      </c>
      <c r="J132" s="8">
        <f>SUMIF(G11:G126,"9009",J11:J126)</f>
        <v>6</v>
      </c>
    </row>
    <row r="133" spans="6:11" ht="30" customHeight="1" x14ac:dyDescent="0.25">
      <c r="F133" s="8" t="s">
        <v>128</v>
      </c>
      <c r="J133" s="8">
        <f>SUM(J128:J132)</f>
        <v>119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autoFilter ref="D10:J126" xr:uid="{AC7B8D36-D772-47DB-81BE-BF7E4FD5CFF3}"/>
  <mergeCells count="2">
    <mergeCell ref="D4:E4"/>
    <mergeCell ref="D1:J1"/>
  </mergeCells>
  <conditionalFormatting sqref="C11:C124">
    <cfRule type="expression" dxfId="710" priority="63" stopIfTrue="1">
      <formula>IF($A11=1,B11,)</formula>
    </cfRule>
    <cfRule type="expression" dxfId="709" priority="64" stopIfTrue="1">
      <formula>IF($A11="",B11,)</formula>
    </cfRule>
  </conditionalFormatting>
  <conditionalFormatting sqref="E11:E15">
    <cfRule type="expression" dxfId="708" priority="65" stopIfTrue="1">
      <formula>IF($A11="",B11,"")</formula>
    </cfRule>
  </conditionalFormatting>
  <conditionalFormatting sqref="E16:E124">
    <cfRule type="expression" dxfId="707" priority="66" stopIfTrue="1">
      <formula>IF($A16&lt;&gt;1,B16,"")</formula>
    </cfRule>
  </conditionalFormatting>
  <conditionalFormatting sqref="D11:D124">
    <cfRule type="expression" dxfId="706" priority="67" stopIfTrue="1">
      <formula>IF($A11="",B11,)</formula>
    </cfRule>
  </conditionalFormatting>
  <conditionalFormatting sqref="G11:G16 G82:G99 G24:G27 G111:G119 G101:G104 G66:G76 G51:G64 G40:G44 G29:G37">
    <cfRule type="expression" dxfId="705" priority="68" stopIfTrue="1">
      <formula>#REF!="Freelancer"</formula>
    </cfRule>
    <cfRule type="expression" dxfId="704" priority="69" stopIfTrue="1">
      <formula>#REF!="DTC Int. Staff"</formula>
    </cfRule>
  </conditionalFormatting>
  <conditionalFormatting sqref="G115:G119 G87:G99 G33:G37 G60:G64 G101:G104 G66:G76 G40:G44">
    <cfRule type="expression" dxfId="703" priority="61" stopIfTrue="1">
      <formula>$F$5="Freelancer"</formula>
    </cfRule>
    <cfRule type="expression" dxfId="702" priority="62" stopIfTrue="1">
      <formula>$F$5="DTC Int. Staff"</formula>
    </cfRule>
  </conditionalFormatting>
  <conditionalFormatting sqref="G16">
    <cfRule type="expression" dxfId="701" priority="59" stopIfTrue="1">
      <formula>#REF!="Freelancer"</formula>
    </cfRule>
    <cfRule type="expression" dxfId="700" priority="60" stopIfTrue="1">
      <formula>#REF!="DTC Int. Staff"</formula>
    </cfRule>
  </conditionalFormatting>
  <conditionalFormatting sqref="G16">
    <cfRule type="expression" dxfId="699" priority="57" stopIfTrue="1">
      <formula>$F$5="Freelancer"</formula>
    </cfRule>
    <cfRule type="expression" dxfId="698" priority="58" stopIfTrue="1">
      <formula>$F$5="DTC Int. Staff"</formula>
    </cfRule>
  </conditionalFormatting>
  <conditionalFormatting sqref="G17">
    <cfRule type="expression" dxfId="697" priority="55" stopIfTrue="1">
      <formula>#REF!="Freelancer"</formula>
    </cfRule>
    <cfRule type="expression" dxfId="696" priority="56" stopIfTrue="1">
      <formula>#REF!="DTC Int. Staff"</formula>
    </cfRule>
  </conditionalFormatting>
  <conditionalFormatting sqref="G17">
    <cfRule type="expression" dxfId="695" priority="53" stopIfTrue="1">
      <formula>$F$5="Freelancer"</formula>
    </cfRule>
    <cfRule type="expression" dxfId="694" priority="54" stopIfTrue="1">
      <formula>$F$5="DTC Int. Staff"</formula>
    </cfRule>
  </conditionalFormatting>
  <conditionalFormatting sqref="C126">
    <cfRule type="expression" dxfId="693" priority="50" stopIfTrue="1">
      <formula>IF($A126=1,B126,)</formula>
    </cfRule>
    <cfRule type="expression" dxfId="692" priority="51" stopIfTrue="1">
      <formula>IF($A126="",B126,)</formula>
    </cfRule>
  </conditionalFormatting>
  <conditionalFormatting sqref="D126">
    <cfRule type="expression" dxfId="691" priority="52" stopIfTrue="1">
      <formula>IF($A126="",B126,)</formula>
    </cfRule>
  </conditionalFormatting>
  <conditionalFormatting sqref="C125">
    <cfRule type="expression" dxfId="690" priority="47" stopIfTrue="1">
      <formula>IF($A125=1,B125,)</formula>
    </cfRule>
    <cfRule type="expression" dxfId="689" priority="48" stopIfTrue="1">
      <formula>IF($A125="",B125,)</formula>
    </cfRule>
  </conditionalFormatting>
  <conditionalFormatting sqref="D125">
    <cfRule type="expression" dxfId="688" priority="49" stopIfTrue="1">
      <formula>IF($A125="",B125,)</formula>
    </cfRule>
  </conditionalFormatting>
  <conditionalFormatting sqref="E125">
    <cfRule type="expression" dxfId="687" priority="46" stopIfTrue="1">
      <formula>IF($A125&lt;&gt;1,B125,"")</formula>
    </cfRule>
  </conditionalFormatting>
  <conditionalFormatting sqref="E126">
    <cfRule type="expression" dxfId="686" priority="45" stopIfTrue="1">
      <formula>IF($A126&lt;&gt;1,B126,"")</formula>
    </cfRule>
  </conditionalFormatting>
  <conditionalFormatting sqref="G55:G59">
    <cfRule type="expression" dxfId="685" priority="43" stopIfTrue="1">
      <formula>$F$5="Freelancer"</formula>
    </cfRule>
    <cfRule type="expression" dxfId="684" priority="44" stopIfTrue="1">
      <formula>$F$5="DTC Int. Staff"</formula>
    </cfRule>
  </conditionalFormatting>
  <conditionalFormatting sqref="G77:G81">
    <cfRule type="expression" dxfId="683" priority="41" stopIfTrue="1">
      <formula>#REF!="Freelancer"</formula>
    </cfRule>
    <cfRule type="expression" dxfId="682" priority="42" stopIfTrue="1">
      <formula>#REF!="DTC Int. Staff"</formula>
    </cfRule>
  </conditionalFormatting>
  <conditionalFormatting sqref="G77:G81">
    <cfRule type="expression" dxfId="681" priority="39" stopIfTrue="1">
      <formula>$F$5="Freelancer"</formula>
    </cfRule>
    <cfRule type="expression" dxfId="680" priority="40" stopIfTrue="1">
      <formula>$F$5="DTC Int. Staff"</formula>
    </cfRule>
  </conditionalFormatting>
  <conditionalFormatting sqref="G105:G109">
    <cfRule type="expression" dxfId="679" priority="33" stopIfTrue="1">
      <formula>#REF!="Freelancer"</formula>
    </cfRule>
    <cfRule type="expression" dxfId="678" priority="34" stopIfTrue="1">
      <formula>#REF!="DTC Int. Staff"</formula>
    </cfRule>
  </conditionalFormatting>
  <conditionalFormatting sqref="G105:G109">
    <cfRule type="expression" dxfId="677" priority="31" stopIfTrue="1">
      <formula>$F$5="Freelancer"</formula>
    </cfRule>
    <cfRule type="expression" dxfId="676" priority="32" stopIfTrue="1">
      <formula>$F$5="DTC Int. Staff"</formula>
    </cfRule>
  </conditionalFormatting>
  <conditionalFormatting sqref="G65">
    <cfRule type="expression" dxfId="675" priority="29" stopIfTrue="1">
      <formula>#REF!="Freelancer"</formula>
    </cfRule>
    <cfRule type="expression" dxfId="674" priority="30" stopIfTrue="1">
      <formula>#REF!="DTC Int. Staff"</formula>
    </cfRule>
  </conditionalFormatting>
  <conditionalFormatting sqref="G65">
    <cfRule type="expression" dxfId="673" priority="27" stopIfTrue="1">
      <formula>$F$5="Freelancer"</formula>
    </cfRule>
    <cfRule type="expression" dxfId="672" priority="28" stopIfTrue="1">
      <formula>$F$5="DTC Int. Staff"</formula>
    </cfRule>
  </conditionalFormatting>
  <conditionalFormatting sqref="G45:G50">
    <cfRule type="expression" dxfId="671" priority="25" stopIfTrue="1">
      <formula>#REF!="Freelancer"</formula>
    </cfRule>
    <cfRule type="expression" dxfId="670" priority="26" stopIfTrue="1">
      <formula>#REF!="DTC Int. Staff"</formula>
    </cfRule>
  </conditionalFormatting>
  <conditionalFormatting sqref="G50">
    <cfRule type="expression" dxfId="669" priority="23" stopIfTrue="1">
      <formula>$F$5="Freelancer"</formula>
    </cfRule>
    <cfRule type="expression" dxfId="668" priority="24" stopIfTrue="1">
      <formula>$F$5="DTC Int. Staff"</formula>
    </cfRule>
  </conditionalFormatting>
  <conditionalFormatting sqref="G45:G49">
    <cfRule type="expression" dxfId="667" priority="21" stopIfTrue="1">
      <formula>$F$5="Freelancer"</formula>
    </cfRule>
    <cfRule type="expression" dxfId="666" priority="22" stopIfTrue="1">
      <formula>$F$5="DTC Int. Staff"</formula>
    </cfRule>
  </conditionalFormatting>
  <conditionalFormatting sqref="G39">
    <cfRule type="expression" dxfId="665" priority="19" stopIfTrue="1">
      <formula>#REF!="Freelancer"</formula>
    </cfRule>
    <cfRule type="expression" dxfId="664" priority="20" stopIfTrue="1">
      <formula>#REF!="DTC Int. Staff"</formula>
    </cfRule>
  </conditionalFormatting>
  <conditionalFormatting sqref="G39">
    <cfRule type="expression" dxfId="663" priority="17" stopIfTrue="1">
      <formula>$F$5="Freelancer"</formula>
    </cfRule>
    <cfRule type="expression" dxfId="662" priority="18" stopIfTrue="1">
      <formula>$F$5="DTC Int. Staff"</formula>
    </cfRule>
  </conditionalFormatting>
  <conditionalFormatting sqref="G38">
    <cfRule type="expression" dxfId="661" priority="15" stopIfTrue="1">
      <formula>#REF!="Freelancer"</formula>
    </cfRule>
    <cfRule type="expression" dxfId="660" priority="16" stopIfTrue="1">
      <formula>#REF!="DTC Int. Staff"</formula>
    </cfRule>
  </conditionalFormatting>
  <conditionalFormatting sqref="G38">
    <cfRule type="expression" dxfId="659" priority="13" stopIfTrue="1">
      <formula>$F$5="Freelancer"</formula>
    </cfRule>
    <cfRule type="expression" dxfId="658" priority="14" stopIfTrue="1">
      <formula>$F$5="DTC Int. Staff"</formula>
    </cfRule>
  </conditionalFormatting>
  <conditionalFormatting sqref="G28">
    <cfRule type="expression" dxfId="657" priority="11" stopIfTrue="1">
      <formula>#REF!="Freelancer"</formula>
    </cfRule>
    <cfRule type="expression" dxfId="656" priority="12" stopIfTrue="1">
      <formula>#REF!="DTC Int. Staff"</formula>
    </cfRule>
  </conditionalFormatting>
  <conditionalFormatting sqref="G28">
    <cfRule type="expression" dxfId="655" priority="9" stopIfTrue="1">
      <formula>$F$5="Freelancer"</formula>
    </cfRule>
    <cfRule type="expression" dxfId="654" priority="10" stopIfTrue="1">
      <formula>$F$5="DTC Int. Staff"</formula>
    </cfRule>
  </conditionalFormatting>
  <conditionalFormatting sqref="G19:G23">
    <cfRule type="expression" dxfId="653" priority="7" stopIfTrue="1">
      <formula>#REF!="Freelancer"</formula>
    </cfRule>
    <cfRule type="expression" dxfId="652" priority="8" stopIfTrue="1">
      <formula>#REF!="DTC Int. Staff"</formula>
    </cfRule>
  </conditionalFormatting>
  <conditionalFormatting sqref="G23">
    <cfRule type="expression" dxfId="651" priority="5" stopIfTrue="1">
      <formula>$F$5="Freelancer"</formula>
    </cfRule>
    <cfRule type="expression" dxfId="650" priority="6" stopIfTrue="1">
      <formula>$F$5="DTC Int. Staff"</formula>
    </cfRule>
  </conditionalFormatting>
  <conditionalFormatting sqref="G18">
    <cfRule type="expression" dxfId="649" priority="3" stopIfTrue="1">
      <formula>#REF!="Freelancer"</formula>
    </cfRule>
    <cfRule type="expression" dxfId="648" priority="4" stopIfTrue="1">
      <formula>#REF!="DTC Int. Staff"</formula>
    </cfRule>
  </conditionalFormatting>
  <conditionalFormatting sqref="G18">
    <cfRule type="expression" dxfId="647" priority="1" stopIfTrue="1">
      <formula>$F$5="Freelancer"</formula>
    </cfRule>
    <cfRule type="expression" dxfId="6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118" zoomScale="90" zoomScaleNormal="90" workbookViewId="0">
      <selection activeCell="K127" sqref="K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SUM(J10:J119)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8" t="s">
        <v>55</v>
      </c>
      <c r="J121" s="8">
        <f>SUMIF(F11:F119,"TIME-201961",J11:J119)</f>
        <v>103</v>
      </c>
    </row>
    <row r="122" spans="1:11" ht="30" customHeight="1" x14ac:dyDescent="0.25">
      <c r="F122" s="8" t="s">
        <v>70</v>
      </c>
      <c r="J122" s="8">
        <f>SUMIF(F11:F119,"TIME-202111",J11:J119)</f>
        <v>53</v>
      </c>
    </row>
    <row r="123" spans="1:11" ht="30" customHeight="1" x14ac:dyDescent="0.25">
      <c r="F123" s="8" t="s">
        <v>97</v>
      </c>
      <c r="J123" s="8">
        <f>SUMIF(F11:F119,"TIME-202029",J11:J119)</f>
        <v>0</v>
      </c>
    </row>
    <row r="124" spans="1:11" ht="30" customHeight="1" x14ac:dyDescent="0.25">
      <c r="F124" s="8" t="s">
        <v>95</v>
      </c>
      <c r="J124" s="8">
        <f>SUMIF(F11:F119,"TIME-202068",J11:J119)</f>
        <v>0</v>
      </c>
    </row>
    <row r="125" spans="1:11" ht="30" customHeight="1" x14ac:dyDescent="0.25">
      <c r="F125" s="8">
        <v>9009</v>
      </c>
      <c r="J125" s="8">
        <f>SUMIF(G11:G119,"9009",J11:J119)</f>
        <v>0</v>
      </c>
    </row>
    <row r="126" spans="1:11" ht="30" customHeight="1" x14ac:dyDescent="0.25">
      <c r="F126" s="8" t="s">
        <v>128</v>
      </c>
      <c r="J126" s="8">
        <f>SUM(J121:J125)</f>
        <v>156</v>
      </c>
      <c r="K126" s="8" t="b">
        <f>J126=I8</f>
        <v>1</v>
      </c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autoFilter ref="D10:J10" xr:uid="{036F076D-AC7D-4D57-BE6C-AF19702B3E32}"/>
  <mergeCells count="2">
    <mergeCell ref="D1:J1"/>
    <mergeCell ref="D4:E4"/>
  </mergeCells>
  <conditionalFormatting sqref="C11:C15 C17:C20 C22:C119">
    <cfRule type="expression" dxfId="645" priority="118" stopIfTrue="1">
      <formula>IF($A11=1,B11,)</formula>
    </cfRule>
    <cfRule type="expression" dxfId="644" priority="119" stopIfTrue="1">
      <formula>IF($A11="",B11,)</formula>
    </cfRule>
  </conditionalFormatting>
  <conditionalFormatting sqref="E11:E15">
    <cfRule type="expression" dxfId="643" priority="120" stopIfTrue="1">
      <formula>IF($A11="",B11,"")</formula>
    </cfRule>
  </conditionalFormatting>
  <conditionalFormatting sqref="E17:E20 E26:E43 E48 E53:E70 E75 E80:E98 E103 E108:E119">
    <cfRule type="expression" dxfId="642" priority="121" stopIfTrue="1">
      <formula>IF($A17&lt;&gt;1,B17,"")</formula>
    </cfRule>
  </conditionalFormatting>
  <conditionalFormatting sqref="D11:D15 D26:D43 D48 D53:D70 D75 D80:D98 D103 D108:D119 D17:D20">
    <cfRule type="expression" dxfId="641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640" priority="123" stopIfTrue="1">
      <formula>#REF!="Freelancer"</formula>
    </cfRule>
    <cfRule type="expression" dxfId="639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638" priority="116" stopIfTrue="1">
      <formula>$F$5="Freelancer"</formula>
    </cfRule>
    <cfRule type="expression" dxfId="637" priority="117" stopIfTrue="1">
      <formula>$F$5="DTC Int. Staff"</formula>
    </cfRule>
  </conditionalFormatting>
  <conditionalFormatting sqref="G16:G20">
    <cfRule type="expression" dxfId="636" priority="114" stopIfTrue="1">
      <formula>#REF!="Freelancer"</formula>
    </cfRule>
    <cfRule type="expression" dxfId="635" priority="115" stopIfTrue="1">
      <formula>#REF!="DTC Int. Staff"</formula>
    </cfRule>
  </conditionalFormatting>
  <conditionalFormatting sqref="G16:G20">
    <cfRule type="expression" dxfId="634" priority="112" stopIfTrue="1">
      <formula>$F$5="Freelancer"</formula>
    </cfRule>
    <cfRule type="expression" dxfId="633" priority="113" stopIfTrue="1">
      <formula>$F$5="DTC Int. Staff"</formula>
    </cfRule>
  </conditionalFormatting>
  <conditionalFormatting sqref="G21:G25">
    <cfRule type="expression" dxfId="632" priority="110" stopIfTrue="1">
      <formula>#REF!="Freelancer"</formula>
    </cfRule>
    <cfRule type="expression" dxfId="631" priority="111" stopIfTrue="1">
      <formula>#REF!="DTC Int. Staff"</formula>
    </cfRule>
  </conditionalFormatting>
  <conditionalFormatting sqref="G21:G25">
    <cfRule type="expression" dxfId="630" priority="108" stopIfTrue="1">
      <formula>$F$5="Freelancer"</formula>
    </cfRule>
    <cfRule type="expression" dxfId="629" priority="109" stopIfTrue="1">
      <formula>$F$5="DTC Int. Staff"</formula>
    </cfRule>
  </conditionalFormatting>
  <conditionalFormatting sqref="G63">
    <cfRule type="expression" dxfId="628" priority="98" stopIfTrue="1">
      <formula>$F$5="Freelancer"</formula>
    </cfRule>
    <cfRule type="expression" dxfId="627" priority="99" stopIfTrue="1">
      <formula>$F$5="DTC Int. Staff"</formula>
    </cfRule>
  </conditionalFormatting>
  <conditionalFormatting sqref="G86:G89">
    <cfRule type="expression" dxfId="626" priority="96" stopIfTrue="1">
      <formula>#REF!="Freelancer"</formula>
    </cfRule>
    <cfRule type="expression" dxfId="625" priority="97" stopIfTrue="1">
      <formula>#REF!="DTC Int. Staff"</formula>
    </cfRule>
  </conditionalFormatting>
  <conditionalFormatting sqref="G86:G89">
    <cfRule type="expression" dxfId="624" priority="94" stopIfTrue="1">
      <formula>$F$5="Freelancer"</formula>
    </cfRule>
    <cfRule type="expression" dxfId="623" priority="95" stopIfTrue="1">
      <formula>$F$5="DTC Int. Staff"</formula>
    </cfRule>
  </conditionalFormatting>
  <conditionalFormatting sqref="E22:E25">
    <cfRule type="expression" dxfId="622" priority="92" stopIfTrue="1">
      <formula>IF($A22&lt;&gt;1,B22,"")</formula>
    </cfRule>
  </conditionalFormatting>
  <conditionalFormatting sqref="D22:D25">
    <cfRule type="expression" dxfId="621" priority="93" stopIfTrue="1">
      <formula>IF($A22="",B22,)</formula>
    </cfRule>
  </conditionalFormatting>
  <conditionalFormatting sqref="E44:E47">
    <cfRule type="expression" dxfId="620" priority="90" stopIfTrue="1">
      <formula>IF($A44&lt;&gt;1,B44,"")</formula>
    </cfRule>
  </conditionalFormatting>
  <conditionalFormatting sqref="D44:D47">
    <cfRule type="expression" dxfId="619" priority="91" stopIfTrue="1">
      <formula>IF($A44="",B44,)</formula>
    </cfRule>
  </conditionalFormatting>
  <conditionalFormatting sqref="E49:E52">
    <cfRule type="expression" dxfId="618" priority="88" stopIfTrue="1">
      <formula>IF($A49&lt;&gt;1,B49,"")</formula>
    </cfRule>
  </conditionalFormatting>
  <conditionalFormatting sqref="D49:D52">
    <cfRule type="expression" dxfId="617" priority="89" stopIfTrue="1">
      <formula>IF($A49="",B49,)</formula>
    </cfRule>
  </conditionalFormatting>
  <conditionalFormatting sqref="E71:E74">
    <cfRule type="expression" dxfId="616" priority="86" stopIfTrue="1">
      <formula>IF($A71&lt;&gt;1,B71,"")</formula>
    </cfRule>
  </conditionalFormatting>
  <conditionalFormatting sqref="D71:D74">
    <cfRule type="expression" dxfId="615" priority="87" stopIfTrue="1">
      <formula>IF($A71="",B71,)</formula>
    </cfRule>
  </conditionalFormatting>
  <conditionalFormatting sqref="E76:E79">
    <cfRule type="expression" dxfId="614" priority="84" stopIfTrue="1">
      <formula>IF($A76&lt;&gt;1,B76,"")</formula>
    </cfRule>
  </conditionalFormatting>
  <conditionalFormatting sqref="D76:D79">
    <cfRule type="expression" dxfId="613" priority="85" stopIfTrue="1">
      <formula>IF($A76="",B76,)</formula>
    </cfRule>
  </conditionalFormatting>
  <conditionalFormatting sqref="E93">
    <cfRule type="timePeriod" dxfId="612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611" priority="81" stopIfTrue="1">
      <formula>IF($A99&lt;&gt;1,B99,"")</formula>
    </cfRule>
  </conditionalFormatting>
  <conditionalFormatting sqref="D99:D102">
    <cfRule type="expression" dxfId="610" priority="82" stopIfTrue="1">
      <formula>IF($A99="",B99,)</formula>
    </cfRule>
  </conditionalFormatting>
  <conditionalFormatting sqref="E99:E102">
    <cfRule type="timePeriod" dxfId="609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608" priority="78" stopIfTrue="1">
      <formula>IF($A104&lt;&gt;1,B104,"")</formula>
    </cfRule>
  </conditionalFormatting>
  <conditionalFormatting sqref="D104:D107">
    <cfRule type="expression" dxfId="607" priority="79" stopIfTrue="1">
      <formula>IF($A104="",B104,)</formula>
    </cfRule>
  </conditionalFormatting>
  <conditionalFormatting sqref="E104:E107">
    <cfRule type="timePeriod" dxfId="606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605" priority="75" stopIfTrue="1">
      <formula>#REF!="Freelancer"</formula>
    </cfRule>
    <cfRule type="expression" dxfId="604" priority="76" stopIfTrue="1">
      <formula>#REF!="DTC Int. Staff"</formula>
    </cfRule>
  </conditionalFormatting>
  <conditionalFormatting sqref="G31">
    <cfRule type="expression" dxfId="603" priority="73" stopIfTrue="1">
      <formula>$F$5="Freelancer"</formula>
    </cfRule>
    <cfRule type="expression" dxfId="602" priority="74" stopIfTrue="1">
      <formula>$F$5="DTC Int. Staff"</formula>
    </cfRule>
  </conditionalFormatting>
  <conditionalFormatting sqref="G108">
    <cfRule type="expression" dxfId="601" priority="71" stopIfTrue="1">
      <formula>#REF!="Freelancer"</formula>
    </cfRule>
    <cfRule type="expression" dxfId="600" priority="72" stopIfTrue="1">
      <formula>#REF!="DTC Int. Staff"</formula>
    </cfRule>
  </conditionalFormatting>
  <conditionalFormatting sqref="G108">
    <cfRule type="expression" dxfId="599" priority="69" stopIfTrue="1">
      <formula>$F$5="Freelancer"</formula>
    </cfRule>
    <cfRule type="expression" dxfId="598" priority="70" stopIfTrue="1">
      <formula>$F$5="DTC Int. Staff"</formula>
    </cfRule>
  </conditionalFormatting>
  <conditionalFormatting sqref="G103">
    <cfRule type="expression" dxfId="597" priority="67" stopIfTrue="1">
      <formula>#REF!="Freelancer"</formula>
    </cfRule>
    <cfRule type="expression" dxfId="596" priority="68" stopIfTrue="1">
      <formula>#REF!="DTC Int. Staff"</formula>
    </cfRule>
  </conditionalFormatting>
  <conditionalFormatting sqref="G103">
    <cfRule type="expression" dxfId="595" priority="65" stopIfTrue="1">
      <formula>$F$5="Freelancer"</formula>
    </cfRule>
    <cfRule type="expression" dxfId="594" priority="66" stopIfTrue="1">
      <formula>$F$5="DTC Int. Staff"</formula>
    </cfRule>
  </conditionalFormatting>
  <conditionalFormatting sqref="G98">
    <cfRule type="expression" dxfId="593" priority="63" stopIfTrue="1">
      <formula>#REF!="Freelancer"</formula>
    </cfRule>
    <cfRule type="expression" dxfId="592" priority="64" stopIfTrue="1">
      <formula>#REF!="DTC Int. Staff"</formula>
    </cfRule>
  </conditionalFormatting>
  <conditionalFormatting sqref="G98">
    <cfRule type="expression" dxfId="591" priority="61" stopIfTrue="1">
      <formula>$F$5="Freelancer"</formula>
    </cfRule>
    <cfRule type="expression" dxfId="590" priority="62" stopIfTrue="1">
      <formula>$F$5="DTC Int. Staff"</formula>
    </cfRule>
  </conditionalFormatting>
  <conditionalFormatting sqref="G92">
    <cfRule type="expression" dxfId="589" priority="59" stopIfTrue="1">
      <formula>#REF!="Freelancer"</formula>
    </cfRule>
    <cfRule type="expression" dxfId="588" priority="60" stopIfTrue="1">
      <formula>#REF!="DTC Int. Staff"</formula>
    </cfRule>
  </conditionalFormatting>
  <conditionalFormatting sqref="G92">
    <cfRule type="expression" dxfId="587" priority="57" stopIfTrue="1">
      <formula>$F$5="Freelancer"</formula>
    </cfRule>
    <cfRule type="expression" dxfId="586" priority="58" stopIfTrue="1">
      <formula>$F$5="DTC Int. Staff"</formula>
    </cfRule>
  </conditionalFormatting>
  <conditionalFormatting sqref="G85">
    <cfRule type="expression" dxfId="585" priority="55" stopIfTrue="1">
      <formula>#REF!="Freelancer"</formula>
    </cfRule>
    <cfRule type="expression" dxfId="584" priority="56" stopIfTrue="1">
      <formula>#REF!="DTC Int. Staff"</formula>
    </cfRule>
  </conditionalFormatting>
  <conditionalFormatting sqref="G85">
    <cfRule type="expression" dxfId="583" priority="53" stopIfTrue="1">
      <formula>$F$5="Freelancer"</formula>
    </cfRule>
    <cfRule type="expression" dxfId="582" priority="54" stopIfTrue="1">
      <formula>$F$5="DTC Int. Staff"</formula>
    </cfRule>
  </conditionalFormatting>
  <conditionalFormatting sqref="G80">
    <cfRule type="expression" dxfId="581" priority="47" stopIfTrue="1">
      <formula>#REF!="Freelancer"</formula>
    </cfRule>
    <cfRule type="expression" dxfId="580" priority="48" stopIfTrue="1">
      <formula>#REF!="DTC Int. Staff"</formula>
    </cfRule>
  </conditionalFormatting>
  <conditionalFormatting sqref="G80">
    <cfRule type="expression" dxfId="579" priority="45" stopIfTrue="1">
      <formula>$F$5="Freelancer"</formula>
    </cfRule>
    <cfRule type="expression" dxfId="578" priority="46" stopIfTrue="1">
      <formula>$F$5="DTC Int. Staff"</formula>
    </cfRule>
  </conditionalFormatting>
  <conditionalFormatting sqref="G75">
    <cfRule type="expression" dxfId="577" priority="43" stopIfTrue="1">
      <formula>#REF!="Freelancer"</formula>
    </cfRule>
    <cfRule type="expression" dxfId="576" priority="44" stopIfTrue="1">
      <formula>#REF!="DTC Int. Staff"</formula>
    </cfRule>
  </conditionalFormatting>
  <conditionalFormatting sqref="G75">
    <cfRule type="expression" dxfId="575" priority="41" stopIfTrue="1">
      <formula>$F$5="Freelancer"</formula>
    </cfRule>
    <cfRule type="expression" dxfId="574" priority="42" stopIfTrue="1">
      <formula>$F$5="DTC Int. Staff"</formula>
    </cfRule>
  </conditionalFormatting>
  <conditionalFormatting sqref="G71">
    <cfRule type="expression" dxfId="573" priority="39" stopIfTrue="1">
      <formula>#REF!="Freelancer"</formula>
    </cfRule>
    <cfRule type="expression" dxfId="572" priority="40" stopIfTrue="1">
      <formula>#REF!="DTC Int. Staff"</formula>
    </cfRule>
  </conditionalFormatting>
  <conditionalFormatting sqref="G71">
    <cfRule type="expression" dxfId="571" priority="37" stopIfTrue="1">
      <formula>$F$5="Freelancer"</formula>
    </cfRule>
    <cfRule type="expression" dxfId="570" priority="38" stopIfTrue="1">
      <formula>$F$5="DTC Int. Staff"</formula>
    </cfRule>
  </conditionalFormatting>
  <conditionalFormatting sqref="G70">
    <cfRule type="expression" dxfId="569" priority="35" stopIfTrue="1">
      <formula>#REF!="Freelancer"</formula>
    </cfRule>
    <cfRule type="expression" dxfId="568" priority="36" stopIfTrue="1">
      <formula>#REF!="DTC Int. Staff"</formula>
    </cfRule>
  </conditionalFormatting>
  <conditionalFormatting sqref="G70">
    <cfRule type="expression" dxfId="567" priority="33" stopIfTrue="1">
      <formula>$F$5="Freelancer"</formula>
    </cfRule>
    <cfRule type="expression" dxfId="566" priority="34" stopIfTrue="1">
      <formula>$F$5="DTC Int. Staff"</formula>
    </cfRule>
  </conditionalFormatting>
  <conditionalFormatting sqref="G65">
    <cfRule type="expression" dxfId="565" priority="31" stopIfTrue="1">
      <formula>#REF!="Freelancer"</formula>
    </cfRule>
    <cfRule type="expression" dxfId="564" priority="32" stopIfTrue="1">
      <formula>#REF!="DTC Int. Staff"</formula>
    </cfRule>
  </conditionalFormatting>
  <conditionalFormatting sqref="G65">
    <cfRule type="expression" dxfId="563" priority="29" stopIfTrue="1">
      <formula>$F$5="Freelancer"</formula>
    </cfRule>
    <cfRule type="expression" dxfId="562" priority="30" stopIfTrue="1">
      <formula>$F$5="DTC Int. Staff"</formula>
    </cfRule>
  </conditionalFormatting>
  <conditionalFormatting sqref="G38">
    <cfRule type="expression" dxfId="561" priority="27" stopIfTrue="1">
      <formula>#REF!="Freelancer"</formula>
    </cfRule>
    <cfRule type="expression" dxfId="560" priority="28" stopIfTrue="1">
      <formula>#REF!="DTC Int. Staff"</formula>
    </cfRule>
  </conditionalFormatting>
  <conditionalFormatting sqref="G38">
    <cfRule type="expression" dxfId="559" priority="25" stopIfTrue="1">
      <formula>$F$5="Freelancer"</formula>
    </cfRule>
    <cfRule type="expression" dxfId="558" priority="26" stopIfTrue="1">
      <formula>$F$5="DTC Int. Staff"</formula>
    </cfRule>
  </conditionalFormatting>
  <conditionalFormatting sqref="G58">
    <cfRule type="expression" dxfId="557" priority="23" stopIfTrue="1">
      <formula>#REF!="Freelancer"</formula>
    </cfRule>
    <cfRule type="expression" dxfId="556" priority="24" stopIfTrue="1">
      <formula>#REF!="DTC Int. Staff"</formula>
    </cfRule>
  </conditionalFormatting>
  <conditionalFormatting sqref="G58">
    <cfRule type="expression" dxfId="555" priority="21" stopIfTrue="1">
      <formula>$F$5="Freelancer"</formula>
    </cfRule>
    <cfRule type="expression" dxfId="554" priority="22" stopIfTrue="1">
      <formula>$F$5="DTC Int. Staff"</formula>
    </cfRule>
  </conditionalFormatting>
  <conditionalFormatting sqref="G76">
    <cfRule type="expression" dxfId="553" priority="19" stopIfTrue="1">
      <formula>#REF!="Freelancer"</formula>
    </cfRule>
    <cfRule type="expression" dxfId="552" priority="20" stopIfTrue="1">
      <formula>#REF!="DTC Int. Staff"</formula>
    </cfRule>
  </conditionalFormatting>
  <conditionalFormatting sqref="G76">
    <cfRule type="expression" dxfId="551" priority="17" stopIfTrue="1">
      <formula>$F$5="Freelancer"</formula>
    </cfRule>
    <cfRule type="expression" dxfId="550" priority="18" stopIfTrue="1">
      <formula>$F$5="DTC Int. Staff"</formula>
    </cfRule>
  </conditionalFormatting>
  <conditionalFormatting sqref="G43">
    <cfRule type="expression" dxfId="549" priority="15" stopIfTrue="1">
      <formula>#REF!="Freelancer"</formula>
    </cfRule>
    <cfRule type="expression" dxfId="548" priority="16" stopIfTrue="1">
      <formula>#REF!="DTC Int. Staff"</formula>
    </cfRule>
  </conditionalFormatting>
  <conditionalFormatting sqref="G43">
    <cfRule type="expression" dxfId="547" priority="13" stopIfTrue="1">
      <formula>$F$5="Freelancer"</formula>
    </cfRule>
    <cfRule type="expression" dxfId="546" priority="14" stopIfTrue="1">
      <formula>$F$5="DTC Int. Staff"</formula>
    </cfRule>
  </conditionalFormatting>
  <conditionalFormatting sqref="G48">
    <cfRule type="expression" dxfId="545" priority="11" stopIfTrue="1">
      <formula>#REF!="Freelancer"</formula>
    </cfRule>
    <cfRule type="expression" dxfId="544" priority="12" stopIfTrue="1">
      <formula>#REF!="DTC Int. Staff"</formula>
    </cfRule>
  </conditionalFormatting>
  <conditionalFormatting sqref="G48">
    <cfRule type="expression" dxfId="543" priority="9" stopIfTrue="1">
      <formula>$F$5="Freelancer"</formula>
    </cfRule>
    <cfRule type="expression" dxfId="542" priority="10" stopIfTrue="1">
      <formula>$F$5="DTC Int. Staff"</formula>
    </cfRule>
  </conditionalFormatting>
  <conditionalFormatting sqref="G49">
    <cfRule type="expression" dxfId="541" priority="7" stopIfTrue="1">
      <formula>#REF!="Freelancer"</formula>
    </cfRule>
    <cfRule type="expression" dxfId="540" priority="8" stopIfTrue="1">
      <formula>#REF!="DTC Int. Staff"</formula>
    </cfRule>
  </conditionalFormatting>
  <conditionalFormatting sqref="G49">
    <cfRule type="expression" dxfId="539" priority="5" stopIfTrue="1">
      <formula>$F$5="Freelancer"</formula>
    </cfRule>
    <cfRule type="expression" dxfId="538" priority="6" stopIfTrue="1">
      <formula>$F$5="DTC Int. Staff"</formula>
    </cfRule>
  </conditionalFormatting>
  <conditionalFormatting sqref="G53">
    <cfRule type="expression" dxfId="537" priority="3" stopIfTrue="1">
      <formula>#REF!="Freelancer"</formula>
    </cfRule>
    <cfRule type="expression" dxfId="536" priority="4" stopIfTrue="1">
      <formula>#REF!="DTC Int. Staff"</formula>
    </cfRule>
  </conditionalFormatting>
  <conditionalFormatting sqref="G53">
    <cfRule type="expression" dxfId="535" priority="1" stopIfTrue="1">
      <formula>$F$5="Freelancer"</formula>
    </cfRule>
    <cfRule type="expression" dxfId="5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133" zoomScale="85" zoomScaleNormal="85" workbookViewId="0">
      <selection activeCell="K142" sqref="K1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8" t="s">
        <v>55</v>
      </c>
      <c r="J136" s="8">
        <f>SUMIF(F11:F134,"TIME-201961",J11:J134)</f>
        <v>89</v>
      </c>
    </row>
    <row r="137" spans="1:11" ht="30" customHeight="1" x14ac:dyDescent="0.25">
      <c r="F137" s="8" t="s">
        <v>70</v>
      </c>
      <c r="J137" s="8">
        <f>SUMIF(F11:F134,"TIME-202111",J11:J134)</f>
        <v>137</v>
      </c>
    </row>
    <row r="138" spans="1:11" ht="30" customHeight="1" x14ac:dyDescent="0.25">
      <c r="F138" s="8" t="s">
        <v>97</v>
      </c>
      <c r="J138" s="8">
        <f>SUMIF(F11:F134,"TIME-202029",J11:J134)</f>
        <v>6</v>
      </c>
    </row>
    <row r="139" spans="1:11" ht="30" customHeight="1" x14ac:dyDescent="0.25">
      <c r="F139" s="8" t="s">
        <v>95</v>
      </c>
      <c r="J139" s="8">
        <f>SUMIF(F11:F134,"TIME-202068",J11:J134)</f>
        <v>0</v>
      </c>
    </row>
    <row r="140" spans="1:11" ht="30" customHeight="1" x14ac:dyDescent="0.25">
      <c r="F140" s="8">
        <v>9009</v>
      </c>
      <c r="J140" s="8">
        <f>SUMIF(G11:G134,"9009",J11:J134)</f>
        <v>0</v>
      </c>
    </row>
    <row r="141" spans="1:11" ht="30" customHeight="1" x14ac:dyDescent="0.25">
      <c r="F141" s="8" t="s">
        <v>128</v>
      </c>
      <c r="J141" s="8">
        <f>SUM(J136:J140)</f>
        <v>232</v>
      </c>
      <c r="K141" s="8" t="b">
        <f>J141=I8</f>
        <v>1</v>
      </c>
    </row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autoFilter ref="D10:J134" xr:uid="{944E9033-8A6D-43B5-AB13-C5B7A203B8FB}"/>
  <mergeCells count="2">
    <mergeCell ref="D1:J1"/>
    <mergeCell ref="D4:E4"/>
  </mergeCells>
  <conditionalFormatting sqref="C11:C15 C130:C134 C26:C124">
    <cfRule type="expression" dxfId="533" priority="149" stopIfTrue="1">
      <formula>IF($A11=1,B11,)</formula>
    </cfRule>
    <cfRule type="expression" dxfId="532" priority="150" stopIfTrue="1">
      <formula>IF($A11="",B11,)</formula>
    </cfRule>
  </conditionalFormatting>
  <conditionalFormatting sqref="E11:E15">
    <cfRule type="expression" dxfId="531" priority="151" stopIfTrue="1">
      <formula>IF($A11="",B11,"")</formula>
    </cfRule>
  </conditionalFormatting>
  <conditionalFormatting sqref="E130:E134 E26:E124">
    <cfRule type="expression" dxfId="530" priority="152" stopIfTrue="1">
      <formula>IF($A26&lt;&gt;1,B26,"")</formula>
    </cfRule>
  </conditionalFormatting>
  <conditionalFormatting sqref="D130:D134 D11:D15 D26:D124">
    <cfRule type="expression" dxfId="529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528" priority="154" stopIfTrue="1">
      <formula>#REF!="Freelancer"</formula>
    </cfRule>
    <cfRule type="expression" dxfId="527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526" priority="147" stopIfTrue="1">
      <formula>$F$5="Freelancer"</formula>
    </cfRule>
    <cfRule type="expression" dxfId="525" priority="148" stopIfTrue="1">
      <formula>$F$5="DTC Int. Staff"</formula>
    </cfRule>
  </conditionalFormatting>
  <conditionalFormatting sqref="G17:G20">
    <cfRule type="expression" dxfId="524" priority="145" stopIfTrue="1">
      <formula>#REF!="Freelancer"</formula>
    </cfRule>
    <cfRule type="expression" dxfId="523" priority="146" stopIfTrue="1">
      <formula>#REF!="DTC Int. Staff"</formula>
    </cfRule>
  </conditionalFormatting>
  <conditionalFormatting sqref="G17:G20">
    <cfRule type="expression" dxfId="522" priority="143" stopIfTrue="1">
      <formula>$F$5="Freelancer"</formula>
    </cfRule>
    <cfRule type="expression" dxfId="521" priority="144" stopIfTrue="1">
      <formula>$F$5="DTC Int. Staff"</formula>
    </cfRule>
  </conditionalFormatting>
  <conditionalFormatting sqref="G23:G25">
    <cfRule type="expression" dxfId="520" priority="141" stopIfTrue="1">
      <formula>#REF!="Freelancer"</formula>
    </cfRule>
    <cfRule type="expression" dxfId="519" priority="142" stopIfTrue="1">
      <formula>#REF!="DTC Int. Staff"</formula>
    </cfRule>
  </conditionalFormatting>
  <conditionalFormatting sqref="G23:G25">
    <cfRule type="expression" dxfId="518" priority="139" stopIfTrue="1">
      <formula>$F$5="Freelancer"</formula>
    </cfRule>
    <cfRule type="expression" dxfId="517" priority="140" stopIfTrue="1">
      <formula>$F$5="DTC Int. Staff"</formula>
    </cfRule>
  </conditionalFormatting>
  <conditionalFormatting sqref="C125:C129">
    <cfRule type="expression" dxfId="516" priority="133" stopIfTrue="1">
      <formula>IF($A125=1,B125,)</formula>
    </cfRule>
    <cfRule type="expression" dxfId="515" priority="134" stopIfTrue="1">
      <formula>IF($A125="",B125,)</formula>
    </cfRule>
  </conditionalFormatting>
  <conditionalFormatting sqref="D125:D129">
    <cfRule type="expression" dxfId="514" priority="135" stopIfTrue="1">
      <formula>IF($A125="",B125,)</formula>
    </cfRule>
  </conditionalFormatting>
  <conditionalFormatting sqref="E125:E129">
    <cfRule type="expression" dxfId="513" priority="132" stopIfTrue="1">
      <formula>IF($A125&lt;&gt;1,B125,"")</formula>
    </cfRule>
  </conditionalFormatting>
  <conditionalFormatting sqref="G63">
    <cfRule type="expression" dxfId="512" priority="129" stopIfTrue="1">
      <formula>$F$5="Freelancer"</formula>
    </cfRule>
    <cfRule type="expression" dxfId="511" priority="130" stopIfTrue="1">
      <formula>$F$5="DTC Int. Staff"</formula>
    </cfRule>
  </conditionalFormatting>
  <conditionalFormatting sqref="G86:G89">
    <cfRule type="expression" dxfId="510" priority="127" stopIfTrue="1">
      <formula>#REF!="Freelancer"</formula>
    </cfRule>
    <cfRule type="expression" dxfId="509" priority="128" stopIfTrue="1">
      <formula>#REF!="DTC Int. Staff"</formula>
    </cfRule>
  </conditionalFormatting>
  <conditionalFormatting sqref="G86:G89">
    <cfRule type="expression" dxfId="508" priority="125" stopIfTrue="1">
      <formula>$F$5="Freelancer"</formula>
    </cfRule>
    <cfRule type="expression" dxfId="507" priority="126" stopIfTrue="1">
      <formula>$F$5="DTC Int. Staff"</formula>
    </cfRule>
  </conditionalFormatting>
  <conditionalFormatting sqref="E17:E20">
    <cfRule type="expression" dxfId="506" priority="123" stopIfTrue="1">
      <formula>IF($A17="",B17,"")</formula>
    </cfRule>
  </conditionalFormatting>
  <conditionalFormatting sqref="D17:D20">
    <cfRule type="expression" dxfId="505" priority="124" stopIfTrue="1">
      <formula>IF($A17="",B17,)</formula>
    </cfRule>
  </conditionalFormatting>
  <conditionalFormatting sqref="E22:E25">
    <cfRule type="expression" dxfId="504" priority="121" stopIfTrue="1">
      <formula>IF($A22="",B22,"")</formula>
    </cfRule>
  </conditionalFormatting>
  <conditionalFormatting sqref="D22:D25">
    <cfRule type="expression" dxfId="503" priority="122" stopIfTrue="1">
      <formula>IF($A22="",B22,)</formula>
    </cfRule>
  </conditionalFormatting>
  <conditionalFormatting sqref="G11">
    <cfRule type="expression" dxfId="502" priority="119" stopIfTrue="1">
      <formula>#REF!="Freelancer"</formula>
    </cfRule>
    <cfRule type="expression" dxfId="501" priority="120" stopIfTrue="1">
      <formula>#REF!="DTC Int. Staff"</formula>
    </cfRule>
  </conditionalFormatting>
  <conditionalFormatting sqref="G11">
    <cfRule type="expression" dxfId="500" priority="117" stopIfTrue="1">
      <formula>$F$5="Freelancer"</formula>
    </cfRule>
    <cfRule type="expression" dxfId="499" priority="118" stopIfTrue="1">
      <formula>$F$5="DTC Int. Staff"</formula>
    </cfRule>
  </conditionalFormatting>
  <conditionalFormatting sqref="G16">
    <cfRule type="expression" dxfId="498" priority="115" stopIfTrue="1">
      <formula>#REF!="Freelancer"</formula>
    </cfRule>
    <cfRule type="expression" dxfId="497" priority="116" stopIfTrue="1">
      <formula>#REF!="DTC Int. Staff"</formula>
    </cfRule>
  </conditionalFormatting>
  <conditionalFormatting sqref="G16">
    <cfRule type="expression" dxfId="496" priority="113" stopIfTrue="1">
      <formula>$F$5="Freelancer"</formula>
    </cfRule>
    <cfRule type="expression" dxfId="495" priority="114" stopIfTrue="1">
      <formula>$F$5="DTC Int. Staff"</formula>
    </cfRule>
  </conditionalFormatting>
  <conditionalFormatting sqref="G12">
    <cfRule type="expression" dxfId="494" priority="111" stopIfTrue="1">
      <formula>#REF!="Freelancer"</formula>
    </cfRule>
    <cfRule type="expression" dxfId="493" priority="112" stopIfTrue="1">
      <formula>#REF!="DTC Int. Staff"</formula>
    </cfRule>
  </conditionalFormatting>
  <conditionalFormatting sqref="G12">
    <cfRule type="expression" dxfId="492" priority="109" stopIfTrue="1">
      <formula>$F$5="Freelancer"</formula>
    </cfRule>
    <cfRule type="expression" dxfId="491" priority="110" stopIfTrue="1">
      <formula>$F$5="DTC Int. Staff"</formula>
    </cfRule>
  </conditionalFormatting>
  <conditionalFormatting sqref="G21">
    <cfRule type="expression" dxfId="490" priority="107" stopIfTrue="1">
      <formula>#REF!="Freelancer"</formula>
    </cfRule>
    <cfRule type="expression" dxfId="489" priority="108" stopIfTrue="1">
      <formula>#REF!="DTC Int. Staff"</formula>
    </cfRule>
  </conditionalFormatting>
  <conditionalFormatting sqref="G21">
    <cfRule type="expression" dxfId="488" priority="105" stopIfTrue="1">
      <formula>$F$5="Freelancer"</formula>
    </cfRule>
    <cfRule type="expression" dxfId="487" priority="106" stopIfTrue="1">
      <formula>$F$5="DTC Int. Staff"</formula>
    </cfRule>
  </conditionalFormatting>
  <conditionalFormatting sqref="G22">
    <cfRule type="expression" dxfId="486" priority="99" stopIfTrue="1">
      <formula>#REF!="Freelancer"</formula>
    </cfRule>
    <cfRule type="expression" dxfId="485" priority="100" stopIfTrue="1">
      <formula>#REF!="DTC Int. Staff"</formula>
    </cfRule>
  </conditionalFormatting>
  <conditionalFormatting sqref="G22">
    <cfRule type="expression" dxfId="484" priority="97" stopIfTrue="1">
      <formula>$F$5="Freelancer"</formula>
    </cfRule>
    <cfRule type="expression" dxfId="483" priority="98" stopIfTrue="1">
      <formula>$F$5="DTC Int. Staff"</formula>
    </cfRule>
  </conditionalFormatting>
  <conditionalFormatting sqref="G26">
    <cfRule type="expression" dxfId="482" priority="95" stopIfTrue="1">
      <formula>#REF!="Freelancer"</formula>
    </cfRule>
    <cfRule type="expression" dxfId="481" priority="96" stopIfTrue="1">
      <formula>#REF!="DTC Int. Staff"</formula>
    </cfRule>
  </conditionalFormatting>
  <conditionalFormatting sqref="G26">
    <cfRule type="expression" dxfId="480" priority="93" stopIfTrue="1">
      <formula>$F$5="Freelancer"</formula>
    </cfRule>
    <cfRule type="expression" dxfId="479" priority="94" stopIfTrue="1">
      <formula>$F$5="DTC Int. Staff"</formula>
    </cfRule>
  </conditionalFormatting>
  <conditionalFormatting sqref="G31">
    <cfRule type="expression" dxfId="478" priority="87" stopIfTrue="1">
      <formula>#REF!="Freelancer"</formula>
    </cfRule>
    <cfRule type="expression" dxfId="477" priority="88" stopIfTrue="1">
      <formula>#REF!="DTC Int. Staff"</formula>
    </cfRule>
  </conditionalFormatting>
  <conditionalFormatting sqref="G31">
    <cfRule type="expression" dxfId="476" priority="85" stopIfTrue="1">
      <formula>$F$5="Freelancer"</formula>
    </cfRule>
    <cfRule type="expression" dxfId="475" priority="86" stopIfTrue="1">
      <formula>$F$5="DTC Int. Staff"</formula>
    </cfRule>
  </conditionalFormatting>
  <conditionalFormatting sqref="G38">
    <cfRule type="expression" dxfId="474" priority="83" stopIfTrue="1">
      <formula>#REF!="Freelancer"</formula>
    </cfRule>
    <cfRule type="expression" dxfId="473" priority="84" stopIfTrue="1">
      <formula>#REF!="DTC Int. Staff"</formula>
    </cfRule>
  </conditionalFormatting>
  <conditionalFormatting sqref="G38">
    <cfRule type="expression" dxfId="472" priority="81" stopIfTrue="1">
      <formula>$F$5="Freelancer"</formula>
    </cfRule>
    <cfRule type="expression" dxfId="471" priority="82" stopIfTrue="1">
      <formula>$F$5="DTC Int. Staff"</formula>
    </cfRule>
  </conditionalFormatting>
  <conditionalFormatting sqref="G43">
    <cfRule type="expression" dxfId="470" priority="79" stopIfTrue="1">
      <formula>#REF!="Freelancer"</formula>
    </cfRule>
    <cfRule type="expression" dxfId="469" priority="80" stopIfTrue="1">
      <formula>#REF!="DTC Int. Staff"</formula>
    </cfRule>
  </conditionalFormatting>
  <conditionalFormatting sqref="G43">
    <cfRule type="expression" dxfId="468" priority="77" stopIfTrue="1">
      <formula>$F$5="Freelancer"</formula>
    </cfRule>
    <cfRule type="expression" dxfId="467" priority="78" stopIfTrue="1">
      <formula>$F$5="DTC Int. Staff"</formula>
    </cfRule>
  </conditionalFormatting>
  <conditionalFormatting sqref="G48">
    <cfRule type="expression" dxfId="466" priority="75" stopIfTrue="1">
      <formula>#REF!="Freelancer"</formula>
    </cfRule>
    <cfRule type="expression" dxfId="465" priority="76" stopIfTrue="1">
      <formula>#REF!="DTC Int. Staff"</formula>
    </cfRule>
  </conditionalFormatting>
  <conditionalFormatting sqref="G48">
    <cfRule type="expression" dxfId="464" priority="73" stopIfTrue="1">
      <formula>$F$5="Freelancer"</formula>
    </cfRule>
    <cfRule type="expression" dxfId="463" priority="74" stopIfTrue="1">
      <formula>$F$5="DTC Int. Staff"</formula>
    </cfRule>
  </conditionalFormatting>
  <conditionalFormatting sqref="G32">
    <cfRule type="expression" dxfId="462" priority="71" stopIfTrue="1">
      <formula>#REF!="Freelancer"</formula>
    </cfRule>
    <cfRule type="expression" dxfId="461" priority="72" stopIfTrue="1">
      <formula>#REF!="DTC Int. Staff"</formula>
    </cfRule>
  </conditionalFormatting>
  <conditionalFormatting sqref="G32">
    <cfRule type="expression" dxfId="460" priority="69" stopIfTrue="1">
      <formula>$F$5="Freelancer"</formula>
    </cfRule>
    <cfRule type="expression" dxfId="459" priority="70" stopIfTrue="1">
      <formula>$F$5="DTC Int. Staff"</formula>
    </cfRule>
  </conditionalFormatting>
  <conditionalFormatting sqref="G92">
    <cfRule type="expression" dxfId="458" priority="67" stopIfTrue="1">
      <formula>#REF!="Freelancer"</formula>
    </cfRule>
    <cfRule type="expression" dxfId="457" priority="68" stopIfTrue="1">
      <formula>#REF!="DTC Int. Staff"</formula>
    </cfRule>
  </conditionalFormatting>
  <conditionalFormatting sqref="G92">
    <cfRule type="expression" dxfId="456" priority="65" stopIfTrue="1">
      <formula>$F$5="Freelancer"</formula>
    </cfRule>
    <cfRule type="expression" dxfId="455" priority="66" stopIfTrue="1">
      <formula>$F$5="DTC Int. Staff"</formula>
    </cfRule>
  </conditionalFormatting>
  <conditionalFormatting sqref="G85">
    <cfRule type="expression" dxfId="454" priority="63" stopIfTrue="1">
      <formula>#REF!="Freelancer"</formula>
    </cfRule>
    <cfRule type="expression" dxfId="453" priority="64" stopIfTrue="1">
      <formula>#REF!="DTC Int. Staff"</formula>
    </cfRule>
  </conditionalFormatting>
  <conditionalFormatting sqref="G85">
    <cfRule type="expression" dxfId="452" priority="61" stopIfTrue="1">
      <formula>$F$5="Freelancer"</formula>
    </cfRule>
    <cfRule type="expression" dxfId="451" priority="62" stopIfTrue="1">
      <formula>$F$5="DTC Int. Staff"</formula>
    </cfRule>
  </conditionalFormatting>
  <conditionalFormatting sqref="G80">
    <cfRule type="expression" dxfId="450" priority="59" stopIfTrue="1">
      <formula>#REF!="Freelancer"</formula>
    </cfRule>
    <cfRule type="expression" dxfId="449" priority="60" stopIfTrue="1">
      <formula>#REF!="DTC Int. Staff"</formula>
    </cfRule>
  </conditionalFormatting>
  <conditionalFormatting sqref="G80">
    <cfRule type="expression" dxfId="448" priority="57" stopIfTrue="1">
      <formula>$F$5="Freelancer"</formula>
    </cfRule>
    <cfRule type="expression" dxfId="447" priority="58" stopIfTrue="1">
      <formula>$F$5="DTC Int. Staff"</formula>
    </cfRule>
  </conditionalFormatting>
  <conditionalFormatting sqref="G53">
    <cfRule type="expression" dxfId="446" priority="55" stopIfTrue="1">
      <formula>#REF!="Freelancer"</formula>
    </cfRule>
    <cfRule type="expression" dxfId="445" priority="56" stopIfTrue="1">
      <formula>#REF!="DTC Int. Staff"</formula>
    </cfRule>
  </conditionalFormatting>
  <conditionalFormatting sqref="G53">
    <cfRule type="expression" dxfId="444" priority="53" stopIfTrue="1">
      <formula>$F$5="Freelancer"</formula>
    </cfRule>
    <cfRule type="expression" dxfId="443" priority="54" stopIfTrue="1">
      <formula>$F$5="DTC Int. Staff"</formula>
    </cfRule>
  </conditionalFormatting>
  <conditionalFormatting sqref="G58">
    <cfRule type="expression" dxfId="442" priority="51" stopIfTrue="1">
      <formula>#REF!="Freelancer"</formula>
    </cfRule>
    <cfRule type="expression" dxfId="441" priority="52" stopIfTrue="1">
      <formula>#REF!="DTC Int. Staff"</formula>
    </cfRule>
  </conditionalFormatting>
  <conditionalFormatting sqref="G58">
    <cfRule type="expression" dxfId="440" priority="49" stopIfTrue="1">
      <formula>$F$5="Freelancer"</formula>
    </cfRule>
    <cfRule type="expression" dxfId="439" priority="50" stopIfTrue="1">
      <formula>$F$5="DTC Int. Staff"</formula>
    </cfRule>
  </conditionalFormatting>
  <conditionalFormatting sqref="G65">
    <cfRule type="expression" dxfId="438" priority="47" stopIfTrue="1">
      <formula>#REF!="Freelancer"</formula>
    </cfRule>
    <cfRule type="expression" dxfId="437" priority="48" stopIfTrue="1">
      <formula>#REF!="DTC Int. Staff"</formula>
    </cfRule>
  </conditionalFormatting>
  <conditionalFormatting sqref="G65">
    <cfRule type="expression" dxfId="436" priority="45" stopIfTrue="1">
      <formula>$F$5="Freelancer"</formula>
    </cfRule>
    <cfRule type="expression" dxfId="435" priority="46" stopIfTrue="1">
      <formula>$F$5="DTC Int. Staff"</formula>
    </cfRule>
  </conditionalFormatting>
  <conditionalFormatting sqref="G75">
    <cfRule type="expression" dxfId="434" priority="43" stopIfTrue="1">
      <formula>#REF!="Freelancer"</formula>
    </cfRule>
    <cfRule type="expression" dxfId="433" priority="44" stopIfTrue="1">
      <formula>#REF!="DTC Int. Staff"</formula>
    </cfRule>
  </conditionalFormatting>
  <conditionalFormatting sqref="G75">
    <cfRule type="expression" dxfId="432" priority="41" stopIfTrue="1">
      <formula>$F$5="Freelancer"</formula>
    </cfRule>
    <cfRule type="expression" dxfId="431" priority="42" stopIfTrue="1">
      <formula>$F$5="DTC Int. Staff"</formula>
    </cfRule>
  </conditionalFormatting>
  <conditionalFormatting sqref="G70">
    <cfRule type="expression" dxfId="430" priority="39" stopIfTrue="1">
      <formula>#REF!="Freelancer"</formula>
    </cfRule>
    <cfRule type="expression" dxfId="429" priority="40" stopIfTrue="1">
      <formula>#REF!="DTC Int. Staff"</formula>
    </cfRule>
  </conditionalFormatting>
  <conditionalFormatting sqref="G70">
    <cfRule type="expression" dxfId="428" priority="37" stopIfTrue="1">
      <formula>$F$5="Freelancer"</formula>
    </cfRule>
    <cfRule type="expression" dxfId="427" priority="38" stopIfTrue="1">
      <formula>$F$5="DTC Int. Staff"</formula>
    </cfRule>
  </conditionalFormatting>
  <conditionalFormatting sqref="G98">
    <cfRule type="expression" dxfId="426" priority="35" stopIfTrue="1">
      <formula>#REF!="Freelancer"</formula>
    </cfRule>
    <cfRule type="expression" dxfId="425" priority="36" stopIfTrue="1">
      <formula>#REF!="DTC Int. Staff"</formula>
    </cfRule>
  </conditionalFormatting>
  <conditionalFormatting sqref="G98">
    <cfRule type="expression" dxfId="424" priority="33" stopIfTrue="1">
      <formula>$F$5="Freelancer"</formula>
    </cfRule>
    <cfRule type="expression" dxfId="423" priority="34" stopIfTrue="1">
      <formula>$F$5="DTC Int. Staff"</formula>
    </cfRule>
  </conditionalFormatting>
  <conditionalFormatting sqref="G103">
    <cfRule type="expression" dxfId="422" priority="31" stopIfTrue="1">
      <formula>#REF!="Freelancer"</formula>
    </cfRule>
    <cfRule type="expression" dxfId="421" priority="32" stopIfTrue="1">
      <formula>#REF!="DTC Int. Staff"</formula>
    </cfRule>
  </conditionalFormatting>
  <conditionalFormatting sqref="G103">
    <cfRule type="expression" dxfId="420" priority="29" stopIfTrue="1">
      <formula>$F$5="Freelancer"</formula>
    </cfRule>
    <cfRule type="expression" dxfId="419" priority="30" stopIfTrue="1">
      <formula>$F$5="DTC Int. Staff"</formula>
    </cfRule>
  </conditionalFormatting>
  <conditionalFormatting sqref="G108">
    <cfRule type="expression" dxfId="418" priority="27" stopIfTrue="1">
      <formula>#REF!="Freelancer"</formula>
    </cfRule>
    <cfRule type="expression" dxfId="417" priority="28" stopIfTrue="1">
      <formula>#REF!="DTC Int. Staff"</formula>
    </cfRule>
  </conditionalFormatting>
  <conditionalFormatting sqref="G108">
    <cfRule type="expression" dxfId="416" priority="25" stopIfTrue="1">
      <formula>$F$5="Freelancer"</formula>
    </cfRule>
    <cfRule type="expression" dxfId="415" priority="26" stopIfTrue="1">
      <formula>$F$5="DTC Int. Staff"</formula>
    </cfRule>
  </conditionalFormatting>
  <conditionalFormatting sqref="G113">
    <cfRule type="expression" dxfId="414" priority="23" stopIfTrue="1">
      <formula>#REF!="Freelancer"</formula>
    </cfRule>
    <cfRule type="expression" dxfId="413" priority="24" stopIfTrue="1">
      <formula>#REF!="DTC Int. Staff"</formula>
    </cfRule>
  </conditionalFormatting>
  <conditionalFormatting sqref="G113">
    <cfRule type="expression" dxfId="412" priority="21" stopIfTrue="1">
      <formula>$F$5="Freelancer"</formula>
    </cfRule>
    <cfRule type="expression" dxfId="411" priority="22" stopIfTrue="1">
      <formula>$F$5="DTC Int. Staff"</formula>
    </cfRule>
  </conditionalFormatting>
  <conditionalFormatting sqref="G120">
    <cfRule type="expression" dxfId="410" priority="19" stopIfTrue="1">
      <formula>#REF!="Freelancer"</formula>
    </cfRule>
    <cfRule type="expression" dxfId="409" priority="20" stopIfTrue="1">
      <formula>#REF!="DTC Int. Staff"</formula>
    </cfRule>
  </conditionalFormatting>
  <conditionalFormatting sqref="G120">
    <cfRule type="expression" dxfId="408" priority="17" stopIfTrue="1">
      <formula>$F$5="Freelancer"</formula>
    </cfRule>
    <cfRule type="expression" dxfId="407" priority="18" stopIfTrue="1">
      <formula>$F$5="DTC Int. Staff"</formula>
    </cfRule>
  </conditionalFormatting>
  <conditionalFormatting sqref="G125">
    <cfRule type="expression" dxfId="406" priority="15" stopIfTrue="1">
      <formula>#REF!="Freelancer"</formula>
    </cfRule>
    <cfRule type="expression" dxfId="405" priority="16" stopIfTrue="1">
      <formula>#REF!="DTC Int. Staff"</formula>
    </cfRule>
  </conditionalFormatting>
  <conditionalFormatting sqref="G125">
    <cfRule type="expression" dxfId="404" priority="13" stopIfTrue="1">
      <formula>$F$5="Freelancer"</formula>
    </cfRule>
    <cfRule type="expression" dxfId="403" priority="14" stopIfTrue="1">
      <formula>$F$5="DTC Int. Staff"</formula>
    </cfRule>
  </conditionalFormatting>
  <conditionalFormatting sqref="G130">
    <cfRule type="expression" dxfId="402" priority="11" stopIfTrue="1">
      <formula>#REF!="Freelancer"</formula>
    </cfRule>
    <cfRule type="expression" dxfId="401" priority="12" stopIfTrue="1">
      <formula>#REF!="DTC Int. Staff"</formula>
    </cfRule>
  </conditionalFormatting>
  <conditionalFormatting sqref="G130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121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121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G126">
    <cfRule type="expression" dxfId="394" priority="3" stopIfTrue="1">
      <formula>#REF!="Freelancer"</formula>
    </cfRule>
    <cfRule type="expression" dxfId="393" priority="4" stopIfTrue="1">
      <formula>#REF!="DTC Int. Staff"</formula>
    </cfRule>
  </conditionalFormatting>
  <conditionalFormatting sqref="G126">
    <cfRule type="expression" dxfId="392" priority="1" stopIfTrue="1">
      <formula>$F$5="Freelancer"</formula>
    </cfRule>
    <cfRule type="expression" dxfId="3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2" zoomScale="90" zoomScaleNormal="90" workbookViewId="0">
      <selection activeCell="K141" sqref="K1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78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36">
        <v>9001</v>
      </c>
      <c r="H33" s="43" t="s">
        <v>94</v>
      </c>
      <c r="I33" s="66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36">
        <v>9001</v>
      </c>
      <c r="H38" s="43" t="s">
        <v>94</v>
      </c>
      <c r="I38" s="66" t="s">
        <v>57</v>
      </c>
      <c r="J38" s="49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36">
        <v>9001</v>
      </c>
      <c r="H43" s="43" t="s">
        <v>94</v>
      </c>
      <c r="I43" s="66" t="s">
        <v>57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6">
        <v>9010</v>
      </c>
      <c r="H50" s="51" t="s">
        <v>53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78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78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78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53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36">
        <v>9001</v>
      </c>
      <c r="H77" s="43" t="s">
        <v>94</v>
      </c>
      <c r="I77" s="66" t="s">
        <v>99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35" t="s">
        <v>95</v>
      </c>
      <c r="G78" s="36">
        <v>9001</v>
      </c>
      <c r="H78" s="43" t="s">
        <v>100</v>
      </c>
      <c r="I78" s="66" t="s">
        <v>99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36">
        <v>9001</v>
      </c>
      <c r="H82" s="43" t="s">
        <v>94</v>
      </c>
      <c r="I82" s="66" t="s">
        <v>99</v>
      </c>
      <c r="J82" s="49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36">
        <v>9001</v>
      </c>
      <c r="H87" s="43" t="s">
        <v>94</v>
      </c>
      <c r="I87" s="66" t="s">
        <v>99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36">
        <v>9001</v>
      </c>
      <c r="H92" s="43" t="s">
        <v>94</v>
      </c>
      <c r="I92" s="66" t="s">
        <v>99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102</v>
      </c>
      <c r="I93" s="36" t="s">
        <v>99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36">
        <v>9001</v>
      </c>
      <c r="H98" s="43" t="s">
        <v>94</v>
      </c>
      <c r="I98" s="66" t="s">
        <v>99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95</v>
      </c>
      <c r="G109" s="36">
        <v>9001</v>
      </c>
      <c r="H109" s="43" t="s">
        <v>100</v>
      </c>
      <c r="I109" s="66" t="s">
        <v>99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3"/>
      <c r="I110" s="66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36">
        <v>9001</v>
      </c>
      <c r="H114" s="43" t="s">
        <v>94</v>
      </c>
      <c r="I114" s="66" t="s">
        <v>99</v>
      </c>
      <c r="J114" s="49">
        <v>3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95</v>
      </c>
      <c r="G115" s="36">
        <v>9001</v>
      </c>
      <c r="H115" s="43" t="s">
        <v>100</v>
      </c>
      <c r="I115" s="66" t="s">
        <v>99</v>
      </c>
      <c r="J115" s="49">
        <v>5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36">
        <v>9001</v>
      </c>
      <c r="H119" s="43" t="s">
        <v>94</v>
      </c>
      <c r="I119" s="66" t="s">
        <v>99</v>
      </c>
      <c r="J119" s="49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36">
        <v>9001</v>
      </c>
      <c r="H124" s="43" t="s">
        <v>94</v>
      </c>
      <c r="I124" s="66" t="s">
        <v>99</v>
      </c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95</v>
      </c>
      <c r="G125" s="36">
        <v>9001</v>
      </c>
      <c r="H125" s="43" t="s">
        <v>101</v>
      </c>
      <c r="I125" s="66" t="s">
        <v>99</v>
      </c>
      <c r="J125" s="49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36">
        <v>9001</v>
      </c>
      <c r="H129" s="43" t="s">
        <v>94</v>
      </c>
      <c r="I129" s="66" t="s">
        <v>57</v>
      </c>
      <c r="J129" s="49">
        <v>10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8" t="s">
        <v>55</v>
      </c>
      <c r="J135" s="8">
        <f>SUMIF(F11:F133,"TIME-201961",J11:J133)</f>
        <v>0</v>
      </c>
    </row>
    <row r="136" spans="1:11" ht="30" customHeight="1" x14ac:dyDescent="0.25">
      <c r="F136" s="8" t="s">
        <v>70</v>
      </c>
      <c r="J136" s="8">
        <f>SUMIF(F11:F133,"TIME-202111",J11:J133)</f>
        <v>130</v>
      </c>
    </row>
    <row r="137" spans="1:11" ht="30" customHeight="1" x14ac:dyDescent="0.25">
      <c r="F137" s="8" t="s">
        <v>97</v>
      </c>
      <c r="J137" s="8">
        <f>SUMIF(F11:F133,"TIME-202029",J11:J133)</f>
        <v>4</v>
      </c>
    </row>
    <row r="138" spans="1:11" ht="30" customHeight="1" x14ac:dyDescent="0.25">
      <c r="F138" s="8" t="s">
        <v>95</v>
      </c>
      <c r="J138" s="8">
        <f>SUMIF(F11:F133,"TIME-202068",J11:J133)</f>
        <v>17</v>
      </c>
    </row>
    <row r="139" spans="1:11" ht="30" customHeight="1" x14ac:dyDescent="0.25">
      <c r="F139" s="8">
        <v>9009</v>
      </c>
      <c r="J139" s="8">
        <f>SUMIF(G11:G133,"9009",J11:J133)</f>
        <v>1</v>
      </c>
    </row>
    <row r="140" spans="1:11" ht="30" customHeight="1" x14ac:dyDescent="0.25">
      <c r="F140" s="8" t="s">
        <v>128</v>
      </c>
      <c r="J140" s="8">
        <f>SUM(J135:J139)</f>
        <v>152</v>
      </c>
      <c r="K140" s="8" t="b">
        <f>J140=I8</f>
        <v>1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autoFilter ref="D10:J133" xr:uid="{EFB4DF69-95D7-4569-A841-CC96E6E29D27}"/>
  <mergeCells count="2">
    <mergeCell ref="D1:J1"/>
    <mergeCell ref="D4:E4"/>
  </mergeCells>
  <conditionalFormatting sqref="C11:C128">
    <cfRule type="expression" dxfId="390" priority="121" stopIfTrue="1">
      <formula>IF($A11=1,B11,)</formula>
    </cfRule>
    <cfRule type="expression" dxfId="389" priority="122" stopIfTrue="1">
      <formula>IF($A11="",B11,)</formula>
    </cfRule>
  </conditionalFormatting>
  <conditionalFormatting sqref="E11:E15">
    <cfRule type="expression" dxfId="388" priority="123" stopIfTrue="1">
      <formula>IF($A11="",B11,"")</formula>
    </cfRule>
  </conditionalFormatting>
  <conditionalFormatting sqref="E16:E128">
    <cfRule type="expression" dxfId="387" priority="124" stopIfTrue="1">
      <formula>IF($A16&lt;&gt;1,B16,"")</formula>
    </cfRule>
  </conditionalFormatting>
  <conditionalFormatting sqref="D11:D128">
    <cfRule type="expression" dxfId="386" priority="125" stopIfTrue="1">
      <formula>IF($A11="",B11,)</formula>
    </cfRule>
  </conditionalFormatting>
  <conditionalFormatting sqref="G15 G83:G86 G22 G17:G20 G24:G32 G34:G37 G39:G42 G44:G49 G88:G91 G93:G97 G99:G108 G111:G113 G116:G118 G120:G123 G51:G76">
    <cfRule type="expression" dxfId="385" priority="126" stopIfTrue="1">
      <formula>#REF!="Freelancer"</formula>
    </cfRule>
    <cfRule type="expression" dxfId="384" priority="127" stopIfTrue="1">
      <formula>#REF!="DTC Int. Staff"</formula>
    </cfRule>
  </conditionalFormatting>
  <conditionalFormatting sqref="G120:G123 G88:G91 G22 G34:G37 G60:G76 G39:G42 G44:G49 G93:G97 G99:G108">
    <cfRule type="expression" dxfId="383" priority="119" stopIfTrue="1">
      <formula>$F$5="Freelancer"</formula>
    </cfRule>
    <cfRule type="expression" dxfId="382" priority="120" stopIfTrue="1">
      <formula>$F$5="DTC Int. Staff"</formula>
    </cfRule>
  </conditionalFormatting>
  <conditionalFormatting sqref="G17:G20">
    <cfRule type="expression" dxfId="381" priority="117" stopIfTrue="1">
      <formula>#REF!="Freelancer"</formula>
    </cfRule>
    <cfRule type="expression" dxfId="380" priority="118" stopIfTrue="1">
      <formula>#REF!="DTC Int. Staff"</formula>
    </cfRule>
  </conditionalFormatting>
  <conditionalFormatting sqref="G17:G20">
    <cfRule type="expression" dxfId="379" priority="115" stopIfTrue="1">
      <formula>$F$5="Freelancer"</formula>
    </cfRule>
    <cfRule type="expression" dxfId="378" priority="116" stopIfTrue="1">
      <formula>$F$5="DTC Int. Staff"</formula>
    </cfRule>
  </conditionalFormatting>
  <conditionalFormatting sqref="G21">
    <cfRule type="expression" dxfId="377" priority="113" stopIfTrue="1">
      <formula>#REF!="Freelancer"</formula>
    </cfRule>
    <cfRule type="expression" dxfId="376" priority="114" stopIfTrue="1">
      <formula>#REF!="DTC Int. Staff"</formula>
    </cfRule>
  </conditionalFormatting>
  <conditionalFormatting sqref="G21">
    <cfRule type="expression" dxfId="375" priority="111" stopIfTrue="1">
      <formula>$F$5="Freelancer"</formula>
    </cfRule>
    <cfRule type="expression" dxfId="374" priority="112" stopIfTrue="1">
      <formula>$F$5="DTC Int. Staff"</formula>
    </cfRule>
  </conditionalFormatting>
  <conditionalFormatting sqref="C129:C133">
    <cfRule type="expression" dxfId="373" priority="105" stopIfTrue="1">
      <formula>IF($A129=1,B129,)</formula>
    </cfRule>
    <cfRule type="expression" dxfId="372" priority="106" stopIfTrue="1">
      <formula>IF($A129="",B129,)</formula>
    </cfRule>
  </conditionalFormatting>
  <conditionalFormatting sqref="D129:D133">
    <cfRule type="expression" dxfId="371" priority="107" stopIfTrue="1">
      <formula>IF($A129="",B129,)</formula>
    </cfRule>
  </conditionalFormatting>
  <conditionalFormatting sqref="E129:E133">
    <cfRule type="expression" dxfId="370" priority="104" stopIfTrue="1">
      <formula>IF($A129&lt;&gt;1,B129,"")</formula>
    </cfRule>
  </conditionalFormatting>
  <conditionalFormatting sqref="G55:G59">
    <cfRule type="expression" dxfId="369" priority="101" stopIfTrue="1">
      <formula>$F$5="Freelancer"</formula>
    </cfRule>
    <cfRule type="expression" dxfId="368" priority="102" stopIfTrue="1">
      <formula>$F$5="DTC Int. Staff"</formula>
    </cfRule>
  </conditionalFormatting>
  <conditionalFormatting sqref="G79:G81">
    <cfRule type="expression" dxfId="367" priority="99" stopIfTrue="1">
      <formula>#REF!="Freelancer"</formula>
    </cfRule>
    <cfRule type="expression" dxfId="366" priority="100" stopIfTrue="1">
      <formula>#REF!="DTC Int. Staff"</formula>
    </cfRule>
  </conditionalFormatting>
  <conditionalFormatting sqref="G79:G81">
    <cfRule type="expression" dxfId="365" priority="97" stopIfTrue="1">
      <formula>$F$5="Freelancer"</formula>
    </cfRule>
    <cfRule type="expression" dxfId="364" priority="98" stopIfTrue="1">
      <formula>$F$5="DTC Int. Staff"</formula>
    </cfRule>
  </conditionalFormatting>
  <conditionalFormatting sqref="G11">
    <cfRule type="expression" dxfId="363" priority="95" stopIfTrue="1">
      <formula>#REF!="Freelancer"</formula>
    </cfRule>
    <cfRule type="expression" dxfId="362" priority="96" stopIfTrue="1">
      <formula>#REF!="DTC Int. Staff"</formula>
    </cfRule>
  </conditionalFormatting>
  <conditionalFormatting sqref="G11">
    <cfRule type="expression" dxfId="361" priority="93" stopIfTrue="1">
      <formula>$F$5="Freelancer"</formula>
    </cfRule>
    <cfRule type="expression" dxfId="360" priority="94" stopIfTrue="1">
      <formula>$F$5="DTC Int. Staff"</formula>
    </cfRule>
  </conditionalFormatting>
  <conditionalFormatting sqref="G16">
    <cfRule type="expression" dxfId="359" priority="91" stopIfTrue="1">
      <formula>#REF!="Freelancer"</formula>
    </cfRule>
    <cfRule type="expression" dxfId="358" priority="92" stopIfTrue="1">
      <formula>#REF!="DTC Int. Staff"</formula>
    </cfRule>
  </conditionalFormatting>
  <conditionalFormatting sqref="G16">
    <cfRule type="expression" dxfId="357" priority="89" stopIfTrue="1">
      <formula>$F$5="Freelancer"</formula>
    </cfRule>
    <cfRule type="expression" dxfId="356" priority="90" stopIfTrue="1">
      <formula>$F$5="DTC Int. Staff"</formula>
    </cfRule>
  </conditionalFormatting>
  <conditionalFormatting sqref="G12">
    <cfRule type="expression" dxfId="355" priority="87" stopIfTrue="1">
      <formula>#REF!="Freelancer"</formula>
    </cfRule>
    <cfRule type="expression" dxfId="354" priority="88" stopIfTrue="1">
      <formula>#REF!="DTC Int. Staff"</formula>
    </cfRule>
  </conditionalFormatting>
  <conditionalFormatting sqref="G12">
    <cfRule type="expression" dxfId="353" priority="85" stopIfTrue="1">
      <formula>$F$5="Freelancer"</formula>
    </cfRule>
    <cfRule type="expression" dxfId="352" priority="86" stopIfTrue="1">
      <formula>$F$5="DTC Int. Staff"</formula>
    </cfRule>
  </conditionalFormatting>
  <conditionalFormatting sqref="G13">
    <cfRule type="expression" dxfId="351" priority="83" stopIfTrue="1">
      <formula>#REF!="Freelancer"</formula>
    </cfRule>
    <cfRule type="expression" dxfId="350" priority="84" stopIfTrue="1">
      <formula>#REF!="DTC Int. Staff"</formula>
    </cfRule>
  </conditionalFormatting>
  <conditionalFormatting sqref="G13">
    <cfRule type="expression" dxfId="349" priority="81" stopIfTrue="1">
      <formula>$F$5="Freelancer"</formula>
    </cfRule>
    <cfRule type="expression" dxfId="348" priority="82" stopIfTrue="1">
      <formula>$F$5="DTC Int. Staff"</formula>
    </cfRule>
  </conditionalFormatting>
  <conditionalFormatting sqref="G23">
    <cfRule type="expression" dxfId="347" priority="79" stopIfTrue="1">
      <formula>#REF!="Freelancer"</formula>
    </cfRule>
    <cfRule type="expression" dxfId="346" priority="80" stopIfTrue="1">
      <formula>#REF!="DTC Int. Staff"</formula>
    </cfRule>
  </conditionalFormatting>
  <conditionalFormatting sqref="G23">
    <cfRule type="expression" dxfId="345" priority="77" stopIfTrue="1">
      <formula>$F$5="Freelancer"</formula>
    </cfRule>
    <cfRule type="expression" dxfId="344" priority="78" stopIfTrue="1">
      <formula>$F$5="DTC Int. Staff"</formula>
    </cfRule>
  </conditionalFormatting>
  <conditionalFormatting sqref="G14">
    <cfRule type="expression" dxfId="343" priority="75" stopIfTrue="1">
      <formula>#REF!="Freelancer"</formula>
    </cfRule>
    <cfRule type="expression" dxfId="342" priority="76" stopIfTrue="1">
      <formula>#REF!="DTC Int. Staff"</formula>
    </cfRule>
  </conditionalFormatting>
  <conditionalFormatting sqref="G14">
    <cfRule type="expression" dxfId="341" priority="73" stopIfTrue="1">
      <formula>$F$5="Freelancer"</formula>
    </cfRule>
    <cfRule type="expression" dxfId="340" priority="74" stopIfTrue="1">
      <formula>$F$5="DTC Int. Staff"</formula>
    </cfRule>
  </conditionalFormatting>
  <conditionalFormatting sqref="G33">
    <cfRule type="expression" dxfId="339" priority="71" stopIfTrue="1">
      <formula>#REF!="Freelancer"</formula>
    </cfRule>
    <cfRule type="expression" dxfId="338" priority="72" stopIfTrue="1">
      <formula>#REF!="DTC Int. Staff"</formula>
    </cfRule>
  </conditionalFormatting>
  <conditionalFormatting sqref="G33">
    <cfRule type="expression" dxfId="337" priority="69" stopIfTrue="1">
      <formula>$F$5="Freelancer"</formula>
    </cfRule>
    <cfRule type="expression" dxfId="336" priority="70" stopIfTrue="1">
      <formula>$F$5="DTC Int. Staff"</formula>
    </cfRule>
  </conditionalFormatting>
  <conditionalFormatting sqref="G38">
    <cfRule type="expression" dxfId="335" priority="67" stopIfTrue="1">
      <formula>#REF!="Freelancer"</formula>
    </cfRule>
    <cfRule type="expression" dxfId="334" priority="68" stopIfTrue="1">
      <formula>#REF!="DTC Int. Staff"</formula>
    </cfRule>
  </conditionalFormatting>
  <conditionalFormatting sqref="G38">
    <cfRule type="expression" dxfId="333" priority="65" stopIfTrue="1">
      <formula>$F$5="Freelancer"</formula>
    </cfRule>
    <cfRule type="expression" dxfId="332" priority="66" stopIfTrue="1">
      <formula>$F$5="DTC Int. Staff"</formula>
    </cfRule>
  </conditionalFormatting>
  <conditionalFormatting sqref="G43">
    <cfRule type="expression" dxfId="331" priority="63" stopIfTrue="1">
      <formula>#REF!="Freelancer"</formula>
    </cfRule>
    <cfRule type="expression" dxfId="330" priority="64" stopIfTrue="1">
      <formula>#REF!="DTC Int. Staff"</formula>
    </cfRule>
  </conditionalFormatting>
  <conditionalFormatting sqref="G43">
    <cfRule type="expression" dxfId="329" priority="61" stopIfTrue="1">
      <formula>$F$5="Freelancer"</formula>
    </cfRule>
    <cfRule type="expression" dxfId="328" priority="62" stopIfTrue="1">
      <formula>$F$5="DTC Int. Staff"</formula>
    </cfRule>
  </conditionalFormatting>
  <conditionalFormatting sqref="G77">
    <cfRule type="expression" dxfId="327" priority="59" stopIfTrue="1">
      <formula>#REF!="Freelancer"</formula>
    </cfRule>
    <cfRule type="expression" dxfId="326" priority="60" stopIfTrue="1">
      <formula>#REF!="DTC Int. Staff"</formula>
    </cfRule>
  </conditionalFormatting>
  <conditionalFormatting sqref="G77">
    <cfRule type="expression" dxfId="325" priority="57" stopIfTrue="1">
      <formula>$F$5="Freelancer"</formula>
    </cfRule>
    <cfRule type="expression" dxfId="324" priority="58" stopIfTrue="1">
      <formula>$F$5="DTC Int. Staff"</formula>
    </cfRule>
  </conditionalFormatting>
  <conditionalFormatting sqref="G82">
    <cfRule type="expression" dxfId="323" priority="55" stopIfTrue="1">
      <formula>#REF!="Freelancer"</formula>
    </cfRule>
    <cfRule type="expression" dxfId="322" priority="56" stopIfTrue="1">
      <formula>#REF!="DTC Int. Staff"</formula>
    </cfRule>
  </conditionalFormatting>
  <conditionalFormatting sqref="G82">
    <cfRule type="expression" dxfId="321" priority="53" stopIfTrue="1">
      <formula>$F$5="Freelancer"</formula>
    </cfRule>
    <cfRule type="expression" dxfId="320" priority="54" stopIfTrue="1">
      <formula>$F$5="DTC Int. Staff"</formula>
    </cfRule>
  </conditionalFormatting>
  <conditionalFormatting sqref="G87">
    <cfRule type="expression" dxfId="319" priority="51" stopIfTrue="1">
      <formula>#REF!="Freelancer"</formula>
    </cfRule>
    <cfRule type="expression" dxfId="318" priority="52" stopIfTrue="1">
      <formula>#REF!="DTC Int. Staff"</formula>
    </cfRule>
  </conditionalFormatting>
  <conditionalFormatting sqref="G87">
    <cfRule type="expression" dxfId="317" priority="49" stopIfTrue="1">
      <formula>$F$5="Freelancer"</formula>
    </cfRule>
    <cfRule type="expression" dxfId="316" priority="50" stopIfTrue="1">
      <formula>$F$5="DTC Int. Staff"</formula>
    </cfRule>
  </conditionalFormatting>
  <conditionalFormatting sqref="G78">
    <cfRule type="expression" dxfId="315" priority="47" stopIfTrue="1">
      <formula>#REF!="Freelancer"</formula>
    </cfRule>
    <cfRule type="expression" dxfId="314" priority="48" stopIfTrue="1">
      <formula>#REF!="DTC Int. Staff"</formula>
    </cfRule>
  </conditionalFormatting>
  <conditionalFormatting sqref="G78">
    <cfRule type="expression" dxfId="313" priority="45" stopIfTrue="1">
      <formula>$F$5="Freelancer"</formula>
    </cfRule>
    <cfRule type="expression" dxfId="312" priority="46" stopIfTrue="1">
      <formula>$F$5="DTC Int. Staff"</formula>
    </cfRule>
  </conditionalFormatting>
  <conditionalFormatting sqref="G92">
    <cfRule type="expression" dxfId="311" priority="43" stopIfTrue="1">
      <formula>#REF!="Freelancer"</formula>
    </cfRule>
    <cfRule type="expression" dxfId="310" priority="44" stopIfTrue="1">
      <formula>#REF!="DTC Int. Staff"</formula>
    </cfRule>
  </conditionalFormatting>
  <conditionalFormatting sqref="G92">
    <cfRule type="expression" dxfId="309" priority="41" stopIfTrue="1">
      <formula>$F$5="Freelancer"</formula>
    </cfRule>
    <cfRule type="expression" dxfId="308" priority="42" stopIfTrue="1">
      <formula>$F$5="DTC Int. Staff"</formula>
    </cfRule>
  </conditionalFormatting>
  <conditionalFormatting sqref="G98">
    <cfRule type="expression" dxfId="307" priority="39" stopIfTrue="1">
      <formula>#REF!="Freelancer"</formula>
    </cfRule>
    <cfRule type="expression" dxfId="306" priority="40" stopIfTrue="1">
      <formula>#REF!="DTC Int. Staff"</formula>
    </cfRule>
  </conditionalFormatting>
  <conditionalFormatting sqref="G98">
    <cfRule type="expression" dxfId="305" priority="37" stopIfTrue="1">
      <formula>$F$5="Freelancer"</formula>
    </cfRule>
    <cfRule type="expression" dxfId="304" priority="38" stopIfTrue="1">
      <formula>$F$5="DTC Int. Staff"</formula>
    </cfRule>
  </conditionalFormatting>
  <conditionalFormatting sqref="G110">
    <cfRule type="expression" dxfId="303" priority="31" stopIfTrue="1">
      <formula>#REF!="Freelancer"</formula>
    </cfRule>
    <cfRule type="expression" dxfId="302" priority="32" stopIfTrue="1">
      <formula>#REF!="DTC Int. Staff"</formula>
    </cfRule>
  </conditionalFormatting>
  <conditionalFormatting sqref="G110">
    <cfRule type="expression" dxfId="301" priority="29" stopIfTrue="1">
      <formula>$F$5="Freelancer"</formula>
    </cfRule>
    <cfRule type="expression" dxfId="300" priority="30" stopIfTrue="1">
      <formula>$F$5="DTC Int. Staff"</formula>
    </cfRule>
  </conditionalFormatting>
  <conditionalFormatting sqref="G109">
    <cfRule type="expression" dxfId="299" priority="27" stopIfTrue="1">
      <formula>#REF!="Freelancer"</formula>
    </cfRule>
    <cfRule type="expression" dxfId="298" priority="28" stopIfTrue="1">
      <formula>#REF!="DTC Int. Staff"</formula>
    </cfRule>
  </conditionalFormatting>
  <conditionalFormatting sqref="G109">
    <cfRule type="expression" dxfId="297" priority="25" stopIfTrue="1">
      <formula>$F$5="Freelancer"</formula>
    </cfRule>
    <cfRule type="expression" dxfId="296" priority="26" stopIfTrue="1">
      <formula>$F$5="DTC Int. Staff"</formula>
    </cfRule>
  </conditionalFormatting>
  <conditionalFormatting sqref="G114">
    <cfRule type="expression" dxfId="295" priority="23" stopIfTrue="1">
      <formula>#REF!="Freelancer"</formula>
    </cfRule>
    <cfRule type="expression" dxfId="294" priority="24" stopIfTrue="1">
      <formula>#REF!="DTC Int. Staff"</formula>
    </cfRule>
  </conditionalFormatting>
  <conditionalFormatting sqref="G114">
    <cfRule type="expression" dxfId="293" priority="21" stopIfTrue="1">
      <formula>$F$5="Freelancer"</formula>
    </cfRule>
    <cfRule type="expression" dxfId="292" priority="22" stopIfTrue="1">
      <formula>$F$5="DTC Int. Staff"</formula>
    </cfRule>
  </conditionalFormatting>
  <conditionalFormatting sqref="G119">
    <cfRule type="expression" dxfId="291" priority="19" stopIfTrue="1">
      <formula>#REF!="Freelancer"</formula>
    </cfRule>
    <cfRule type="expression" dxfId="290" priority="20" stopIfTrue="1">
      <formula>#REF!="DTC Int. Staff"</formula>
    </cfRule>
  </conditionalFormatting>
  <conditionalFormatting sqref="G119">
    <cfRule type="expression" dxfId="289" priority="17" stopIfTrue="1">
      <formula>$F$5="Freelancer"</formula>
    </cfRule>
    <cfRule type="expression" dxfId="288" priority="18" stopIfTrue="1">
      <formula>$F$5="DTC Int. Staff"</formula>
    </cfRule>
  </conditionalFormatting>
  <conditionalFormatting sqref="G124">
    <cfRule type="expression" dxfId="287" priority="15" stopIfTrue="1">
      <formula>#REF!="Freelancer"</formula>
    </cfRule>
    <cfRule type="expression" dxfId="286" priority="16" stopIfTrue="1">
      <formula>#REF!="DTC Int. Staff"</formula>
    </cfRule>
  </conditionalFormatting>
  <conditionalFormatting sqref="G124">
    <cfRule type="expression" dxfId="285" priority="13" stopIfTrue="1">
      <formula>$F$5="Freelancer"</formula>
    </cfRule>
    <cfRule type="expression" dxfId="284" priority="14" stopIfTrue="1">
      <formula>$F$5="DTC Int. Staff"</formula>
    </cfRule>
  </conditionalFormatting>
  <conditionalFormatting sqref="G129">
    <cfRule type="expression" dxfId="283" priority="11" stopIfTrue="1">
      <formula>#REF!="Freelancer"</formula>
    </cfRule>
    <cfRule type="expression" dxfId="282" priority="12" stopIfTrue="1">
      <formula>#REF!="DTC Int. Staff"</formula>
    </cfRule>
  </conditionalFormatting>
  <conditionalFormatting sqref="G129">
    <cfRule type="expression" dxfId="281" priority="9" stopIfTrue="1">
      <formula>$F$5="Freelancer"</formula>
    </cfRule>
    <cfRule type="expression" dxfId="280" priority="10" stopIfTrue="1">
      <formula>$F$5="DTC Int. Staff"</formula>
    </cfRule>
  </conditionalFormatting>
  <conditionalFormatting sqref="G115">
    <cfRule type="expression" dxfId="279" priority="7" stopIfTrue="1">
      <formula>#REF!="Freelancer"</formula>
    </cfRule>
    <cfRule type="expression" dxfId="278" priority="8" stopIfTrue="1">
      <formula>#REF!="DTC Int. Staff"</formula>
    </cfRule>
  </conditionalFormatting>
  <conditionalFormatting sqref="G115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125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125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0"/>
  <sheetViews>
    <sheetView showGridLines="0" topLeftCell="D125" zoomScale="85" zoomScaleNormal="85" workbookViewId="0">
      <selection activeCell="J134" sqref="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SUM(J10:J125)</f>
        <v>178.5</v>
      </c>
      <c r="J8" s="25">
        <f>I8/8</f>
        <v>22.3125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70</v>
      </c>
      <c r="G11" s="36">
        <v>9001</v>
      </c>
      <c r="H11" s="43" t="s">
        <v>94</v>
      </c>
      <c r="I11" s="66" t="s">
        <v>99</v>
      </c>
      <c r="J11" s="49">
        <v>10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70</v>
      </c>
      <c r="G12" s="36">
        <v>9001</v>
      </c>
      <c r="H12" s="43" t="s">
        <v>94</v>
      </c>
      <c r="I12" s="66" t="s">
        <v>99</v>
      </c>
      <c r="J12" s="49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95</v>
      </c>
      <c r="G13" s="36">
        <v>9001</v>
      </c>
      <c r="H13" s="43" t="s">
        <v>100</v>
      </c>
      <c r="I13" s="66" t="s">
        <v>99</v>
      </c>
      <c r="J13" s="49">
        <v>10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78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55</v>
      </c>
      <c r="G23" s="36">
        <v>9001</v>
      </c>
      <c r="H23" s="67" t="s">
        <v>91</v>
      </c>
      <c r="I23" s="66" t="s">
        <v>99</v>
      </c>
      <c r="J23" s="10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55</v>
      </c>
      <c r="G28" s="36">
        <v>9001</v>
      </c>
      <c r="H28" s="67" t="s">
        <v>91</v>
      </c>
      <c r="I28" s="66" t="s">
        <v>99</v>
      </c>
      <c r="J28" s="107">
        <v>3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35" t="s">
        <v>70</v>
      </c>
      <c r="G29" s="36">
        <v>9001</v>
      </c>
      <c r="H29" s="43" t="s">
        <v>94</v>
      </c>
      <c r="I29" s="66" t="s">
        <v>99</v>
      </c>
      <c r="J29" s="49">
        <v>3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 t="s">
        <v>95</v>
      </c>
      <c r="G30" s="36">
        <v>9001</v>
      </c>
      <c r="H30" s="43" t="s">
        <v>100</v>
      </c>
      <c r="I30" s="66" t="s">
        <v>99</v>
      </c>
      <c r="J30" s="49">
        <v>2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55</v>
      </c>
      <c r="G33" s="36">
        <v>9001</v>
      </c>
      <c r="H33" s="67" t="s">
        <v>91</v>
      </c>
      <c r="I33" s="66" t="s">
        <v>99</v>
      </c>
      <c r="J33" s="107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70</v>
      </c>
      <c r="G34" s="36">
        <v>9001</v>
      </c>
      <c r="H34" s="43" t="s">
        <v>94</v>
      </c>
      <c r="I34" s="66" t="s">
        <v>99</v>
      </c>
      <c r="J34" s="49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 t="s">
        <v>95</v>
      </c>
      <c r="G35" s="36">
        <v>9001</v>
      </c>
      <c r="H35" s="43" t="s">
        <v>100</v>
      </c>
      <c r="I35" s="66" t="s">
        <v>99</v>
      </c>
      <c r="J35" s="49">
        <v>2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9009</v>
      </c>
      <c r="H40" s="43" t="s">
        <v>103</v>
      </c>
      <c r="I40" s="36" t="s">
        <v>99</v>
      </c>
      <c r="J40" s="38">
        <v>1.5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35" t="s">
        <v>95</v>
      </c>
      <c r="G41" s="36">
        <v>9001</v>
      </c>
      <c r="H41" s="43" t="s">
        <v>100</v>
      </c>
      <c r="I41" s="66" t="s">
        <v>99</v>
      </c>
      <c r="J41" s="49">
        <v>3.5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35" t="s">
        <v>55</v>
      </c>
      <c r="G42" s="36">
        <v>9001</v>
      </c>
      <c r="H42" s="67" t="s">
        <v>91</v>
      </c>
      <c r="I42" s="66" t="s">
        <v>99</v>
      </c>
      <c r="J42" s="107">
        <v>1.5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35" t="s">
        <v>70</v>
      </c>
      <c r="G43" s="36">
        <v>9001</v>
      </c>
      <c r="H43" s="43" t="s">
        <v>94</v>
      </c>
      <c r="I43" s="66" t="s">
        <v>99</v>
      </c>
      <c r="J43" s="49">
        <v>1.5</v>
      </c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95</v>
      </c>
      <c r="G45" s="36">
        <v>9001</v>
      </c>
      <c r="H45" s="43" t="s">
        <v>132</v>
      </c>
      <c r="I45" s="66" t="s">
        <v>99</v>
      </c>
      <c r="J45" s="85">
        <v>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55</v>
      </c>
      <c r="G46" s="36">
        <v>9001</v>
      </c>
      <c r="H46" s="149" t="s">
        <v>133</v>
      </c>
      <c r="I46" s="66" t="s">
        <v>99</v>
      </c>
      <c r="J46" s="85">
        <v>1.5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70</v>
      </c>
      <c r="G47" s="36">
        <v>9001</v>
      </c>
      <c r="H47" s="8" t="s">
        <v>134</v>
      </c>
      <c r="I47" s="66" t="s">
        <v>99</v>
      </c>
      <c r="J47" s="85">
        <v>1.5</v>
      </c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95</v>
      </c>
      <c r="G50" s="36">
        <v>9001</v>
      </c>
      <c r="H50" s="43" t="s">
        <v>135</v>
      </c>
      <c r="I50" s="66" t="s">
        <v>99</v>
      </c>
      <c r="J50" s="85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95</v>
      </c>
      <c r="G55" s="36">
        <v>9001</v>
      </c>
      <c r="H55" s="43" t="s">
        <v>135</v>
      </c>
      <c r="I55" s="66" t="s">
        <v>99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95</v>
      </c>
      <c r="G60" s="36">
        <v>9001</v>
      </c>
      <c r="H60" s="43" t="s">
        <v>135</v>
      </c>
      <c r="I60" s="66" t="s">
        <v>99</v>
      </c>
      <c r="J60" s="85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65" t="s">
        <v>129</v>
      </c>
      <c r="G67" s="66">
        <v>9001</v>
      </c>
      <c r="H67" s="48" t="s">
        <v>131</v>
      </c>
      <c r="I67" s="47" t="s">
        <v>99</v>
      </c>
      <c r="J67" s="86">
        <v>7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95</v>
      </c>
      <c r="G68" s="36">
        <v>9001</v>
      </c>
      <c r="H68" s="43" t="s">
        <v>100</v>
      </c>
      <c r="I68" s="36" t="s">
        <v>99</v>
      </c>
      <c r="J68" s="85">
        <v>1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65" t="s">
        <v>129</v>
      </c>
      <c r="G72" s="66">
        <v>9001</v>
      </c>
      <c r="H72" s="48" t="s">
        <v>131</v>
      </c>
      <c r="I72" s="47" t="s">
        <v>99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129</v>
      </c>
      <c r="G77" s="66">
        <v>9001</v>
      </c>
      <c r="H77" s="48" t="s">
        <v>131</v>
      </c>
      <c r="I77" s="47" t="s">
        <v>99</v>
      </c>
      <c r="J77" s="86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65" t="s">
        <v>129</v>
      </c>
      <c r="G82" s="66">
        <v>9001</v>
      </c>
      <c r="H82" s="48" t="s">
        <v>131</v>
      </c>
      <c r="I82" s="47" t="s">
        <v>99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129</v>
      </c>
      <c r="G87" s="66">
        <v>9001</v>
      </c>
      <c r="H87" s="48" t="s">
        <v>131</v>
      </c>
      <c r="I87" s="47" t="s">
        <v>99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129</v>
      </c>
      <c r="G94" s="66">
        <v>9001</v>
      </c>
      <c r="H94" s="48" t="s">
        <v>131</v>
      </c>
      <c r="I94" s="47" t="s">
        <v>99</v>
      </c>
      <c r="J94" s="86">
        <v>7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95</v>
      </c>
      <c r="G95" s="36">
        <v>9001</v>
      </c>
      <c r="H95" s="43" t="s">
        <v>100</v>
      </c>
      <c r="I95" s="36" t="s">
        <v>99</v>
      </c>
      <c r="J95" s="85">
        <v>1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129</v>
      </c>
      <c r="G99" s="66">
        <v>9001</v>
      </c>
      <c r="H99" s="48" t="s">
        <v>131</v>
      </c>
      <c r="I99" s="47" t="s">
        <v>99</v>
      </c>
      <c r="J99" s="86">
        <v>10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129</v>
      </c>
      <c r="G104" s="66">
        <v>9001</v>
      </c>
      <c r="H104" s="67" t="s">
        <v>130</v>
      </c>
      <c r="I104" s="66" t="s">
        <v>99</v>
      </c>
      <c r="J104" s="87">
        <v>0.5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 t="s">
        <v>78</v>
      </c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129</v>
      </c>
      <c r="G109" s="66">
        <v>9001</v>
      </c>
      <c r="H109" s="48" t="s">
        <v>131</v>
      </c>
      <c r="I109" s="47" t="s">
        <v>99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129</v>
      </c>
      <c r="G114" s="66">
        <v>9001</v>
      </c>
      <c r="H114" s="48" t="s">
        <v>131</v>
      </c>
      <c r="I114" s="47" t="s">
        <v>99</v>
      </c>
      <c r="J114" s="86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129</v>
      </c>
      <c r="G121" s="66">
        <v>9001</v>
      </c>
      <c r="H121" s="48" t="s">
        <v>131</v>
      </c>
      <c r="I121" s="47" t="s">
        <v>99</v>
      </c>
      <c r="J121" s="86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>
      <c r="F127" s="8" t="s">
        <v>55</v>
      </c>
      <c r="J127" s="8">
        <f>SUMIF(F11:F125,"TIME-201961",J11:J125)</f>
        <v>19</v>
      </c>
    </row>
    <row r="128" spans="1:10" ht="30" customHeight="1" x14ac:dyDescent="0.25">
      <c r="F128" s="8" t="s">
        <v>70</v>
      </c>
      <c r="J128" s="8">
        <f>SUMIF(F11:F125,"TIME-202111",J11:J125)</f>
        <v>29</v>
      </c>
    </row>
    <row r="129" spans="6:11" ht="30" customHeight="1" x14ac:dyDescent="0.25">
      <c r="F129" s="8" t="s">
        <v>97</v>
      </c>
      <c r="J129" s="8">
        <f>SUMIF(F11:F125,"TIME-202029",J11:J125)</f>
        <v>0</v>
      </c>
    </row>
    <row r="130" spans="6:11" ht="30" customHeight="1" x14ac:dyDescent="0.25">
      <c r="F130" s="8" t="s">
        <v>95</v>
      </c>
      <c r="J130" s="8">
        <f>SUMIF(F11:F125,"TIME-202068",J11:J125)</f>
        <v>48.5</v>
      </c>
    </row>
    <row r="131" spans="6:11" ht="30" customHeight="1" x14ac:dyDescent="0.25">
      <c r="F131" s="8">
        <v>9009</v>
      </c>
      <c r="J131" s="8">
        <f>SUMIF(G11:G125,"9009",J11:J125)</f>
        <v>1.5</v>
      </c>
    </row>
    <row r="132" spans="6:11" ht="30" customHeight="1" x14ac:dyDescent="0.25">
      <c r="F132" s="8" t="s">
        <v>129</v>
      </c>
      <c r="J132" s="8">
        <f>SUMIF(F11:F125,"TIME-202064",J11:J125)</f>
        <v>80.5</v>
      </c>
    </row>
    <row r="133" spans="6:11" ht="30" customHeight="1" x14ac:dyDescent="0.25">
      <c r="F133" s="8" t="s">
        <v>128</v>
      </c>
      <c r="J133" s="8">
        <f>SUM(J127:J132)</f>
        <v>178.5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autoFilter ref="D10:J125" xr:uid="{C7B32A24-9393-49FB-95C2-449EA7E3BD20}"/>
  <mergeCells count="2">
    <mergeCell ref="D1:J1"/>
    <mergeCell ref="D4:E4"/>
  </mergeCells>
  <conditionalFormatting sqref="C11:C119">
    <cfRule type="expression" dxfId="271" priority="121" stopIfTrue="1">
      <formula>IF($A11=1,B11,)</formula>
    </cfRule>
    <cfRule type="expression" dxfId="270" priority="122" stopIfTrue="1">
      <formula>IF($A11="",B11,)</formula>
    </cfRule>
  </conditionalFormatting>
  <conditionalFormatting sqref="E11">
    <cfRule type="expression" dxfId="269" priority="123" stopIfTrue="1">
      <formula>IF($A11="",B11,"")</formula>
    </cfRule>
  </conditionalFormatting>
  <conditionalFormatting sqref="E12:E119">
    <cfRule type="expression" dxfId="268" priority="124" stopIfTrue="1">
      <formula>IF($A12&lt;&gt;1,B12,"")</formula>
    </cfRule>
  </conditionalFormatting>
  <conditionalFormatting sqref="D11:D119">
    <cfRule type="expression" dxfId="267" priority="125" stopIfTrue="1">
      <formula>IF($A11="",B11,)</formula>
    </cfRule>
  </conditionalFormatting>
  <conditionalFormatting sqref="G18:G22 G83:G86 G24:G27 G31:G32 G36:G39 G110:G113 G115:G118 G100:G108 G96:G98 G88:G93 G69:G71 G73:G76 G44:G49 G51:G54 G56:G59 G61:G66">
    <cfRule type="expression" dxfId="266" priority="126" stopIfTrue="1">
      <formula>#REF!="Freelancer"</formula>
    </cfRule>
    <cfRule type="expression" dxfId="265" priority="127" stopIfTrue="1">
      <formula>#REF!="DTC Int. Staff"</formula>
    </cfRule>
  </conditionalFormatting>
  <conditionalFormatting sqref="G115:G118 G18:G22 G36:G39 G61:G66 G88:G93 G100:G103 G96:G98 G69:G71 G73:G76 G44:G49">
    <cfRule type="expression" dxfId="264" priority="119" stopIfTrue="1">
      <formula>$F$5="Freelancer"</formula>
    </cfRule>
    <cfRule type="expression" dxfId="263" priority="120" stopIfTrue="1">
      <formula>$F$5="DTC Int. Staff"</formula>
    </cfRule>
  </conditionalFormatting>
  <conditionalFormatting sqref="G14:G17">
    <cfRule type="expression" dxfId="262" priority="113" stopIfTrue="1">
      <formula>#REF!="Freelancer"</formula>
    </cfRule>
    <cfRule type="expression" dxfId="261" priority="114" stopIfTrue="1">
      <formula>#REF!="DTC Int. Staff"</formula>
    </cfRule>
  </conditionalFormatting>
  <conditionalFormatting sqref="G14:G17">
    <cfRule type="expression" dxfId="260" priority="111" stopIfTrue="1">
      <formula>$F$5="Freelancer"</formula>
    </cfRule>
    <cfRule type="expression" dxfId="259" priority="112" stopIfTrue="1">
      <formula>$F$5="DTC Int. Staff"</formula>
    </cfRule>
  </conditionalFormatting>
  <conditionalFormatting sqref="C121:C125">
    <cfRule type="expression" dxfId="258" priority="108" stopIfTrue="1">
      <formula>IF($A121=1,B121,)</formula>
    </cfRule>
    <cfRule type="expression" dxfId="257" priority="109" stopIfTrue="1">
      <formula>IF($A121="",B121,)</formula>
    </cfRule>
  </conditionalFormatting>
  <conditionalFormatting sqref="D121:D125">
    <cfRule type="expression" dxfId="256" priority="110" stopIfTrue="1">
      <formula>IF($A121="",B121,)</formula>
    </cfRule>
  </conditionalFormatting>
  <conditionalFormatting sqref="C120">
    <cfRule type="expression" dxfId="255" priority="105" stopIfTrue="1">
      <formula>IF($A120=1,B120,)</formula>
    </cfRule>
    <cfRule type="expression" dxfId="254" priority="106" stopIfTrue="1">
      <formula>IF($A120="",B120,)</formula>
    </cfRule>
  </conditionalFormatting>
  <conditionalFormatting sqref="D120">
    <cfRule type="expression" dxfId="253" priority="107" stopIfTrue="1">
      <formula>IF($A120="",B120,)</formula>
    </cfRule>
  </conditionalFormatting>
  <conditionalFormatting sqref="E120">
    <cfRule type="expression" dxfId="252" priority="104" stopIfTrue="1">
      <formula>IF($A120&lt;&gt;1,B120,"")</formula>
    </cfRule>
  </conditionalFormatting>
  <conditionalFormatting sqref="E121:E125">
    <cfRule type="expression" dxfId="251" priority="103" stopIfTrue="1">
      <formula>IF($A121&lt;&gt;1,B121,"")</formula>
    </cfRule>
  </conditionalFormatting>
  <conditionalFormatting sqref="G56:G59">
    <cfRule type="expression" dxfId="250" priority="101" stopIfTrue="1">
      <formula>$F$5="Freelancer"</formula>
    </cfRule>
    <cfRule type="expression" dxfId="249" priority="102" stopIfTrue="1">
      <formula>$F$5="DTC Int. Staff"</formula>
    </cfRule>
  </conditionalFormatting>
  <conditionalFormatting sqref="G78:G81">
    <cfRule type="expression" dxfId="248" priority="99" stopIfTrue="1">
      <formula>#REF!="Freelancer"</formula>
    </cfRule>
    <cfRule type="expression" dxfId="247" priority="100" stopIfTrue="1">
      <formula>#REF!="DTC Int. Staff"</formula>
    </cfRule>
  </conditionalFormatting>
  <conditionalFormatting sqref="G78:G81">
    <cfRule type="expression" dxfId="246" priority="97" stopIfTrue="1">
      <formula>$F$5="Freelancer"</formula>
    </cfRule>
    <cfRule type="expression" dxfId="245" priority="98" stopIfTrue="1">
      <formula>$F$5="DTC Int. Staff"</formula>
    </cfRule>
  </conditionalFormatting>
  <conditionalFormatting sqref="G11">
    <cfRule type="expression" dxfId="244" priority="95" stopIfTrue="1">
      <formula>#REF!="Freelancer"</formula>
    </cfRule>
    <cfRule type="expression" dxfId="243" priority="96" stopIfTrue="1">
      <formula>#REF!="DTC Int. Staff"</formula>
    </cfRule>
  </conditionalFormatting>
  <conditionalFormatting sqref="G11">
    <cfRule type="expression" dxfId="242" priority="93" stopIfTrue="1">
      <formula>$F$5="Freelancer"</formula>
    </cfRule>
    <cfRule type="expression" dxfId="241" priority="94" stopIfTrue="1">
      <formula>$F$5="DTC Int. Staff"</formula>
    </cfRule>
  </conditionalFormatting>
  <conditionalFormatting sqref="G12">
    <cfRule type="expression" dxfId="240" priority="91" stopIfTrue="1">
      <formula>#REF!="Freelancer"</formula>
    </cfRule>
    <cfRule type="expression" dxfId="239" priority="92" stopIfTrue="1">
      <formula>#REF!="DTC Int. Staff"</formula>
    </cfRule>
  </conditionalFormatting>
  <conditionalFormatting sqref="G12">
    <cfRule type="expression" dxfId="238" priority="89" stopIfTrue="1">
      <formula>$F$5="Freelancer"</formula>
    </cfRule>
    <cfRule type="expression" dxfId="237" priority="90" stopIfTrue="1">
      <formula>$F$5="DTC Int. Staff"</formula>
    </cfRule>
  </conditionalFormatting>
  <conditionalFormatting sqref="G13">
    <cfRule type="expression" dxfId="236" priority="87" stopIfTrue="1">
      <formula>#REF!="Freelancer"</formula>
    </cfRule>
    <cfRule type="expression" dxfId="235" priority="88" stopIfTrue="1">
      <formula>#REF!="DTC Int. Staff"</formula>
    </cfRule>
  </conditionalFormatting>
  <conditionalFormatting sqref="G13">
    <cfRule type="expression" dxfId="234" priority="85" stopIfTrue="1">
      <formula>$F$5="Freelancer"</formula>
    </cfRule>
    <cfRule type="expression" dxfId="233" priority="86" stopIfTrue="1">
      <formula>$F$5="DTC Int. Staff"</formula>
    </cfRule>
  </conditionalFormatting>
  <conditionalFormatting sqref="G23">
    <cfRule type="expression" dxfId="232" priority="83" stopIfTrue="1">
      <formula>#REF!="Freelancer"</formula>
    </cfRule>
    <cfRule type="expression" dxfId="231" priority="84" stopIfTrue="1">
      <formula>#REF!="DTC Int. Staff"</formula>
    </cfRule>
  </conditionalFormatting>
  <conditionalFormatting sqref="G23">
    <cfRule type="expression" dxfId="230" priority="81" stopIfTrue="1">
      <formula>$F$5="Freelancer"</formula>
    </cfRule>
    <cfRule type="expression" dxfId="229" priority="82" stopIfTrue="1">
      <formula>$F$5="DTC Int. Staff"</formula>
    </cfRule>
  </conditionalFormatting>
  <conditionalFormatting sqref="G28">
    <cfRule type="expression" dxfId="228" priority="79" stopIfTrue="1">
      <formula>#REF!="Freelancer"</formula>
    </cfRule>
    <cfRule type="expression" dxfId="227" priority="80" stopIfTrue="1">
      <formula>#REF!="DTC Int. Staff"</formula>
    </cfRule>
  </conditionalFormatting>
  <conditionalFormatting sqref="G28">
    <cfRule type="expression" dxfId="226" priority="77" stopIfTrue="1">
      <formula>$F$5="Freelancer"</formula>
    </cfRule>
    <cfRule type="expression" dxfId="225" priority="78" stopIfTrue="1">
      <formula>$F$5="DTC Int. Staff"</formula>
    </cfRule>
  </conditionalFormatting>
  <conditionalFormatting sqref="G29">
    <cfRule type="expression" dxfId="224" priority="75" stopIfTrue="1">
      <formula>#REF!="Freelancer"</formula>
    </cfRule>
    <cfRule type="expression" dxfId="223" priority="76" stopIfTrue="1">
      <formula>#REF!="DTC Int. Staff"</formula>
    </cfRule>
  </conditionalFormatting>
  <conditionalFormatting sqref="G29">
    <cfRule type="expression" dxfId="222" priority="73" stopIfTrue="1">
      <formula>$F$5="Freelancer"</formula>
    </cfRule>
    <cfRule type="expression" dxfId="221" priority="74" stopIfTrue="1">
      <formula>$F$5="DTC Int. Staff"</formula>
    </cfRule>
  </conditionalFormatting>
  <conditionalFormatting sqref="G30">
    <cfRule type="expression" dxfId="220" priority="71" stopIfTrue="1">
      <formula>#REF!="Freelancer"</formula>
    </cfRule>
    <cfRule type="expression" dxfId="219" priority="72" stopIfTrue="1">
      <formula>#REF!="DTC Int. Staff"</formula>
    </cfRule>
  </conditionalFormatting>
  <conditionalFormatting sqref="G30">
    <cfRule type="expression" dxfId="218" priority="69" stopIfTrue="1">
      <formula>$F$5="Freelancer"</formula>
    </cfRule>
    <cfRule type="expression" dxfId="217" priority="70" stopIfTrue="1">
      <formula>$F$5="DTC Int. Staff"</formula>
    </cfRule>
  </conditionalFormatting>
  <conditionalFormatting sqref="G33">
    <cfRule type="expression" dxfId="216" priority="67" stopIfTrue="1">
      <formula>#REF!="Freelancer"</formula>
    </cfRule>
    <cfRule type="expression" dxfId="215" priority="68" stopIfTrue="1">
      <formula>#REF!="DTC Int. Staff"</formula>
    </cfRule>
  </conditionalFormatting>
  <conditionalFormatting sqref="G33">
    <cfRule type="expression" dxfId="214" priority="65" stopIfTrue="1">
      <formula>$F$5="Freelancer"</formula>
    </cfRule>
    <cfRule type="expression" dxfId="213" priority="66" stopIfTrue="1">
      <formula>$F$5="DTC Int. Staff"</formula>
    </cfRule>
  </conditionalFormatting>
  <conditionalFormatting sqref="G34">
    <cfRule type="expression" dxfId="212" priority="63" stopIfTrue="1">
      <formula>#REF!="Freelancer"</formula>
    </cfRule>
    <cfRule type="expression" dxfId="211" priority="64" stopIfTrue="1">
      <formula>#REF!="DTC Int. Staff"</formula>
    </cfRule>
  </conditionalFormatting>
  <conditionalFormatting sqref="G34">
    <cfRule type="expression" dxfId="210" priority="61" stopIfTrue="1">
      <formula>$F$5="Freelancer"</formula>
    </cfRule>
    <cfRule type="expression" dxfId="209" priority="62" stopIfTrue="1">
      <formula>$F$5="DTC Int. Staff"</formula>
    </cfRule>
  </conditionalFormatting>
  <conditionalFormatting sqref="G35">
    <cfRule type="expression" dxfId="208" priority="59" stopIfTrue="1">
      <formula>#REF!="Freelancer"</formula>
    </cfRule>
    <cfRule type="expression" dxfId="207" priority="60" stopIfTrue="1">
      <formula>#REF!="DTC Int. Staff"</formula>
    </cfRule>
  </conditionalFormatting>
  <conditionalFormatting sqref="G35">
    <cfRule type="expression" dxfId="206" priority="57" stopIfTrue="1">
      <formula>$F$5="Freelancer"</formula>
    </cfRule>
    <cfRule type="expression" dxfId="205" priority="58" stopIfTrue="1">
      <formula>$F$5="DTC Int. Staff"</formula>
    </cfRule>
  </conditionalFormatting>
  <conditionalFormatting sqref="G40">
    <cfRule type="expression" dxfId="204" priority="55" stopIfTrue="1">
      <formula>#REF!="Freelancer"</formula>
    </cfRule>
    <cfRule type="expression" dxfId="203" priority="56" stopIfTrue="1">
      <formula>#REF!="DTC Int. Staff"</formula>
    </cfRule>
  </conditionalFormatting>
  <conditionalFormatting sqref="G40">
    <cfRule type="expression" dxfId="202" priority="53" stopIfTrue="1">
      <formula>$F$5="Freelancer"</formula>
    </cfRule>
    <cfRule type="expression" dxfId="201" priority="54" stopIfTrue="1">
      <formula>$F$5="DTC Int. Staff"</formula>
    </cfRule>
  </conditionalFormatting>
  <conditionalFormatting sqref="G41">
    <cfRule type="expression" dxfId="200" priority="51" stopIfTrue="1">
      <formula>#REF!="Freelancer"</formula>
    </cfRule>
    <cfRule type="expression" dxfId="199" priority="52" stopIfTrue="1">
      <formula>#REF!="DTC Int. Staff"</formula>
    </cfRule>
  </conditionalFormatting>
  <conditionalFormatting sqref="G41">
    <cfRule type="expression" dxfId="198" priority="49" stopIfTrue="1">
      <formula>$F$5="Freelancer"</formula>
    </cfRule>
    <cfRule type="expression" dxfId="197" priority="50" stopIfTrue="1">
      <formula>$F$5="DTC Int. Staff"</formula>
    </cfRule>
  </conditionalFormatting>
  <conditionalFormatting sqref="G42">
    <cfRule type="expression" dxfId="196" priority="47" stopIfTrue="1">
      <formula>#REF!="Freelancer"</formula>
    </cfRule>
    <cfRule type="expression" dxfId="195" priority="48" stopIfTrue="1">
      <formula>#REF!="DTC Int. Staff"</formula>
    </cfRule>
  </conditionalFormatting>
  <conditionalFormatting sqref="G42">
    <cfRule type="expression" dxfId="194" priority="45" stopIfTrue="1">
      <formula>$F$5="Freelancer"</formula>
    </cfRule>
    <cfRule type="expression" dxfId="193" priority="46" stopIfTrue="1">
      <formula>$F$5="DTC Int. Staff"</formula>
    </cfRule>
  </conditionalFormatting>
  <conditionalFormatting sqref="G43">
    <cfRule type="expression" dxfId="192" priority="43" stopIfTrue="1">
      <formula>#REF!="Freelancer"</formula>
    </cfRule>
    <cfRule type="expression" dxfId="191" priority="44" stopIfTrue="1">
      <formula>#REF!="DTC Int. Staff"</formula>
    </cfRule>
  </conditionalFormatting>
  <conditionalFormatting sqref="G43">
    <cfRule type="expression" dxfId="190" priority="41" stopIfTrue="1">
      <formula>$F$5="Freelancer"</formula>
    </cfRule>
    <cfRule type="expression" dxfId="189" priority="42" stopIfTrue="1">
      <formula>$F$5="DTC Int. Staff"</formula>
    </cfRule>
  </conditionalFormatting>
  <conditionalFormatting sqref="G109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114">
    <cfRule type="expression" dxfId="186" priority="37" stopIfTrue="1">
      <formula>#REF!="Freelancer"</formula>
    </cfRule>
    <cfRule type="expression" dxfId="185" priority="38" stopIfTrue="1">
      <formula>#REF!="DTC Int. Staff"</formula>
    </cfRule>
  </conditionalFormatting>
  <conditionalFormatting sqref="G99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94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G95">
    <cfRule type="expression" dxfId="180" priority="31" stopIfTrue="1">
      <formula>#REF!="Freelancer"</formula>
    </cfRule>
    <cfRule type="expression" dxfId="179" priority="32" stopIfTrue="1">
      <formula>#REF!="DTC Int. Staff"</formula>
    </cfRule>
  </conditionalFormatting>
  <conditionalFormatting sqref="G95">
    <cfRule type="expression" dxfId="178" priority="29" stopIfTrue="1">
      <formula>$F$5="Freelancer"</formula>
    </cfRule>
    <cfRule type="expression" dxfId="177" priority="30" stopIfTrue="1">
      <formula>$F$5="DTC Int. Staff"</formula>
    </cfRule>
  </conditionalFormatting>
  <conditionalFormatting sqref="G87">
    <cfRule type="expression" dxfId="176" priority="27" stopIfTrue="1">
      <formula>#REF!="Freelancer"</formula>
    </cfRule>
    <cfRule type="expression" dxfId="175" priority="28" stopIfTrue="1">
      <formula>#REF!="DTC Int. Staff"</formula>
    </cfRule>
  </conditionalFormatting>
  <conditionalFormatting sqref="G82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67">
    <cfRule type="expression" dxfId="172" priority="23" stopIfTrue="1">
      <formula>#REF!="Freelancer"</formula>
    </cfRule>
    <cfRule type="expression" dxfId="171" priority="24" stopIfTrue="1">
      <formula>#REF!="DTC Int. Staff"</formula>
    </cfRule>
  </conditionalFormatting>
  <conditionalFormatting sqref="G68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68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G77">
    <cfRule type="expression" dxfId="166" priority="17" stopIfTrue="1">
      <formula>#REF!="Freelancer"</formula>
    </cfRule>
    <cfRule type="expression" dxfId="165" priority="18" stopIfTrue="1">
      <formula>#REF!="DTC Int. Staff"</formula>
    </cfRule>
  </conditionalFormatting>
  <conditionalFormatting sqref="G72">
    <cfRule type="expression" dxfId="164" priority="15" stopIfTrue="1">
      <formula>#REF!="Freelancer"</formula>
    </cfRule>
    <cfRule type="expression" dxfId="163" priority="16" stopIfTrue="1">
      <formula>#REF!="DTC Int. Staff"</formula>
    </cfRule>
  </conditionalFormatting>
  <conditionalFormatting sqref="G121">
    <cfRule type="expression" dxfId="162" priority="13" stopIfTrue="1">
      <formula>#REF!="Freelancer"</formula>
    </cfRule>
    <cfRule type="expression" dxfId="161" priority="14" stopIfTrue="1">
      <formula>#REF!="DTC Int. Staff"</formula>
    </cfRule>
  </conditionalFormatting>
  <conditionalFormatting sqref="G50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50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55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55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conditionalFormatting sqref="G60">
    <cfRule type="expression" dxfId="152" priority="3" stopIfTrue="1">
      <formula>#REF!="Freelancer"</formula>
    </cfRule>
    <cfRule type="expression" dxfId="151" priority="4" stopIfTrue="1">
      <formula>#REF!="DTC Int. Staff"</formula>
    </cfRule>
  </conditionalFormatting>
  <conditionalFormatting sqref="G6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1" zoomScale="85" zoomScaleNormal="85" workbookViewId="0">
      <selection activeCell="J105" sqref="J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199.5</v>
      </c>
      <c r="J8" s="25">
        <f>I8/8</f>
        <v>24.9375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129</v>
      </c>
      <c r="G11" s="66">
        <v>9001</v>
      </c>
      <c r="H11" s="48" t="s">
        <v>131</v>
      </c>
      <c r="I11" s="47" t="s">
        <v>57</v>
      </c>
      <c r="J11" s="86">
        <v>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55</v>
      </c>
      <c r="G12" s="36">
        <v>9001</v>
      </c>
      <c r="H12" s="67" t="s">
        <v>139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129</v>
      </c>
      <c r="G16" s="66">
        <v>9001</v>
      </c>
      <c r="H16" s="48" t="s">
        <v>131</v>
      </c>
      <c r="I16" s="47" t="s">
        <v>57</v>
      </c>
      <c r="J16" s="86">
        <v>7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36">
        <v>9009</v>
      </c>
      <c r="H17" s="43" t="s">
        <v>137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8" t="s">
        <v>78</v>
      </c>
      <c r="I21" s="47"/>
      <c r="J21" s="86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129</v>
      </c>
      <c r="G26" s="66">
        <v>9001</v>
      </c>
      <c r="H26" s="48" t="s">
        <v>131</v>
      </c>
      <c r="I26" s="47" t="s">
        <v>57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129</v>
      </c>
      <c r="G33" s="66">
        <v>9001</v>
      </c>
      <c r="H33" s="48" t="s">
        <v>131</v>
      </c>
      <c r="I33" s="47" t="s">
        <v>57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129</v>
      </c>
      <c r="G38" s="66">
        <v>9001</v>
      </c>
      <c r="H38" s="48" t="s">
        <v>131</v>
      </c>
      <c r="I38" s="47" t="s">
        <v>99</v>
      </c>
      <c r="J38" s="86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129</v>
      </c>
      <c r="G43" s="66">
        <v>9001</v>
      </c>
      <c r="H43" s="48" t="s">
        <v>131</v>
      </c>
      <c r="I43" s="47" t="s">
        <v>57</v>
      </c>
      <c r="J43" s="86">
        <v>6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35" t="s">
        <v>70</v>
      </c>
      <c r="G44" s="36">
        <v>9001</v>
      </c>
      <c r="H44" s="8" t="s">
        <v>136</v>
      </c>
      <c r="I44" s="47" t="s">
        <v>57</v>
      </c>
      <c r="J44" s="86">
        <v>2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95</v>
      </c>
      <c r="G48" s="36">
        <v>9001</v>
      </c>
      <c r="H48" s="43" t="s">
        <v>140</v>
      </c>
      <c r="I48" s="36" t="s">
        <v>99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65" t="s">
        <v>129</v>
      </c>
      <c r="G49" s="66">
        <v>9001</v>
      </c>
      <c r="H49" s="48" t="s">
        <v>131</v>
      </c>
      <c r="I49" s="36" t="s">
        <v>99</v>
      </c>
      <c r="J49" s="85">
        <v>7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129</v>
      </c>
      <c r="G53" s="66">
        <v>9001</v>
      </c>
      <c r="H53" s="48" t="s">
        <v>131</v>
      </c>
      <c r="I53" s="47" t="s">
        <v>57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35" t="s">
        <v>55</v>
      </c>
      <c r="G54" s="36">
        <v>9001</v>
      </c>
      <c r="H54" s="67" t="s">
        <v>139</v>
      </c>
      <c r="I54" s="36" t="s">
        <v>57</v>
      </c>
      <c r="J54" s="85">
        <v>3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35" t="s">
        <v>70</v>
      </c>
      <c r="G55" s="36">
        <v>9001</v>
      </c>
      <c r="H55" s="8" t="s">
        <v>136</v>
      </c>
      <c r="I55" s="47" t="s">
        <v>57</v>
      </c>
      <c r="J55" s="86">
        <v>1</v>
      </c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129</v>
      </c>
      <c r="G60" s="66">
        <v>9001</v>
      </c>
      <c r="H60" s="48" t="s">
        <v>141</v>
      </c>
      <c r="I60" s="47" t="s">
        <v>99</v>
      </c>
      <c r="J60" s="86">
        <v>6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35" t="s">
        <v>95</v>
      </c>
      <c r="G61" s="36">
        <v>9001</v>
      </c>
      <c r="H61" s="43" t="s">
        <v>151</v>
      </c>
      <c r="I61" s="47" t="s">
        <v>99</v>
      </c>
      <c r="J61" s="86">
        <v>2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129</v>
      </c>
      <c r="G65" s="66">
        <v>9001</v>
      </c>
      <c r="H65" s="48" t="s">
        <v>141</v>
      </c>
      <c r="I65" s="36" t="s">
        <v>99</v>
      </c>
      <c r="J65" s="85">
        <v>6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143</v>
      </c>
      <c r="G66" s="36">
        <v>9003</v>
      </c>
      <c r="H66" s="43" t="s">
        <v>138</v>
      </c>
      <c r="I66" s="36" t="s">
        <v>99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129</v>
      </c>
      <c r="G70" s="66">
        <v>9001</v>
      </c>
      <c r="H70" s="48" t="s">
        <v>141</v>
      </c>
      <c r="I70" s="47" t="s">
        <v>99</v>
      </c>
      <c r="J70" s="86">
        <v>4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35" t="s">
        <v>143</v>
      </c>
      <c r="G71" s="36">
        <v>9003</v>
      </c>
      <c r="H71" s="48" t="s">
        <v>138</v>
      </c>
      <c r="I71" s="47" t="s">
        <v>99</v>
      </c>
      <c r="J71" s="86">
        <v>2</v>
      </c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35" t="s">
        <v>95</v>
      </c>
      <c r="G72" s="36">
        <v>9001</v>
      </c>
      <c r="H72" s="43" t="s">
        <v>150</v>
      </c>
      <c r="I72" s="47" t="s">
        <v>99</v>
      </c>
      <c r="J72" s="86">
        <v>2</v>
      </c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129</v>
      </c>
      <c r="G75" s="66">
        <v>9001</v>
      </c>
      <c r="H75" s="48" t="s">
        <v>141</v>
      </c>
      <c r="I75" s="47" t="s">
        <v>57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55</v>
      </c>
      <c r="G76" s="36">
        <v>9001</v>
      </c>
      <c r="H76" s="67" t="s">
        <v>149</v>
      </c>
      <c r="I76" s="36" t="s">
        <v>57</v>
      </c>
      <c r="J76" s="85">
        <v>1.5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 t="s">
        <v>143</v>
      </c>
      <c r="G77" s="36">
        <v>9003</v>
      </c>
      <c r="H77" s="48" t="s">
        <v>138</v>
      </c>
      <c r="I77" s="36" t="s">
        <v>57</v>
      </c>
      <c r="J77" s="85">
        <v>1.5</v>
      </c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35" t="s">
        <v>143</v>
      </c>
      <c r="G80" s="36">
        <v>9003</v>
      </c>
      <c r="H80" s="48" t="s">
        <v>138</v>
      </c>
      <c r="I80" s="36" t="s">
        <v>57</v>
      </c>
      <c r="J80" s="85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35" t="s">
        <v>95</v>
      </c>
      <c r="G81" s="36">
        <v>9001</v>
      </c>
      <c r="H81" s="43" t="s">
        <v>150</v>
      </c>
      <c r="I81" s="47" t="s">
        <v>57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 t="s">
        <v>143</v>
      </c>
      <c r="G85" s="36">
        <v>9003</v>
      </c>
      <c r="H85" s="48" t="s">
        <v>138</v>
      </c>
      <c r="I85" s="36" t="s">
        <v>99</v>
      </c>
      <c r="J85" s="85">
        <v>6</v>
      </c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35" t="s">
        <v>55</v>
      </c>
      <c r="G87" s="36">
        <v>9001</v>
      </c>
      <c r="H87" s="67" t="s">
        <v>139</v>
      </c>
      <c r="I87" s="36" t="s">
        <v>99</v>
      </c>
      <c r="J87" s="85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35" t="s">
        <v>143</v>
      </c>
      <c r="G88" s="36">
        <v>9003</v>
      </c>
      <c r="H88" s="48" t="s">
        <v>138</v>
      </c>
      <c r="I88" s="36" t="s">
        <v>99</v>
      </c>
      <c r="J88" s="85">
        <v>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35" t="s">
        <v>95</v>
      </c>
      <c r="G89" s="36">
        <v>9001</v>
      </c>
      <c r="H89" s="43" t="s">
        <v>150</v>
      </c>
      <c r="I89" s="47" t="s">
        <v>99</v>
      </c>
      <c r="J89" s="86">
        <v>2</v>
      </c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95</v>
      </c>
      <c r="G92" s="36">
        <v>9001</v>
      </c>
      <c r="H92" s="43" t="s">
        <v>152</v>
      </c>
      <c r="I92" s="47" t="s">
        <v>57</v>
      </c>
      <c r="J92" s="86">
        <v>1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143</v>
      </c>
      <c r="G93" s="36">
        <v>9003</v>
      </c>
      <c r="H93" s="48" t="s">
        <v>138</v>
      </c>
      <c r="I93" s="36" t="s">
        <v>57</v>
      </c>
      <c r="J93" s="85">
        <v>8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35" t="s">
        <v>95</v>
      </c>
      <c r="G98" s="36">
        <v>9001</v>
      </c>
      <c r="H98" s="43" t="s">
        <v>147</v>
      </c>
      <c r="I98" s="47" t="s">
        <v>57</v>
      </c>
      <c r="J98" s="86">
        <v>2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35" t="s">
        <v>143</v>
      </c>
      <c r="G99" s="36">
        <v>9003</v>
      </c>
      <c r="H99" s="48" t="s">
        <v>138</v>
      </c>
      <c r="I99" s="36" t="s">
        <v>57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95</v>
      </c>
      <c r="G103" s="36">
        <v>9001</v>
      </c>
      <c r="H103" s="43" t="s">
        <v>147</v>
      </c>
      <c r="I103" s="47" t="s">
        <v>99</v>
      </c>
      <c r="J103" s="86">
        <v>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65" t="s">
        <v>129</v>
      </c>
      <c r="G104" s="66">
        <v>9001</v>
      </c>
      <c r="H104" s="48" t="s">
        <v>158</v>
      </c>
      <c r="I104" s="47" t="s">
        <v>99</v>
      </c>
      <c r="J104" s="86">
        <v>2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 t="s">
        <v>143</v>
      </c>
      <c r="G105" s="36">
        <v>9003</v>
      </c>
      <c r="H105" s="48" t="s">
        <v>138</v>
      </c>
      <c r="I105" s="36" t="s">
        <v>99</v>
      </c>
      <c r="J105" s="85">
        <v>8</v>
      </c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35" t="s">
        <v>95</v>
      </c>
      <c r="G108" s="36">
        <v>9001</v>
      </c>
      <c r="H108" s="43" t="s">
        <v>152</v>
      </c>
      <c r="I108" s="47" t="s">
        <v>99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35" t="s">
        <v>95</v>
      </c>
      <c r="G109" s="36">
        <v>9001</v>
      </c>
      <c r="H109" s="43" t="s">
        <v>154</v>
      </c>
      <c r="I109" s="47" t="s">
        <v>99</v>
      </c>
      <c r="J109" s="86">
        <v>1.5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35" t="s">
        <v>55</v>
      </c>
      <c r="G110" s="36">
        <v>9001</v>
      </c>
      <c r="H110" s="67" t="s">
        <v>139</v>
      </c>
      <c r="I110" s="36" t="s">
        <v>99</v>
      </c>
      <c r="J110" s="85">
        <v>2.5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35" t="s">
        <v>95</v>
      </c>
      <c r="G111" s="36">
        <v>9001</v>
      </c>
      <c r="H111" s="43" t="s">
        <v>153</v>
      </c>
      <c r="I111" s="36" t="s">
        <v>99</v>
      </c>
      <c r="J111" s="86">
        <v>1</v>
      </c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35" t="s">
        <v>143</v>
      </c>
      <c r="G112" s="36">
        <v>9003</v>
      </c>
      <c r="H112" s="48" t="s">
        <v>138</v>
      </c>
      <c r="I112" s="36" t="s">
        <v>99</v>
      </c>
      <c r="J112" s="85">
        <v>9</v>
      </c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 t="s">
        <v>143</v>
      </c>
      <c r="G113" s="36">
        <v>9003</v>
      </c>
      <c r="H113" s="48" t="s">
        <v>138</v>
      </c>
      <c r="I113" s="36" t="s">
        <v>99</v>
      </c>
      <c r="J113" s="85">
        <v>6</v>
      </c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35" t="s">
        <v>55</v>
      </c>
      <c r="G115" s="36">
        <v>9001</v>
      </c>
      <c r="H115" s="67" t="s">
        <v>145</v>
      </c>
      <c r="I115" s="36" t="s">
        <v>57</v>
      </c>
      <c r="J115" s="85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35" t="s">
        <v>143</v>
      </c>
      <c r="G116" s="36">
        <v>9003</v>
      </c>
      <c r="H116" s="43" t="s">
        <v>138</v>
      </c>
      <c r="I116" s="47" t="s">
        <v>57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35" t="s">
        <v>95</v>
      </c>
      <c r="G117" s="36">
        <v>9001</v>
      </c>
      <c r="H117" s="43" t="s">
        <v>147</v>
      </c>
      <c r="I117" s="47" t="s">
        <v>57</v>
      </c>
      <c r="J117" s="86">
        <v>0.5</v>
      </c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143</v>
      </c>
      <c r="G120" s="36">
        <v>9003</v>
      </c>
      <c r="H120" s="43" t="s">
        <v>144</v>
      </c>
      <c r="I120" s="36" t="s">
        <v>57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95</v>
      </c>
      <c r="G121" s="36">
        <v>9001</v>
      </c>
      <c r="H121" s="43" t="s">
        <v>146</v>
      </c>
      <c r="I121" s="36" t="s">
        <v>57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129</v>
      </c>
      <c r="G125" s="66">
        <v>9001</v>
      </c>
      <c r="H125" s="48" t="s">
        <v>142</v>
      </c>
      <c r="I125" s="47" t="s">
        <v>57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35" t="s">
        <v>95</v>
      </c>
      <c r="G126" s="36">
        <v>9001</v>
      </c>
      <c r="H126" s="43" t="s">
        <v>148</v>
      </c>
      <c r="I126" s="36" t="s">
        <v>57</v>
      </c>
      <c r="J126" s="85">
        <v>2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8" t="s">
        <v>55</v>
      </c>
      <c r="J131" s="8">
        <f>SUMIF(F11:F129,"TIME-201961",J11:J129)</f>
        <v>16</v>
      </c>
    </row>
    <row r="132" spans="1:11" ht="30" customHeight="1" x14ac:dyDescent="0.25">
      <c r="F132" s="8" t="s">
        <v>70</v>
      </c>
      <c r="J132" s="8">
        <f>SUMIF(F11:F129,"TIME-202111",J11:J129)</f>
        <v>3</v>
      </c>
    </row>
    <row r="133" spans="1:11" ht="30" customHeight="1" x14ac:dyDescent="0.25">
      <c r="F133" s="8" t="s">
        <v>97</v>
      </c>
      <c r="J133" s="8">
        <f>SUMIF(F11:F129,"TIME-202029",J11:J129)</f>
        <v>0</v>
      </c>
    </row>
    <row r="134" spans="1:11" ht="30" customHeight="1" x14ac:dyDescent="0.25">
      <c r="F134" s="8" t="s">
        <v>95</v>
      </c>
      <c r="J134" s="8">
        <f>SUMIF(F11:F129,"TIME-202068",J11:J129)</f>
        <v>23</v>
      </c>
    </row>
    <row r="135" spans="1:11" ht="30" customHeight="1" x14ac:dyDescent="0.25">
      <c r="F135" s="8">
        <v>9009</v>
      </c>
      <c r="J135" s="8">
        <f>SUMIF(G11:G129,"9009",J11:J129)</f>
        <v>1</v>
      </c>
    </row>
    <row r="136" spans="1:11" ht="30" customHeight="1" x14ac:dyDescent="0.25">
      <c r="F136" s="8" t="s">
        <v>143</v>
      </c>
      <c r="J136" s="8">
        <f>SUMIF(F11:F129,"TIME-202050",J11:J129)</f>
        <v>75.5</v>
      </c>
    </row>
    <row r="137" spans="1:11" ht="30" customHeight="1" x14ac:dyDescent="0.25">
      <c r="F137" s="8" t="s">
        <v>129</v>
      </c>
      <c r="J137" s="8">
        <f>SUMIF(F11:F129,"TIME-202064",J11:J129)</f>
        <v>81</v>
      </c>
    </row>
    <row r="138" spans="1:11" ht="30" customHeight="1" x14ac:dyDescent="0.25">
      <c r="F138" s="8" t="s">
        <v>128</v>
      </c>
      <c r="J138" s="8">
        <f>SUM(J131:J137)</f>
        <v>199.5</v>
      </c>
      <c r="K138" s="8" t="b">
        <f>J138=I8</f>
        <v>1</v>
      </c>
    </row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autoFilter ref="D10:J129" xr:uid="{F5D8819E-E84D-47B3-9614-446627CABDB3}"/>
  <mergeCells count="2">
    <mergeCell ref="D1:J1"/>
    <mergeCell ref="D4:E4"/>
  </mergeCells>
  <conditionalFormatting sqref="C11:C124">
    <cfRule type="expression" dxfId="148" priority="159" stopIfTrue="1">
      <formula>IF($A11=1,B11,)</formula>
    </cfRule>
    <cfRule type="expression" dxfId="147" priority="160" stopIfTrue="1">
      <formula>IF($A11="",B11,)</formula>
    </cfRule>
  </conditionalFormatting>
  <conditionalFormatting sqref="E11:E15">
    <cfRule type="expression" dxfId="146" priority="161" stopIfTrue="1">
      <formula>IF($A11="",B11,"")</formula>
    </cfRule>
  </conditionalFormatting>
  <conditionalFormatting sqref="E16:E124">
    <cfRule type="expression" dxfId="145" priority="162" stopIfTrue="1">
      <formula>IF($A16&lt;&gt;1,B16,"")</formula>
    </cfRule>
  </conditionalFormatting>
  <conditionalFormatting sqref="D11:D124">
    <cfRule type="expression" dxfId="144" priority="163" stopIfTrue="1">
      <formula>IF($A11="",B11,)</formula>
    </cfRule>
  </conditionalFormatting>
  <conditionalFormatting sqref="G13:G15 G27:G32 G86 G18:G20 G34:G37 G39:G42 G45:G47 G50:G52 G56:G59 G78:G79 G62:G64 G67:G69 G73:G74 G118:G119 G90:G91 G82:G84 G94:G97 G114 G100:G102 G106:G107">
    <cfRule type="expression" dxfId="143" priority="164" stopIfTrue="1">
      <formula>#REF!="Freelancer"</formula>
    </cfRule>
    <cfRule type="expression" dxfId="142" priority="165" stopIfTrue="1">
      <formula>#REF!="DTC Int. Staff"</formula>
    </cfRule>
  </conditionalFormatting>
  <conditionalFormatting sqref="G118:G119 G90:G91 G27:G30 G34:G37 G62:G64 G39:G42 G45:G47 G50:G52 G56:G57 G78:G79 G67:G69 G73:G74 G82:G84 G94:G97 G100:G102 G106:G107">
    <cfRule type="expression" dxfId="141" priority="157" stopIfTrue="1">
      <formula>$F$5="Freelancer"</formula>
    </cfRule>
    <cfRule type="expression" dxfId="140" priority="158" stopIfTrue="1">
      <formula>$F$5="DTC Int. Staff"</formula>
    </cfRule>
  </conditionalFormatting>
  <conditionalFormatting sqref="G18:G20">
    <cfRule type="expression" dxfId="139" priority="155" stopIfTrue="1">
      <formula>#REF!="Freelancer"</formula>
    </cfRule>
    <cfRule type="expression" dxfId="138" priority="156" stopIfTrue="1">
      <formula>#REF!="DTC Int. Staff"</formula>
    </cfRule>
  </conditionalFormatting>
  <conditionalFormatting sqref="G18:G20">
    <cfRule type="expression" dxfId="137" priority="153" stopIfTrue="1">
      <formula>$F$5="Freelancer"</formula>
    </cfRule>
    <cfRule type="expression" dxfId="136" priority="154" stopIfTrue="1">
      <formula>$F$5="DTC Int. Staff"</formula>
    </cfRule>
  </conditionalFormatting>
  <conditionalFormatting sqref="G22:G25">
    <cfRule type="expression" dxfId="135" priority="151" stopIfTrue="1">
      <formula>#REF!="Freelancer"</formula>
    </cfRule>
    <cfRule type="expression" dxfId="134" priority="152" stopIfTrue="1">
      <formula>#REF!="DTC Int. Staff"</formula>
    </cfRule>
  </conditionalFormatting>
  <conditionalFormatting sqref="G22:G25">
    <cfRule type="expression" dxfId="133" priority="149" stopIfTrue="1">
      <formula>$F$5="Freelancer"</formula>
    </cfRule>
    <cfRule type="expression" dxfId="132" priority="150" stopIfTrue="1">
      <formula>$F$5="DTC Int. Staff"</formula>
    </cfRule>
  </conditionalFormatting>
  <conditionalFormatting sqref="C125:C129">
    <cfRule type="expression" dxfId="131" priority="143" stopIfTrue="1">
      <formula>IF($A125=1,B125,)</formula>
    </cfRule>
    <cfRule type="expression" dxfId="130" priority="144" stopIfTrue="1">
      <formula>IF($A125="",B125,)</formula>
    </cfRule>
  </conditionalFormatting>
  <conditionalFormatting sqref="D125:D129">
    <cfRule type="expression" dxfId="129" priority="145" stopIfTrue="1">
      <formula>IF($A125="",B125,)</formula>
    </cfRule>
  </conditionalFormatting>
  <conditionalFormatting sqref="E125:E129">
    <cfRule type="expression" dxfId="128" priority="142" stopIfTrue="1">
      <formula>IF($A125&lt;&gt;1,B125,"")</formula>
    </cfRule>
  </conditionalFormatting>
  <conditionalFormatting sqref="G59">
    <cfRule type="expression" dxfId="127" priority="139" stopIfTrue="1">
      <formula>$F$5="Freelancer"</formula>
    </cfRule>
    <cfRule type="expression" dxfId="126" priority="140" stopIfTrue="1">
      <formula>$F$5="DTC Int. Staff"</formula>
    </cfRule>
  </conditionalFormatting>
  <conditionalFormatting sqref="G54">
    <cfRule type="expression" dxfId="125" priority="95" stopIfTrue="1">
      <formula>$F$5="Freelancer"</formula>
    </cfRule>
    <cfRule type="expression" dxfId="124" priority="96" stopIfTrue="1">
      <formula>$F$5="DTC Int. Staff"</formula>
    </cfRule>
  </conditionalFormatting>
  <conditionalFormatting sqref="G11">
    <cfRule type="expression" dxfId="123" priority="133" stopIfTrue="1">
      <formula>#REF!="Freelancer"</formula>
    </cfRule>
    <cfRule type="expression" dxfId="122" priority="134" stopIfTrue="1">
      <formula>#REF!="DTC Int. Staff"</formula>
    </cfRule>
  </conditionalFormatting>
  <conditionalFormatting sqref="G16">
    <cfRule type="expression" dxfId="121" priority="131" stopIfTrue="1">
      <formula>#REF!="Freelancer"</formula>
    </cfRule>
    <cfRule type="expression" dxfId="120" priority="132" stopIfTrue="1">
      <formula>#REF!="DTC Int. Staff"</formula>
    </cfRule>
  </conditionalFormatting>
  <conditionalFormatting sqref="G21">
    <cfRule type="expression" dxfId="119" priority="129" stopIfTrue="1">
      <formula>#REF!="Freelancer"</formula>
    </cfRule>
    <cfRule type="expression" dxfId="118" priority="130" stopIfTrue="1">
      <formula>#REF!="DTC Int. Staff"</formula>
    </cfRule>
  </conditionalFormatting>
  <conditionalFormatting sqref="G26">
    <cfRule type="expression" dxfId="117" priority="127" stopIfTrue="1">
      <formula>#REF!="Freelancer"</formula>
    </cfRule>
    <cfRule type="expression" dxfId="116" priority="128" stopIfTrue="1">
      <formula>#REF!="DTC Int. Staff"</formula>
    </cfRule>
  </conditionalFormatting>
  <conditionalFormatting sqref="G33">
    <cfRule type="expression" dxfId="115" priority="125" stopIfTrue="1">
      <formula>#REF!="Freelancer"</formula>
    </cfRule>
    <cfRule type="expression" dxfId="114" priority="126" stopIfTrue="1">
      <formula>#REF!="DTC Int. Staff"</formula>
    </cfRule>
  </conditionalFormatting>
  <conditionalFormatting sqref="G38">
    <cfRule type="expression" dxfId="113" priority="123" stopIfTrue="1">
      <formula>#REF!="Freelancer"</formula>
    </cfRule>
    <cfRule type="expression" dxfId="112" priority="124" stopIfTrue="1">
      <formula>#REF!="DTC Int. Staff"</formula>
    </cfRule>
  </conditionalFormatting>
  <conditionalFormatting sqref="G43">
    <cfRule type="expression" dxfId="111" priority="121" stopIfTrue="1">
      <formula>#REF!="Freelancer"</formula>
    </cfRule>
    <cfRule type="expression" dxfId="110" priority="122" stopIfTrue="1">
      <formula>#REF!="DTC Int. Staff"</formula>
    </cfRule>
  </conditionalFormatting>
  <conditionalFormatting sqref="G44">
    <cfRule type="expression" dxfId="109" priority="119" stopIfTrue="1">
      <formula>#REF!="Freelancer"</formula>
    </cfRule>
    <cfRule type="expression" dxfId="108" priority="120" stopIfTrue="1">
      <formula>#REF!="DTC Int. Staff"</formula>
    </cfRule>
  </conditionalFormatting>
  <conditionalFormatting sqref="G44">
    <cfRule type="expression" dxfId="107" priority="117" stopIfTrue="1">
      <formula>$F$5="Freelancer"</formula>
    </cfRule>
    <cfRule type="expression" dxfId="106" priority="118" stopIfTrue="1">
      <formula>$F$5="DTC Int. Staff"</formula>
    </cfRule>
  </conditionalFormatting>
  <conditionalFormatting sqref="G17">
    <cfRule type="expression" dxfId="105" priority="115" stopIfTrue="1">
      <formula>#REF!="Freelancer"</formula>
    </cfRule>
    <cfRule type="expression" dxfId="104" priority="116" stopIfTrue="1">
      <formula>#REF!="DTC Int. Staff"</formula>
    </cfRule>
  </conditionalFormatting>
  <conditionalFormatting sqref="G17">
    <cfRule type="expression" dxfId="103" priority="113" stopIfTrue="1">
      <formula>$F$5="Freelancer"</formula>
    </cfRule>
    <cfRule type="expression" dxfId="102" priority="114" stopIfTrue="1">
      <formula>$F$5="DTC Int. Staff"</formula>
    </cfRule>
  </conditionalFormatting>
  <conditionalFormatting sqref="G125">
    <cfRule type="expression" dxfId="101" priority="111" stopIfTrue="1">
      <formula>#REF!="Freelancer"</formula>
    </cfRule>
    <cfRule type="expression" dxfId="100" priority="112" stopIfTrue="1">
      <formula>#REF!="DTC Int. Staff"</formula>
    </cfRule>
  </conditionalFormatting>
  <conditionalFormatting sqref="G12">
    <cfRule type="expression" dxfId="99" priority="109" stopIfTrue="1">
      <formula>#REF!="Freelancer"</formula>
    </cfRule>
    <cfRule type="expression" dxfId="98" priority="110" stopIfTrue="1">
      <formula>#REF!="DTC Int. Staff"</formula>
    </cfRule>
  </conditionalFormatting>
  <conditionalFormatting sqref="G12">
    <cfRule type="expression" dxfId="97" priority="107" stopIfTrue="1">
      <formula>$F$5="Freelancer"</formula>
    </cfRule>
    <cfRule type="expression" dxfId="96" priority="108" stopIfTrue="1">
      <formula>$F$5="DTC Int. Staff"</formula>
    </cfRule>
  </conditionalFormatting>
  <conditionalFormatting sqref="G48">
    <cfRule type="expression" dxfId="95" priority="105" stopIfTrue="1">
      <formula>#REF!="Freelancer"</formula>
    </cfRule>
    <cfRule type="expression" dxfId="94" priority="106" stopIfTrue="1">
      <formula>#REF!="DTC Int. Staff"</formula>
    </cfRule>
  </conditionalFormatting>
  <conditionalFormatting sqref="G48">
    <cfRule type="expression" dxfId="93" priority="103" stopIfTrue="1">
      <formula>$F$5="Freelancer"</formula>
    </cfRule>
    <cfRule type="expression" dxfId="92" priority="104" stopIfTrue="1">
      <formula>$F$5="DTC Int. Staff"</formula>
    </cfRule>
  </conditionalFormatting>
  <conditionalFormatting sqref="G49">
    <cfRule type="expression" dxfId="91" priority="101" stopIfTrue="1">
      <formula>#REF!="Freelancer"</formula>
    </cfRule>
    <cfRule type="expression" dxfId="90" priority="102" stopIfTrue="1">
      <formula>#REF!="DTC Int. Staff"</formula>
    </cfRule>
  </conditionalFormatting>
  <conditionalFormatting sqref="G53">
    <cfRule type="expression" dxfId="89" priority="99" stopIfTrue="1">
      <formula>#REF!="Freelancer"</formula>
    </cfRule>
    <cfRule type="expression" dxfId="88" priority="100" stopIfTrue="1">
      <formula>#REF!="DTC Int. Staff"</formula>
    </cfRule>
  </conditionalFormatting>
  <conditionalFormatting sqref="G54">
    <cfRule type="expression" dxfId="87" priority="97" stopIfTrue="1">
      <formula>#REF!="Freelancer"</formula>
    </cfRule>
    <cfRule type="expression" dxfId="86" priority="98" stopIfTrue="1">
      <formula>#REF!="DTC Int. Staff"</formula>
    </cfRule>
  </conditionalFormatting>
  <conditionalFormatting sqref="G75">
    <cfRule type="expression" dxfId="85" priority="93" stopIfTrue="1">
      <formula>#REF!="Freelancer"</formula>
    </cfRule>
    <cfRule type="expression" dxfId="84" priority="94" stopIfTrue="1">
      <formula>#REF!="DTC Int. Staff"</formula>
    </cfRule>
  </conditionalFormatting>
  <conditionalFormatting sqref="G76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76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60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65">
    <cfRule type="expression" dxfId="77" priority="85" stopIfTrue="1">
      <formula>#REF!="Freelancer"</formula>
    </cfRule>
    <cfRule type="expression" dxfId="76" priority="86" stopIfTrue="1">
      <formula>#REF!="DTC Int. Staff"</formula>
    </cfRule>
  </conditionalFormatting>
  <conditionalFormatting sqref="G70">
    <cfRule type="expression" dxfId="75" priority="83" stopIfTrue="1">
      <formula>#REF!="Freelancer"</formula>
    </cfRule>
    <cfRule type="expression" dxfId="74" priority="84" stopIfTrue="1">
      <formula>#REF!="DTC Int. Staff"</formula>
    </cfRule>
  </conditionalFormatting>
  <conditionalFormatting sqref="G121">
    <cfRule type="expression" dxfId="73" priority="81" stopIfTrue="1">
      <formula>#REF!="Freelancer"</formula>
    </cfRule>
    <cfRule type="expression" dxfId="72" priority="82" stopIfTrue="1">
      <formula>#REF!="DTC Int. Staff"</formula>
    </cfRule>
  </conditionalFormatting>
  <conditionalFormatting sqref="G121">
    <cfRule type="expression" dxfId="71" priority="79" stopIfTrue="1">
      <formula>$F$5="Freelancer"</formula>
    </cfRule>
    <cfRule type="expression" dxfId="70" priority="80" stopIfTrue="1">
      <formula>$F$5="DTC Int. Staff"</formula>
    </cfRule>
  </conditionalFormatting>
  <conditionalFormatting sqref="G109">
    <cfRule type="expression" dxfId="69" priority="9" stopIfTrue="1">
      <formula>#REF!="Freelancer"</formula>
    </cfRule>
    <cfRule type="expression" dxfId="68" priority="10" stopIfTrue="1">
      <formula>#REF!="DTC Int. Staff"</formula>
    </cfRule>
  </conditionalFormatting>
  <conditionalFormatting sqref="G109">
    <cfRule type="expression" dxfId="67" priority="7" stopIfTrue="1">
      <formula>$F$5="Freelancer"</formula>
    </cfRule>
    <cfRule type="expression" dxfId="66" priority="8" stopIfTrue="1">
      <formula>$F$5="DTC Int. Staff"</formula>
    </cfRule>
  </conditionalFormatting>
  <conditionalFormatting sqref="G115">
    <cfRule type="expression" dxfId="65" priority="73" stopIfTrue="1">
      <formula>#REF!="Freelancer"</formula>
    </cfRule>
    <cfRule type="expression" dxfId="64" priority="74" stopIfTrue="1">
      <formula>#REF!="DTC Int. Staff"</formula>
    </cfRule>
  </conditionalFormatting>
  <conditionalFormatting sqref="G115">
    <cfRule type="expression" dxfId="63" priority="71" stopIfTrue="1">
      <formula>$F$5="Freelancer"</formula>
    </cfRule>
    <cfRule type="expression" dxfId="62" priority="72" stopIfTrue="1">
      <formula>$F$5="DTC Int. Staff"</formula>
    </cfRule>
  </conditionalFormatting>
  <conditionalFormatting sqref="G126">
    <cfRule type="expression" dxfId="61" priority="69" stopIfTrue="1">
      <formula>#REF!="Freelancer"</formula>
    </cfRule>
    <cfRule type="expression" dxfId="60" priority="70" stopIfTrue="1">
      <formula>#REF!="DTC Int. Staff"</formula>
    </cfRule>
  </conditionalFormatting>
  <conditionalFormatting sqref="G126">
    <cfRule type="expression" dxfId="59" priority="67" stopIfTrue="1">
      <formula>$F$5="Freelancer"</formula>
    </cfRule>
    <cfRule type="expression" dxfId="58" priority="68" stopIfTrue="1">
      <formula>$F$5="DTC Int. Staff"</formula>
    </cfRule>
  </conditionalFormatting>
  <conditionalFormatting sqref="G55">
    <cfRule type="expression" dxfId="57" priority="65" stopIfTrue="1">
      <formula>#REF!="Freelancer"</formula>
    </cfRule>
    <cfRule type="expression" dxfId="56" priority="66" stopIfTrue="1">
      <formula>#REF!="DTC Int. Staff"</formula>
    </cfRule>
  </conditionalFormatting>
  <conditionalFormatting sqref="G55">
    <cfRule type="expression" dxfId="55" priority="63" stopIfTrue="1">
      <formula>$F$5="Freelancer"</formula>
    </cfRule>
    <cfRule type="expression" dxfId="54" priority="64" stopIfTrue="1">
      <formula>$F$5="DTC Int. Staff"</formula>
    </cfRule>
  </conditionalFormatting>
  <conditionalFormatting sqref="G87">
    <cfRule type="expression" dxfId="53" priority="61" stopIfTrue="1">
      <formula>#REF!="Freelancer"</formula>
    </cfRule>
    <cfRule type="expression" dxfId="52" priority="62" stopIfTrue="1">
      <formula>#REF!="DTC Int. Staff"</formula>
    </cfRule>
  </conditionalFormatting>
  <conditionalFormatting sqref="G87">
    <cfRule type="expression" dxfId="51" priority="59" stopIfTrue="1">
      <formula>$F$5="Freelancer"</formula>
    </cfRule>
    <cfRule type="expression" dxfId="50" priority="60" stopIfTrue="1">
      <formula>$F$5="DTC Int. Staff"</formula>
    </cfRule>
  </conditionalFormatting>
  <conditionalFormatting sqref="G61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6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72">
    <cfRule type="expression" dxfId="45" priority="53" stopIfTrue="1">
      <formula>#REF!="Freelancer"</formula>
    </cfRule>
    <cfRule type="expression" dxfId="44" priority="54" stopIfTrue="1">
      <formula>#REF!="DTC Int. Staff"</formula>
    </cfRule>
  </conditionalFormatting>
  <conditionalFormatting sqref="G72">
    <cfRule type="expression" dxfId="43" priority="51" stopIfTrue="1">
      <formula>$F$5="Freelancer"</formula>
    </cfRule>
    <cfRule type="expression" dxfId="42" priority="52" stopIfTrue="1">
      <formula>$F$5="DTC Int. Staff"</formula>
    </cfRule>
  </conditionalFormatting>
  <conditionalFormatting sqref="G81">
    <cfRule type="expression" dxfId="41" priority="45" stopIfTrue="1">
      <formula>#REF!="Freelancer"</formula>
    </cfRule>
    <cfRule type="expression" dxfId="40" priority="46" stopIfTrue="1">
      <formula>#REF!="DTC Int. Staff"</formula>
    </cfRule>
  </conditionalFormatting>
  <conditionalFormatting sqref="G81">
    <cfRule type="expression" dxfId="39" priority="43" stopIfTrue="1">
      <formula>$F$5="Freelancer"</formula>
    </cfRule>
    <cfRule type="expression" dxfId="38" priority="44" stopIfTrue="1">
      <formula>$F$5="DTC Int. Staff"</formula>
    </cfRule>
  </conditionalFormatting>
  <conditionalFormatting sqref="G89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89">
    <cfRule type="expression" dxfId="35" priority="39" stopIfTrue="1">
      <formula>$F$5="Freelancer"</formula>
    </cfRule>
    <cfRule type="expression" dxfId="34" priority="40" stopIfTrue="1">
      <formula>$F$5="DTC Int. Staff"</formula>
    </cfRule>
  </conditionalFormatting>
  <conditionalFormatting sqref="G92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92">
    <cfRule type="expression" dxfId="31" priority="35" stopIfTrue="1">
      <formula>$F$5="Freelancer"</formula>
    </cfRule>
    <cfRule type="expression" dxfId="30" priority="36" stopIfTrue="1">
      <formula>$F$5="DTC Int. Staff"</formula>
    </cfRule>
  </conditionalFormatting>
  <conditionalFormatting sqref="G108">
    <cfRule type="expression" dxfId="29" priority="33" stopIfTrue="1">
      <formula>#REF!="Freelancer"</formula>
    </cfRule>
    <cfRule type="expression" dxfId="28" priority="34" stopIfTrue="1">
      <formula>#REF!="DTC Int. Staff"</formula>
    </cfRule>
  </conditionalFormatting>
  <conditionalFormatting sqref="G108">
    <cfRule type="expression" dxfId="27" priority="31" stopIfTrue="1">
      <formula>$F$5="Freelancer"</formula>
    </cfRule>
    <cfRule type="expression" dxfId="26" priority="32" stopIfTrue="1">
      <formula>$F$5="DTC Int. Staff"</formula>
    </cfRule>
  </conditionalFormatting>
  <conditionalFormatting sqref="G98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G98">
    <cfRule type="expression" dxfId="23" priority="27" stopIfTrue="1">
      <formula>$F$5="Freelancer"</formula>
    </cfRule>
    <cfRule type="expression" dxfId="22" priority="28" stopIfTrue="1">
      <formula>$F$5="DTC Int. Staff"</formula>
    </cfRule>
  </conditionalFormatting>
  <conditionalFormatting sqref="G103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03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1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1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10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10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G111">
    <cfRule type="expression" dxfId="9" priority="13" stopIfTrue="1">
      <formula>#REF!="Freelancer"</formula>
    </cfRule>
    <cfRule type="expression" dxfId="8" priority="14" stopIfTrue="1">
      <formula>#REF!="DTC Int. Staff"</formula>
    </cfRule>
  </conditionalFormatting>
  <conditionalFormatting sqref="G111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11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7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0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2021-07-08T03:12:42Z</dcterms:modified>
</cp:coreProperties>
</file>