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0ce7743c0471c/Desktop/amm-everything/"/>
    </mc:Choice>
  </mc:AlternateContent>
  <xr:revisionPtr revIDLastSave="280" documentId="8_{06B1F421-4592-49D0-9EB2-DE56934349FC}" xr6:coauthVersionLast="47" xr6:coauthVersionMax="47" xr10:uidLastSave="{76EF129D-AA99-412B-A670-47AFEC4BE4CC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46" l="1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1" i="46"/>
  <c r="E16" i="46" s="1"/>
  <c r="E17" i="46" s="1"/>
  <c r="E18" i="46" s="1"/>
  <c r="E19" i="46" s="1"/>
  <c r="E20" i="46" s="1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E106" i="46"/>
  <c r="E107" i="46" s="1"/>
  <c r="E108" i="46" s="1"/>
  <c r="E109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4" i="46"/>
  <c r="B109" i="46"/>
  <c r="D109" i="46" s="1"/>
  <c r="D110" i="46" s="1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11" i="46"/>
  <c r="D112" i="46" s="1"/>
  <c r="D113" i="46" s="1"/>
  <c r="E119" i="46"/>
  <c r="B114" i="46"/>
  <c r="D114" i="46" s="1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5" i="46"/>
  <c r="D116" i="46" s="1"/>
  <c r="D117" i="46" s="1"/>
  <c r="D118" i="46" s="1"/>
  <c r="E124" i="46"/>
  <c r="E129" i="46" s="1"/>
  <c r="B124" i="46"/>
  <c r="D124" i="46" s="1"/>
  <c r="B119" i="46"/>
  <c r="D119" i="46" s="1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5" i="46"/>
  <c r="D126" i="46" s="1"/>
  <c r="D127" i="46" s="1"/>
  <c r="D128" i="46" s="1"/>
  <c r="E125" i="46"/>
  <c r="A119" i="46"/>
  <c r="D120" i="46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</calcChain>
</file>

<file path=xl/sharedStrings.xml><?xml version="1.0" encoding="utf-8"?>
<sst xmlns="http://schemas.openxmlformats.org/spreadsheetml/2006/main" count="347" uniqueCount="97">
  <si>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</si>
  <si>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</si>
  <si>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</si>
  <si>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</si>
  <si>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</si>
  <si>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</si>
  <si>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</si>
  <si>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</si>
  <si>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</si>
  <si>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</si>
  <si>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</si>
  <si>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</si>
  <si>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</si>
  <si>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</si>
  <si>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</si>
  <si>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</si>
  <si>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</si>
  <si>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</si>
  <si>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</si>
  <si>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</si>
  <si>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</si>
  <si>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</si>
  <si>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</si>
  <si>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</si>
  <si>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</si>
  <si>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</si>
  <si>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</si>
  <si>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</si>
  <si>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</si>
  <si>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</si>
  <si>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</si>
  <si>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</si>
  <si>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</si>
  <si>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</si>
  <si>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</si>
  <si>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</si>
  <si>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</si>
  <si>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</si>
  <si>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</si>
  <si>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</si>
  <si>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</si>
  <si>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</si>
  <si>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</si>
  <si>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</si>
  <si>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</si>
  <si>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</si>
  <si>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</si>
  <si>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</si>
  <si>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</si>
  <si>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</si>
  <si>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Patita</t>
  </si>
  <si>
    <t>Meephueng</t>
  </si>
  <si>
    <t>TIME171</t>
  </si>
  <si>
    <t>TIME202082</t>
  </si>
  <si>
    <t>Landing Program</t>
  </si>
  <si>
    <t>Town Hall</t>
  </si>
  <si>
    <t>Office</t>
  </si>
  <si>
    <t>เข้าร่วมการประชุม 5 ภาค</t>
  </si>
  <si>
    <t>MS Teams</t>
  </si>
  <si>
    <t>WFH</t>
  </si>
  <si>
    <t>ทำไฟล์ภาคผนวกผลการประชุม (raw data)</t>
  </si>
  <si>
    <t>สรุปผลการประชุมแบบย่อ</t>
  </si>
  <si>
    <t>ทำไฟล์ภาคผนวก</t>
  </si>
  <si>
    <t>สรุปผล raw data &amp; recheck</t>
  </si>
  <si>
    <t>ทำสรุปผลการประชุมแบบย่อ</t>
  </si>
  <si>
    <t>Google Meet</t>
  </si>
  <si>
    <t>Team Meeting</t>
  </si>
  <si>
    <t>ทำสรุปผลการประชุมภาคผนวกที่เหลือ</t>
  </si>
  <si>
    <t>รวมสรุปผลการประชุม 5 ภาค (ภาคผนวก) &amp; recheck</t>
  </si>
  <si>
    <t>Client Meeting</t>
  </si>
  <si>
    <t>แก้สรุปผลการประชุม</t>
  </si>
  <si>
    <t>Review &amp; Revise Flagship Project รายยุทธศาสตร์</t>
  </si>
  <si>
    <t>review &amp; revise โครงการ</t>
  </si>
  <si>
    <t>หน่วยงานรายยุทธศาสตร์</t>
  </si>
  <si>
    <t>ปรับแก้หน่วยงานที่เกี่ยวข้อง</t>
  </si>
  <si>
    <t>review comments &amp; team meeting</t>
  </si>
  <si>
    <t>Mon</t>
  </si>
  <si>
    <t>Sat</t>
  </si>
  <si>
    <t>อ่านและเรียนรู้ scope งานและรายละเอียดเนื้อหา</t>
  </si>
  <si>
    <t>ช่วยอัพเดตรายชื่อผู้เข้าร่วมประชุม</t>
  </si>
  <si>
    <t>revise ตัวชี้วัด</t>
  </si>
  <si>
    <t>แก้ story board</t>
  </si>
  <si>
    <t>ทำสไลด์ภูมิทัศน์</t>
  </si>
  <si>
    <t>ปรับแก้โครงการและโครงการ flagship</t>
  </si>
  <si>
    <t>ประชุมบรีฟอาจารย์</t>
  </si>
  <si>
    <t>review &amp; revise รายละเอียดโครงการและหน่วยงานที่เกี่ยวข้อง</t>
  </si>
  <si>
    <t>revise &amp; review รายละเอียดโครงการและหน่วยงานที่เกี่ยวข้อง</t>
  </si>
  <si>
    <t>ปรับแก้ Story board</t>
  </si>
  <si>
    <t>ทำสไลด์สรุปประเด็นการประชุม 5 ภาค</t>
  </si>
  <si>
    <t>แก้รายละเอียดในสไลด์ตามคอมเม้นท์ลูกค้า</t>
  </si>
  <si>
    <t xml:space="preserve">แก้รายละเอียดโครงการ หน่วยงานที่เกี่ยวข้องและพิจารณาโครงการสำคัญอีกครั้ง </t>
  </si>
  <si>
    <t>พิจารณาโครงการสำคัญและรายละเอียด flagship projects</t>
  </si>
  <si>
    <t>แก้ไขรายละเอียดโครงการสำคัญในเล่มรายงาน</t>
  </si>
  <si>
    <t>ปรับแก้ story board ตามคอมเม้นท์ลูกค้า</t>
  </si>
  <si>
    <t>ตรวจและปรับแก้ตัวชี้วัดหลักและรายยุทธศาสตร์</t>
  </si>
  <si>
    <t>recheck and cross check สรุปการประชุม</t>
  </si>
  <si>
    <t>พิจารณาการปรับแก้ตามสรุปการประชุม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</si>
</sst>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vertical="center"/>
      <protection locked="0"/>
    </xf>
    <xf numFmtId="20" fontId="9" fillId="11" borderId="30" xfId="0" applyNumberFormat="1" applyFont="1" applyFill="1" applyBorder="1" applyAlignment="1" applyProtection="1">
      <alignment horizontal="center" vertical="center"/>
    </xf>
    <xf numFmtId="14" fontId="9" fillId="11" borderId="33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5" fillId="4" borderId="22" xfId="0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0" sqref="B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25">
      <c r="B3" s="7" t="s">
        <v>25</v>
      </c>
      <c r="C3" s="155" t="s">
        <v>50</v>
      </c>
      <c r="D3" s="156"/>
      <c r="E3" s="156"/>
      <c r="F3" s="156"/>
      <c r="G3" s="157"/>
      <c r="H3" s="3"/>
      <c r="I3" s="3"/>
    </row>
    <row r="4" spans="2:9" x14ac:dyDescent="0.25">
      <c r="B4" s="6" t="s">
        <v>26</v>
      </c>
      <c r="C4" s="158" t="s">
        <v>51</v>
      </c>
      <c r="D4" s="159"/>
      <c r="E4" s="159"/>
      <c r="F4" s="159"/>
      <c r="G4" s="160"/>
      <c r="H4" s="3"/>
      <c r="I4" s="3"/>
    </row>
    <row r="5" spans="2:9" x14ac:dyDescent="0.25">
      <c r="B5" s="6" t="s">
        <v>27</v>
      </c>
      <c r="C5" s="158" t="s">
        <v>52</v>
      </c>
      <c r="D5" s="159"/>
      <c r="E5" s="159"/>
      <c r="F5" s="159"/>
      <c r="G5" s="160"/>
      <c r="H5" s="3"/>
      <c r="I5" s="3"/>
    </row>
    <row r="7" spans="2:9" ht="32.25" customHeight="1" x14ac:dyDescent="0.2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25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2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2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25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25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25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25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2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25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2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25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2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2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2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25">
      <c r="B31" s="61"/>
      <c r="C31" s="146" t="s">
        <v>48</v>
      </c>
      <c r="D31" s="147"/>
      <c r="E31" s="147"/>
      <c r="F31" s="147"/>
      <c r="G31" s="148"/>
    </row>
    <row r="32" spans="2:9" ht="19.5" customHeight="1" x14ac:dyDescent="0.25">
      <c r="B32" s="7" t="s">
        <v>21</v>
      </c>
      <c r="C32" s="143" t="s">
        <v>49</v>
      </c>
      <c r="D32" s="144"/>
      <c r="E32" s="144"/>
      <c r="F32" s="144"/>
      <c r="G32" s="145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34"/>
      <c r="D38" s="135"/>
      <c r="E38" s="135"/>
      <c r="F38" s="135"/>
      <c r="G38" s="136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7"/>
      <c r="D40" s="138"/>
      <c r="E40" s="138"/>
      <c r="F40" s="138"/>
      <c r="G40" s="13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 t="shared" ref="D29:E32" si="3">D28</f>
        <v>Mo</v>
      </c>
      <c r="E29" s="34">
        <f t="shared" si="3"/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si="3"/>
        <v>Mo</v>
      </c>
      <c r="E30" s="34">
        <f t="shared" si="3"/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>IF(OR(C54="f",C54="u",C54="F",C54="U"),"",IF(OR(B54=1,B54=2,B54=3,B54=4,B54=5),1,""))</f>
        <v/>
      </c>
      <c r="B54" s="110">
        <f>WEEKDAY(E54,2)</f>
        <v>7</v>
      </c>
      <c r="C54" s="111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 t="shared" ref="D56:E59" si="8">D55</f>
        <v>Mo</v>
      </c>
      <c r="E56" s="34">
        <f t="shared" si="8"/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si="8"/>
        <v>Mo</v>
      </c>
      <c r="E57" s="34">
        <f t="shared" si="8"/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>IF(OR(C81="f",C81="u",C81="F",C81="U"),"",IF(OR(B81=1,B81=2,B81=3,B81=4,B81=5),1,""))</f>
        <v/>
      </c>
      <c r="B81" s="110">
        <f>WEEKDAY(E81,2)</f>
        <v>7</v>
      </c>
      <c r="C81" s="111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si="13"/>
        <v>Mo</v>
      </c>
      <c r="E84" s="34">
        <f t="shared" si="13"/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>IF(OR(C109="f",C109="u",C109="F",C109="U"),"",IF(OR(B109=1,B109=2,B109=3,B109=4,B109=5),1,""))</f>
        <v/>
      </c>
      <c r="B109" s="110">
        <f>WEEKDAY(E109,2)</f>
        <v>7</v>
      </c>
      <c r="C109" s="111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si="18"/>
        <v>Mo</v>
      </c>
      <c r="E112" s="34">
        <f t="shared" si="18"/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Thu</v>
      </c>
      <c r="E129" s="102">
        <f t="shared" si="21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>IF(OR(C54="f",C54="u",C54="F",C54="U"),"",IF(OR(B54=1,B54=2,B54=3,B54=4,B54=5),1,""))</f>
        <v/>
      </c>
      <c r="B54" s="110">
        <f>WEEKDAY(E54,2)</f>
        <v>7</v>
      </c>
      <c r="C54" s="111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>IF(OR(C81="f",C81="u",C81="F",C81="U"),"",IF(OR(B81=1,B81=2,B81=3,B81=4,B81=5),1,""))</f>
        <v/>
      </c>
      <c r="B81" s="110">
        <f>WEEKDAY(E81,2)</f>
        <v>7</v>
      </c>
      <c r="C81" s="111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>IF(OR(C109="f",C109="u",C109="F",C109="U"),"",IF(OR(B109=1,B109=2,B109=3,B109=4,B109=5),1,""))</f>
        <v/>
      </c>
      <c r="B109" s="110">
        <f>WEEKDAY(E109,2)</f>
        <v>7</v>
      </c>
      <c r="C109" s="111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52" priority="29" stopIfTrue="1">
      <formula>IF($A11=1,B11,)</formula>
    </cfRule>
    <cfRule type="expression" dxfId="351" priority="30" stopIfTrue="1">
      <formula>IF($A11="",B11,)</formula>
    </cfRule>
  </conditionalFormatting>
  <conditionalFormatting sqref="E11:E15">
    <cfRule type="expression" dxfId="350" priority="31" stopIfTrue="1">
      <formula>IF($A11="",B11,"")</formula>
    </cfRule>
  </conditionalFormatting>
  <conditionalFormatting sqref="E16:E124">
    <cfRule type="expression" dxfId="349" priority="32" stopIfTrue="1">
      <formula>IF($A16&lt;&gt;1,B16,"")</formula>
    </cfRule>
  </conditionalFormatting>
  <conditionalFormatting sqref="D11:D124">
    <cfRule type="expression" dxfId="348" priority="33" stopIfTrue="1">
      <formula>IF($A11="",B11,)</formula>
    </cfRule>
  </conditionalFormatting>
  <conditionalFormatting sqref="G11:G16 G82:G119 G18:G76">
    <cfRule type="expression" dxfId="347" priority="34" stopIfTrue="1">
      <formula>#REF!="Freelancer"</formula>
    </cfRule>
    <cfRule type="expression" dxfId="346" priority="35" stopIfTrue="1">
      <formula>#REF!="DTC Int. Staff"</formula>
    </cfRule>
  </conditionalFormatting>
  <conditionalFormatting sqref="G115:G119 G87:G104 G18:G22 G33:G49 G60:G76">
    <cfRule type="expression" dxfId="345" priority="27" stopIfTrue="1">
      <formula>$F$5="Freelancer"</formula>
    </cfRule>
    <cfRule type="expression" dxfId="344" priority="28" stopIfTrue="1">
      <formula>$F$5="DTC Int. Staff"</formula>
    </cfRule>
  </conditionalFormatting>
  <conditionalFormatting sqref="G16">
    <cfRule type="expression" dxfId="343" priority="25" stopIfTrue="1">
      <formula>#REF!="Freelancer"</formula>
    </cfRule>
    <cfRule type="expression" dxfId="342" priority="26" stopIfTrue="1">
      <formula>#REF!="DTC Int. Staff"</formula>
    </cfRule>
  </conditionalFormatting>
  <conditionalFormatting sqref="G16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7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7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C126">
    <cfRule type="expression" dxfId="335" priority="16" stopIfTrue="1">
      <formula>IF($A126=1,B126,)</formula>
    </cfRule>
    <cfRule type="expression" dxfId="334" priority="17" stopIfTrue="1">
      <formula>IF($A126="",B126,)</formula>
    </cfRule>
  </conditionalFormatting>
  <conditionalFormatting sqref="D126">
    <cfRule type="expression" dxfId="333" priority="18" stopIfTrue="1">
      <formula>IF($A126="",B126,)</formula>
    </cfRule>
  </conditionalFormatting>
  <conditionalFormatting sqref="C125">
    <cfRule type="expression" dxfId="332" priority="13" stopIfTrue="1">
      <formula>IF($A125=1,B125,)</formula>
    </cfRule>
    <cfRule type="expression" dxfId="331" priority="14" stopIfTrue="1">
      <formula>IF($A125="",B125,)</formula>
    </cfRule>
  </conditionalFormatting>
  <conditionalFormatting sqref="D125">
    <cfRule type="expression" dxfId="330" priority="15" stopIfTrue="1">
      <formula>IF($A125="",B125,)</formula>
    </cfRule>
  </conditionalFormatting>
  <conditionalFormatting sqref="E125">
    <cfRule type="expression" dxfId="329" priority="12" stopIfTrue="1">
      <formula>IF($A125&lt;&gt;1,B125,"")</formula>
    </cfRule>
  </conditionalFormatting>
  <conditionalFormatting sqref="E126">
    <cfRule type="expression" dxfId="328" priority="11" stopIfTrue="1">
      <formula>IF($A126&lt;&gt;1,B126,"")</formula>
    </cfRule>
  </conditionalFormatting>
  <conditionalFormatting sqref="G55:G59">
    <cfRule type="expression" dxfId="327" priority="9" stopIfTrue="1">
      <formula>$F$5="Freelancer"</formula>
    </cfRule>
    <cfRule type="expression" dxfId="326" priority="10" stopIfTrue="1">
      <formula>$F$5="DTC Int. Staff"</formula>
    </cfRule>
  </conditionalFormatting>
  <conditionalFormatting sqref="G77:G81">
    <cfRule type="expression" dxfId="325" priority="7" stopIfTrue="1">
      <formula>#REF!="Freelancer"</formula>
    </cfRule>
    <cfRule type="expression" dxfId="324" priority="8" stopIfTrue="1">
      <formula>#REF!="DTC Int. Staff"</formula>
    </cfRule>
  </conditionalFormatting>
  <conditionalFormatting sqref="G77:G81">
    <cfRule type="expression" dxfId="323" priority="5" stopIfTrue="1">
      <formula>$F$5="Freelancer"</formula>
    </cfRule>
    <cfRule type="expression" dxfId="32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21" priority="42" stopIfTrue="1">
      <formula>IF($A11=1,B11,)</formula>
    </cfRule>
    <cfRule type="expression" dxfId="320" priority="43" stopIfTrue="1">
      <formula>IF($A11="",B11,)</formula>
    </cfRule>
  </conditionalFormatting>
  <conditionalFormatting sqref="E11:E15">
    <cfRule type="expression" dxfId="319" priority="44" stopIfTrue="1">
      <formula>IF($A11="",B11,"")</formula>
    </cfRule>
  </conditionalFormatting>
  <conditionalFormatting sqref="E17:E20 E26:E43 E48 E53:E70 E75 E80:E98 E103 E108:E119">
    <cfRule type="expression" dxfId="318" priority="45" stopIfTrue="1">
      <formula>IF($A17&lt;&gt;1,B17,"")</formula>
    </cfRule>
  </conditionalFormatting>
  <conditionalFormatting sqref="D11:D15 D26:D43 D48 D53:D70 D75 D80:D98 D103 D108:D119 D17:D20">
    <cfRule type="expression" dxfId="317" priority="46" stopIfTrue="1">
      <formula>IF($A11="",B11,)</formula>
    </cfRule>
  </conditionalFormatting>
  <conditionalFormatting sqref="G11:G20 G26:G84 G90:G119">
    <cfRule type="expression" dxfId="316" priority="47" stopIfTrue="1">
      <formula>#REF!="Freelancer"</formula>
    </cfRule>
    <cfRule type="expression" dxfId="315" priority="48" stopIfTrue="1">
      <formula>#REF!="DTC Int. Staff"</formula>
    </cfRule>
  </conditionalFormatting>
  <conditionalFormatting sqref="G119 G26:G30 G37:G57 G64:G84 G91:G112">
    <cfRule type="expression" dxfId="314" priority="40" stopIfTrue="1">
      <formula>$F$5="Freelancer"</formula>
    </cfRule>
    <cfRule type="expression" dxfId="313" priority="41" stopIfTrue="1">
      <formula>$F$5="DTC Int. Staff"</formula>
    </cfRule>
  </conditionalFormatting>
  <conditionalFormatting sqref="G16:G20">
    <cfRule type="expression" dxfId="312" priority="38" stopIfTrue="1">
      <formula>#REF!="Freelancer"</formula>
    </cfRule>
    <cfRule type="expression" dxfId="311" priority="39" stopIfTrue="1">
      <formula>#REF!="DTC Int. Staff"</formula>
    </cfRule>
  </conditionalFormatting>
  <conditionalFormatting sqref="G16:G20">
    <cfRule type="expression" dxfId="310" priority="36" stopIfTrue="1">
      <formula>$F$5="Freelancer"</formula>
    </cfRule>
    <cfRule type="expression" dxfId="309" priority="37" stopIfTrue="1">
      <formula>$F$5="DTC Int. Staff"</formula>
    </cfRule>
  </conditionalFormatting>
  <conditionalFormatting sqref="G21:G25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21:G25">
    <cfRule type="expression" dxfId="306" priority="32" stopIfTrue="1">
      <formula>$F$5="Freelancer"</formula>
    </cfRule>
    <cfRule type="expression" dxfId="305" priority="33" stopIfTrue="1">
      <formula>$F$5="DTC Int. Staff"</formula>
    </cfRule>
  </conditionalFormatting>
  <conditionalFormatting sqref="G63">
    <cfRule type="expression" dxfId="304" priority="22" stopIfTrue="1">
      <formula>$F$5="Freelancer"</formula>
    </cfRule>
    <cfRule type="expression" dxfId="303" priority="23" stopIfTrue="1">
      <formula>$F$5="DTC Int. Staff"</formula>
    </cfRule>
  </conditionalFormatting>
  <conditionalFormatting sqref="G85:G89">
    <cfRule type="expression" dxfId="302" priority="20" stopIfTrue="1">
      <formula>#REF!="Freelancer"</formula>
    </cfRule>
    <cfRule type="expression" dxfId="301" priority="21" stopIfTrue="1">
      <formula>#REF!="DTC Int. Staff"</formula>
    </cfRule>
  </conditionalFormatting>
  <conditionalFormatting sqref="G85:G89">
    <cfRule type="expression" dxfId="300" priority="18" stopIfTrue="1">
      <formula>$F$5="Freelancer"</formula>
    </cfRule>
    <cfRule type="expression" dxfId="299" priority="19" stopIfTrue="1">
      <formula>$F$5="DTC Int. Staff"</formula>
    </cfRule>
  </conditionalFormatting>
  <conditionalFormatting sqref="E22:E25">
    <cfRule type="expression" dxfId="298" priority="16" stopIfTrue="1">
      <formula>IF($A22&lt;&gt;1,B22,"")</formula>
    </cfRule>
  </conditionalFormatting>
  <conditionalFormatting sqref="D22:D25">
    <cfRule type="expression" dxfId="297" priority="17" stopIfTrue="1">
      <formula>IF($A22="",B22,)</formula>
    </cfRule>
  </conditionalFormatting>
  <conditionalFormatting sqref="E44:E47">
    <cfRule type="expression" dxfId="296" priority="14" stopIfTrue="1">
      <formula>IF($A44&lt;&gt;1,B44,"")</formula>
    </cfRule>
  </conditionalFormatting>
  <conditionalFormatting sqref="D44:D47">
    <cfRule type="expression" dxfId="295" priority="15" stopIfTrue="1">
      <formula>IF($A44="",B44,)</formula>
    </cfRule>
  </conditionalFormatting>
  <conditionalFormatting sqref="E49:E52">
    <cfRule type="expression" dxfId="294" priority="12" stopIfTrue="1">
      <formula>IF($A49&lt;&gt;1,B49,"")</formula>
    </cfRule>
  </conditionalFormatting>
  <conditionalFormatting sqref="D49:D52">
    <cfRule type="expression" dxfId="293" priority="13" stopIfTrue="1">
      <formula>IF($A49="",B49,)</formula>
    </cfRule>
  </conditionalFormatting>
  <conditionalFormatting sqref="E71:E74">
    <cfRule type="expression" dxfId="292" priority="10" stopIfTrue="1">
      <formula>IF($A71&lt;&gt;1,B71,"")</formula>
    </cfRule>
  </conditionalFormatting>
  <conditionalFormatting sqref="D71:D74">
    <cfRule type="expression" dxfId="291" priority="11" stopIfTrue="1">
      <formula>IF($A71="",B71,)</formula>
    </cfRule>
  </conditionalFormatting>
  <conditionalFormatting sqref="E76:E79">
    <cfRule type="expression" dxfId="290" priority="8" stopIfTrue="1">
      <formula>IF($A76&lt;&gt;1,B76,"")</formula>
    </cfRule>
  </conditionalFormatting>
  <conditionalFormatting sqref="D76:D79">
    <cfRule type="expression" dxfId="289" priority="9" stopIfTrue="1">
      <formula>IF($A76="",B76,)</formula>
    </cfRule>
  </conditionalFormatting>
  <conditionalFormatting sqref="E93">
    <cfRule type="timePeriod" dxfId="28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7" priority="5" stopIfTrue="1">
      <formula>IF($A99&lt;&gt;1,B99,"")</formula>
    </cfRule>
  </conditionalFormatting>
  <conditionalFormatting sqref="D99:D102">
    <cfRule type="expression" dxfId="286" priority="6" stopIfTrue="1">
      <formula>IF($A99="",B99,)</formula>
    </cfRule>
  </conditionalFormatting>
  <conditionalFormatting sqref="E99:E102">
    <cfRule type="timePeriod" dxfId="28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4" priority="2" stopIfTrue="1">
      <formula>IF($A104&lt;&gt;1,B104,"")</formula>
    </cfRule>
  </conditionalFormatting>
  <conditionalFormatting sqref="D104:D107">
    <cfRule type="expression" dxfId="283" priority="3" stopIfTrue="1">
      <formula>IF($A104="",B104,)</formula>
    </cfRule>
  </conditionalFormatting>
  <conditionalFormatting sqref="E104:E107">
    <cfRule type="timePeriod" dxfId="28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81" priority="29" stopIfTrue="1">
      <formula>IF($A11=1,B11,)</formula>
    </cfRule>
    <cfRule type="expression" dxfId="280" priority="30" stopIfTrue="1">
      <formula>IF($A11="",B11,)</formula>
    </cfRule>
  </conditionalFormatting>
  <conditionalFormatting sqref="E11:E15">
    <cfRule type="expression" dxfId="279" priority="31" stopIfTrue="1">
      <formula>IF($A11="",B11,"")</formula>
    </cfRule>
  </conditionalFormatting>
  <conditionalFormatting sqref="E130:E134 E26:E124">
    <cfRule type="expression" dxfId="278" priority="32" stopIfTrue="1">
      <formula>IF($A26&lt;&gt;1,B26,"")</formula>
    </cfRule>
  </conditionalFormatting>
  <conditionalFormatting sqref="D130:D134 D11:D15 D26:D124">
    <cfRule type="expression" dxfId="277" priority="33" stopIfTrue="1">
      <formula>IF($A11="",B11,)</formula>
    </cfRule>
  </conditionalFormatting>
  <conditionalFormatting sqref="G11:G20 G26:G84 G90:G119">
    <cfRule type="expression" dxfId="276" priority="34" stopIfTrue="1">
      <formula>#REF!="Freelancer"</formula>
    </cfRule>
    <cfRule type="expression" dxfId="275" priority="35" stopIfTrue="1">
      <formula>#REF!="DTC Int. Staff"</formula>
    </cfRule>
  </conditionalFormatting>
  <conditionalFormatting sqref="G119 G26:G30 G37:G57 G64:G84 G91:G112">
    <cfRule type="expression" dxfId="274" priority="27" stopIfTrue="1">
      <formula>$F$5="Freelancer"</formula>
    </cfRule>
    <cfRule type="expression" dxfId="273" priority="28" stopIfTrue="1">
      <formula>$F$5="DTC Int. Staff"</formula>
    </cfRule>
  </conditionalFormatting>
  <conditionalFormatting sqref="G16:G20">
    <cfRule type="expression" dxfId="272" priority="25" stopIfTrue="1">
      <formula>#REF!="Freelancer"</formula>
    </cfRule>
    <cfRule type="expression" dxfId="271" priority="26" stopIfTrue="1">
      <formula>#REF!="DTC Int. Staff"</formula>
    </cfRule>
  </conditionalFormatting>
  <conditionalFormatting sqref="G16:G20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21:G25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21:G25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C125:C129">
    <cfRule type="expression" dxfId="264" priority="13" stopIfTrue="1">
      <formula>IF($A125=1,B125,)</formula>
    </cfRule>
    <cfRule type="expression" dxfId="263" priority="14" stopIfTrue="1">
      <formula>IF($A125="",B125,)</formula>
    </cfRule>
  </conditionalFormatting>
  <conditionalFormatting sqref="D125:D129">
    <cfRule type="expression" dxfId="262" priority="15" stopIfTrue="1">
      <formula>IF($A125="",B125,)</formula>
    </cfRule>
  </conditionalFormatting>
  <conditionalFormatting sqref="E125:E129">
    <cfRule type="expression" dxfId="261" priority="12" stopIfTrue="1">
      <formula>IF($A125&lt;&gt;1,B125,"")</formula>
    </cfRule>
  </conditionalFormatting>
  <conditionalFormatting sqref="G63">
    <cfRule type="expression" dxfId="260" priority="9" stopIfTrue="1">
      <formula>$F$5="Freelancer"</formula>
    </cfRule>
    <cfRule type="expression" dxfId="259" priority="10" stopIfTrue="1">
      <formula>$F$5="DTC Int. Staff"</formula>
    </cfRule>
  </conditionalFormatting>
  <conditionalFormatting sqref="G85:G89">
    <cfRule type="expression" dxfId="258" priority="7" stopIfTrue="1">
      <formula>#REF!="Freelancer"</formula>
    </cfRule>
    <cfRule type="expression" dxfId="257" priority="8" stopIfTrue="1">
      <formula>#REF!="DTC Int. Staff"</formula>
    </cfRule>
  </conditionalFormatting>
  <conditionalFormatting sqref="G85:G89">
    <cfRule type="expression" dxfId="256" priority="5" stopIfTrue="1">
      <formula>$F$5="Freelancer"</formula>
    </cfRule>
    <cfRule type="expression" dxfId="255" priority="6" stopIfTrue="1">
      <formula>$F$5="DTC Int. Staff"</formula>
    </cfRule>
  </conditionalFormatting>
  <conditionalFormatting sqref="E17:E20">
    <cfRule type="expression" dxfId="254" priority="3" stopIfTrue="1">
      <formula>IF($A17="",B17,"")</formula>
    </cfRule>
  </conditionalFormatting>
  <conditionalFormatting sqref="D17:D20">
    <cfRule type="expression" dxfId="253" priority="4" stopIfTrue="1">
      <formula>IF($A17="",B17,)</formula>
    </cfRule>
  </conditionalFormatting>
  <conditionalFormatting sqref="E22:E25">
    <cfRule type="expression" dxfId="252" priority="1" stopIfTrue="1">
      <formula>IF($A22="",B22,"")</formula>
    </cfRule>
  </conditionalFormatting>
  <conditionalFormatting sqref="D22:D25">
    <cfRule type="expression" dxfId="2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50" priority="25" stopIfTrue="1">
      <formula>IF($A11=1,B11,)</formula>
    </cfRule>
    <cfRule type="expression" dxfId="249" priority="26" stopIfTrue="1">
      <formula>IF($A11="",B11,)</formula>
    </cfRule>
  </conditionalFormatting>
  <conditionalFormatting sqref="E11:E15">
    <cfRule type="expression" dxfId="248" priority="27" stopIfTrue="1">
      <formula>IF($A11="",B11,"")</formula>
    </cfRule>
  </conditionalFormatting>
  <conditionalFormatting sqref="E16:E128">
    <cfRule type="expression" dxfId="247" priority="28" stopIfTrue="1">
      <formula>IF($A16&lt;&gt;1,B16,"")</formula>
    </cfRule>
  </conditionalFormatting>
  <conditionalFormatting sqref="D11:D128">
    <cfRule type="expression" dxfId="246" priority="29" stopIfTrue="1">
      <formula>IF($A11="",B11,)</formula>
    </cfRule>
  </conditionalFormatting>
  <conditionalFormatting sqref="G11:G20 G82:G123 G22:G76">
    <cfRule type="expression" dxfId="245" priority="30" stopIfTrue="1">
      <formula>#REF!="Freelancer"</formula>
    </cfRule>
    <cfRule type="expression" dxfId="244" priority="31" stopIfTrue="1">
      <formula>#REF!="DTC Int. Staff"</formula>
    </cfRule>
  </conditionalFormatting>
  <conditionalFormatting sqref="G119:G123 G87:G108 G22 G33:G49 G60:G76">
    <cfRule type="expression" dxfId="243" priority="23" stopIfTrue="1">
      <formula>$F$5="Freelancer"</formula>
    </cfRule>
    <cfRule type="expression" dxfId="242" priority="24" stopIfTrue="1">
      <formula>$F$5="DTC Int. Staff"</formula>
    </cfRule>
  </conditionalFormatting>
  <conditionalFormatting sqref="G16:G20">
    <cfRule type="expression" dxfId="241" priority="21" stopIfTrue="1">
      <formula>#REF!="Freelancer"</formula>
    </cfRule>
    <cfRule type="expression" dxfId="240" priority="22" stopIfTrue="1">
      <formula>#REF!="DTC Int. Staff"</formula>
    </cfRule>
  </conditionalFormatting>
  <conditionalFormatting sqref="G16:G20">
    <cfRule type="expression" dxfId="239" priority="19" stopIfTrue="1">
      <formula>$F$5="Freelancer"</formula>
    </cfRule>
    <cfRule type="expression" dxfId="238" priority="20" stopIfTrue="1">
      <formula>$F$5="DTC Int. Staff"</formula>
    </cfRule>
  </conditionalFormatting>
  <conditionalFormatting sqref="G21">
    <cfRule type="expression" dxfId="237" priority="17" stopIfTrue="1">
      <formula>#REF!="Freelancer"</formula>
    </cfRule>
    <cfRule type="expression" dxfId="236" priority="18" stopIfTrue="1">
      <formula>#REF!="DTC Int. Staff"</formula>
    </cfRule>
  </conditionalFormatting>
  <conditionalFormatting sqref="G21">
    <cfRule type="expression" dxfId="235" priority="15" stopIfTrue="1">
      <formula>$F$5="Freelancer"</formula>
    </cfRule>
    <cfRule type="expression" dxfId="234" priority="16" stopIfTrue="1">
      <formula>$F$5="DTC Int. Staff"</formula>
    </cfRule>
  </conditionalFormatting>
  <conditionalFormatting sqref="C129:C133">
    <cfRule type="expression" dxfId="233" priority="9" stopIfTrue="1">
      <formula>IF($A129=1,B129,)</formula>
    </cfRule>
    <cfRule type="expression" dxfId="232" priority="10" stopIfTrue="1">
      <formula>IF($A129="",B129,)</formula>
    </cfRule>
  </conditionalFormatting>
  <conditionalFormatting sqref="D129:D133">
    <cfRule type="expression" dxfId="231" priority="11" stopIfTrue="1">
      <formula>IF($A129="",B129,)</formula>
    </cfRule>
  </conditionalFormatting>
  <conditionalFormatting sqref="E129:E133">
    <cfRule type="expression" dxfId="230" priority="8" stopIfTrue="1">
      <formula>IF($A129&lt;&gt;1,B129,"")</formula>
    </cfRule>
  </conditionalFormatting>
  <conditionalFormatting sqref="G55:G59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conditionalFormatting sqref="G77:G81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77:G81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23" priority="25" stopIfTrue="1">
      <formula>IF($A11=1,B11,)</formula>
    </cfRule>
    <cfRule type="expression" dxfId="222" priority="26" stopIfTrue="1">
      <formula>IF($A11="",B11,)</formula>
    </cfRule>
  </conditionalFormatting>
  <conditionalFormatting sqref="E11">
    <cfRule type="expression" dxfId="221" priority="27" stopIfTrue="1">
      <formula>IF($A11="",B11,"")</formula>
    </cfRule>
  </conditionalFormatting>
  <conditionalFormatting sqref="E12:E119">
    <cfRule type="expression" dxfId="220" priority="28" stopIfTrue="1">
      <formula>IF($A12&lt;&gt;1,B12,"")</formula>
    </cfRule>
  </conditionalFormatting>
  <conditionalFormatting sqref="D11:D119">
    <cfRule type="expression" dxfId="219" priority="29" stopIfTrue="1">
      <formula>IF($A11="",B11,)</formula>
    </cfRule>
  </conditionalFormatting>
  <conditionalFormatting sqref="G11:G12 G18:G76 G82:G118">
    <cfRule type="expression" dxfId="218" priority="30" stopIfTrue="1">
      <formula>#REF!="Freelancer"</formula>
    </cfRule>
    <cfRule type="expression" dxfId="217" priority="31" stopIfTrue="1">
      <formula>#REF!="DTC Int. Staff"</formula>
    </cfRule>
  </conditionalFormatting>
  <conditionalFormatting sqref="G114:G118 G18:G22 G33:G49 G60:G76 G87:G103">
    <cfRule type="expression" dxfId="216" priority="23" stopIfTrue="1">
      <formula>$F$5="Freelancer"</formula>
    </cfRule>
    <cfRule type="expression" dxfId="215" priority="24" stopIfTrue="1">
      <formula>$F$5="DTC Int. Staff"</formula>
    </cfRule>
  </conditionalFormatting>
  <conditionalFormatting sqref="G12">
    <cfRule type="expression" dxfId="214" priority="21" stopIfTrue="1">
      <formula>#REF!="Freelancer"</formula>
    </cfRule>
    <cfRule type="expression" dxfId="213" priority="22" stopIfTrue="1">
      <formula>#REF!="DTC Int. Staff"</formula>
    </cfRule>
  </conditionalFormatting>
  <conditionalFormatting sqref="G12">
    <cfRule type="expression" dxfId="212" priority="19" stopIfTrue="1">
      <formula>$F$5="Freelancer"</formula>
    </cfRule>
    <cfRule type="expression" dxfId="211" priority="20" stopIfTrue="1">
      <formula>$F$5="DTC Int. Staff"</formula>
    </cfRule>
  </conditionalFormatting>
  <conditionalFormatting sqref="G13:G17">
    <cfRule type="expression" dxfId="210" priority="17" stopIfTrue="1">
      <formula>#REF!="Freelancer"</formula>
    </cfRule>
    <cfRule type="expression" dxfId="209" priority="18" stopIfTrue="1">
      <formula>#REF!="DTC Int. Staff"</formula>
    </cfRule>
  </conditionalFormatting>
  <conditionalFormatting sqref="G13:G17">
    <cfRule type="expression" dxfId="208" priority="15" stopIfTrue="1">
      <formula>$F$5="Freelancer"</formula>
    </cfRule>
    <cfRule type="expression" dxfId="207" priority="16" stopIfTrue="1">
      <formula>$F$5="DTC Int. Staff"</formula>
    </cfRule>
  </conditionalFormatting>
  <conditionalFormatting sqref="C121:C125">
    <cfRule type="expression" dxfId="206" priority="12" stopIfTrue="1">
      <formula>IF($A121=1,B121,)</formula>
    </cfRule>
    <cfRule type="expression" dxfId="205" priority="13" stopIfTrue="1">
      <formula>IF($A121="",B121,)</formula>
    </cfRule>
  </conditionalFormatting>
  <conditionalFormatting sqref="D121:D125">
    <cfRule type="expression" dxfId="204" priority="14" stopIfTrue="1">
      <formula>IF($A121="",B121,)</formula>
    </cfRule>
  </conditionalFormatting>
  <conditionalFormatting sqref="C120">
    <cfRule type="expression" dxfId="203" priority="9" stopIfTrue="1">
      <formula>IF($A120=1,B120,)</formula>
    </cfRule>
    <cfRule type="expression" dxfId="202" priority="10" stopIfTrue="1">
      <formula>IF($A120="",B120,)</formula>
    </cfRule>
  </conditionalFormatting>
  <conditionalFormatting sqref="D120">
    <cfRule type="expression" dxfId="201" priority="11" stopIfTrue="1">
      <formula>IF($A120="",B120,)</formula>
    </cfRule>
  </conditionalFormatting>
  <conditionalFormatting sqref="E120">
    <cfRule type="expression" dxfId="200" priority="8" stopIfTrue="1">
      <formula>IF($A120&lt;&gt;1,B120,"")</formula>
    </cfRule>
  </conditionalFormatting>
  <conditionalFormatting sqref="E121:E125">
    <cfRule type="expression" dxfId="199" priority="7" stopIfTrue="1">
      <formula>IF($A121&lt;&gt;1,B121,"")</formula>
    </cfRule>
  </conditionalFormatting>
  <conditionalFormatting sqref="G55:G59">
    <cfRule type="expression" dxfId="198" priority="5" stopIfTrue="1">
      <formula>$F$5="Freelancer"</formula>
    </cfRule>
    <cfRule type="expression" dxfId="197" priority="6" stopIfTrue="1">
      <formula>$F$5="DTC Int. Staff"</formula>
    </cfRule>
  </conditionalFormatting>
  <conditionalFormatting sqref="G77:G81">
    <cfRule type="expression" dxfId="196" priority="3" stopIfTrue="1">
      <formula>#REF!="Freelancer"</formula>
    </cfRule>
    <cfRule type="expression" dxfId="195" priority="4" stopIfTrue="1">
      <formula>#REF!="DTC Int. Staff"</formula>
    </cfRule>
  </conditionalFormatting>
  <conditionalFormatting sqref="G77:G81">
    <cfRule type="expression" dxfId="194" priority="1" stopIfTrue="1">
      <formula>$F$5="Freelancer"</formula>
    </cfRule>
    <cfRule type="expression" dxfId="1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92" priority="25" stopIfTrue="1">
      <formula>IF($A11=1,B11,)</formula>
    </cfRule>
    <cfRule type="expression" dxfId="191" priority="26" stopIfTrue="1">
      <formula>IF($A11="",B11,)</formula>
    </cfRule>
  </conditionalFormatting>
  <conditionalFormatting sqref="E11:E15">
    <cfRule type="expression" dxfId="190" priority="27" stopIfTrue="1">
      <formula>IF($A11="",B11,"")</formula>
    </cfRule>
  </conditionalFormatting>
  <conditionalFormatting sqref="E16:E124">
    <cfRule type="expression" dxfId="189" priority="28" stopIfTrue="1">
      <formula>IF($A16&lt;&gt;1,B16,"")</formula>
    </cfRule>
  </conditionalFormatting>
  <conditionalFormatting sqref="D11:D124">
    <cfRule type="expression" dxfId="188" priority="29" stopIfTrue="1">
      <formula>IF($A11="",B11,)</formula>
    </cfRule>
  </conditionalFormatting>
  <conditionalFormatting sqref="G11:G20 G26:G84 G86:G119">
    <cfRule type="expression" dxfId="187" priority="30" stopIfTrue="1">
      <formula>#REF!="Freelancer"</formula>
    </cfRule>
    <cfRule type="expression" dxfId="186" priority="31" stopIfTrue="1">
      <formula>#REF!="DTC Int. Staff"</formula>
    </cfRule>
  </conditionalFormatting>
  <conditionalFormatting sqref="G115:G119 G87:G112 G26:G30 G33:G57 G60:G84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6:G20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6:G20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G21:G25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21:G25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C125:C129">
    <cfRule type="expression" dxfId="175" priority="9" stopIfTrue="1">
      <formula>IF($A125=1,B125,)</formula>
    </cfRule>
    <cfRule type="expression" dxfId="174" priority="10" stopIfTrue="1">
      <formula>IF($A125="",B125,)</formula>
    </cfRule>
  </conditionalFormatting>
  <conditionalFormatting sqref="D125:D129">
    <cfRule type="expression" dxfId="173" priority="11" stopIfTrue="1">
      <formula>IF($A125="",B125,)</formula>
    </cfRule>
  </conditionalFormatting>
  <conditionalFormatting sqref="E125:E129">
    <cfRule type="expression" dxfId="172" priority="8" stopIfTrue="1">
      <formula>IF($A125&lt;&gt;1,B125,"")</formula>
    </cfRule>
  </conditionalFormatting>
  <conditionalFormatting sqref="G59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85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85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abSelected="1" topLeftCell="D116" zoomScale="90" zoomScaleNormal="90" workbookViewId="0">
      <selection activeCell="I131" sqref="I1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124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5"/>
      <c r="I6" s="18"/>
      <c r="J6" s="19"/>
    </row>
    <row r="7" spans="1:10" ht="30" x14ac:dyDescent="0.2">
      <c r="G7" s="20"/>
      <c r="H7" s="125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6"/>
      <c r="I8" s="24">
        <f>SUM(J10:J139)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25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7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9009</v>
      </c>
      <c r="H11" s="43" t="s">
        <v>54</v>
      </c>
      <c r="I11" s="36" t="s">
        <v>55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9009</v>
      </c>
      <c r="H12" s="43" t="s">
        <v>54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 t="s">
        <v>53</v>
      </c>
      <c r="G13" s="36">
        <v>9002</v>
      </c>
      <c r="H13" s="43" t="s">
        <v>78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>
        <v>9002</v>
      </c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>
        <v>9002</v>
      </c>
      <c r="H15" s="43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79</v>
      </c>
      <c r="I16" s="47" t="s">
        <v>56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 t="s">
        <v>53</v>
      </c>
      <c r="G23" s="47">
        <v>9002</v>
      </c>
      <c r="H23" s="48" t="s">
        <v>57</v>
      </c>
      <c r="I23" s="47" t="s">
        <v>58</v>
      </c>
      <c r="J23" s="49">
        <v>3.5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9002</v>
      </c>
      <c r="H24" s="48" t="s">
        <v>60</v>
      </c>
      <c r="I24" s="47" t="s">
        <v>56</v>
      </c>
      <c r="J24" s="49">
        <v>5.5</v>
      </c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 t="s">
        <v>53</v>
      </c>
      <c r="G28" s="36">
        <v>9002</v>
      </c>
      <c r="H28" s="67" t="s">
        <v>57</v>
      </c>
      <c r="I28" s="36" t="s">
        <v>58</v>
      </c>
      <c r="J28" s="38">
        <v>3.5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9002</v>
      </c>
      <c r="H29" s="128" t="s">
        <v>60</v>
      </c>
      <c r="I29" s="36" t="s">
        <v>59</v>
      </c>
      <c r="J29" s="38">
        <v>4.5</v>
      </c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128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128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128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 t="s">
        <v>53</v>
      </c>
      <c r="G33" s="47">
        <v>9002</v>
      </c>
      <c r="H33" s="48" t="s">
        <v>57</v>
      </c>
      <c r="I33" s="47" t="s">
        <v>58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9002</v>
      </c>
      <c r="H34" s="48" t="s">
        <v>60</v>
      </c>
      <c r="I34" s="47" t="s">
        <v>56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9002</v>
      </c>
      <c r="H38" s="43" t="s">
        <v>57</v>
      </c>
      <c r="I38" s="36" t="s">
        <v>58</v>
      </c>
      <c r="J38" s="38">
        <v>3.5</v>
      </c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 t="s">
        <v>53</v>
      </c>
      <c r="G39" s="36">
        <v>9002</v>
      </c>
      <c r="H39" s="43" t="s">
        <v>60</v>
      </c>
      <c r="I39" s="36" t="s">
        <v>59</v>
      </c>
      <c r="J39" s="38">
        <v>3</v>
      </c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44385</v>
      </c>
      <c r="F40" s="35" t="s">
        <v>53</v>
      </c>
      <c r="G40" s="36">
        <v>9002</v>
      </c>
      <c r="H40" s="43" t="s">
        <v>61</v>
      </c>
      <c r="I40" s="36" t="s">
        <v>59</v>
      </c>
      <c r="J40" s="38">
        <v>4.5</v>
      </c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57</v>
      </c>
      <c r="I43" s="47" t="s">
        <v>58</v>
      </c>
      <c r="J43" s="49">
        <v>3.5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63</v>
      </c>
      <c r="I44" s="47" t="s">
        <v>59</v>
      </c>
      <c r="J44" s="49">
        <v>4</v>
      </c>
    </row>
    <row r="45" spans="1:10" ht="22.5" customHeight="1" x14ac:dyDescent="0.2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 t="s">
        <v>53</v>
      </c>
      <c r="G45" s="47">
        <v>9002</v>
      </c>
      <c r="H45" s="48" t="s">
        <v>60</v>
      </c>
      <c r="I45" s="47" t="s">
        <v>59</v>
      </c>
      <c r="J45" s="49">
        <v>2</v>
      </c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44386</v>
      </c>
      <c r="F46" s="46" t="s">
        <v>53</v>
      </c>
      <c r="G46" s="47">
        <v>9002</v>
      </c>
      <c r="H46" s="48" t="s">
        <v>64</v>
      </c>
      <c r="I46" s="47" t="s">
        <v>59</v>
      </c>
      <c r="J46" s="49">
        <v>3</v>
      </c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 t="s">
        <v>53</v>
      </c>
      <c r="G50" s="47">
        <v>9002</v>
      </c>
      <c r="H50" s="48" t="s">
        <v>63</v>
      </c>
      <c r="I50" s="121" t="s">
        <v>59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44389</v>
      </c>
      <c r="F51" s="46" t="s">
        <v>53</v>
      </c>
      <c r="G51" s="47">
        <v>9002</v>
      </c>
      <c r="H51" s="121" t="s">
        <v>62</v>
      </c>
      <c r="I51" s="121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44389</v>
      </c>
      <c r="F52" s="46" t="s">
        <v>53</v>
      </c>
      <c r="G52" s="47">
        <v>9002</v>
      </c>
      <c r="H52" s="121" t="s">
        <v>64</v>
      </c>
      <c r="I52" s="121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121"/>
      <c r="I53" s="121"/>
      <c r="J53" s="121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129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>
        <v>9009</v>
      </c>
      <c r="H55" s="130" t="s">
        <v>54</v>
      </c>
      <c r="I55" s="66" t="s">
        <v>65</v>
      </c>
      <c r="J55" s="107">
        <v>2.5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9002</v>
      </c>
      <c r="H56" s="130" t="s">
        <v>66</v>
      </c>
      <c r="I56" s="66" t="s">
        <v>65</v>
      </c>
      <c r="J56" s="107">
        <v>1</v>
      </c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 t="s">
        <v>53</v>
      </c>
      <c r="G57" s="36">
        <v>9002</v>
      </c>
      <c r="H57" s="130" t="s">
        <v>67</v>
      </c>
      <c r="I57" s="66" t="s">
        <v>59</v>
      </c>
      <c r="J57" s="107">
        <v>2.5</v>
      </c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44390</v>
      </c>
      <c r="F58" s="35" t="s">
        <v>53</v>
      </c>
      <c r="G58" s="36">
        <v>9002</v>
      </c>
      <c r="H58" s="130" t="s">
        <v>68</v>
      </c>
      <c r="I58" s="66" t="s">
        <v>59</v>
      </c>
      <c r="J58" s="107">
        <v>2</v>
      </c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 t="s">
        <v>53</v>
      </c>
      <c r="G60" s="47">
        <v>9002</v>
      </c>
      <c r="H60" s="48" t="s">
        <v>66</v>
      </c>
      <c r="I60" s="47" t="s">
        <v>59</v>
      </c>
      <c r="J60" s="49">
        <v>4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9002</v>
      </c>
      <c r="H61" s="48" t="s">
        <v>70</v>
      </c>
      <c r="I61" s="47" t="s">
        <v>59</v>
      </c>
      <c r="J61" s="49">
        <v>0.5</v>
      </c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 t="s">
        <v>53</v>
      </c>
      <c r="G62" s="47">
        <v>9002</v>
      </c>
      <c r="H62" s="48" t="s">
        <v>71</v>
      </c>
      <c r="I62" s="47" t="s">
        <v>59</v>
      </c>
      <c r="J62" s="49">
        <v>5</v>
      </c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 t="s">
        <v>53</v>
      </c>
      <c r="G65" s="36">
        <v>9002</v>
      </c>
      <c r="H65" s="43" t="s">
        <v>72</v>
      </c>
      <c r="I65" s="36" t="s">
        <v>59</v>
      </c>
      <c r="J65" s="38">
        <v>6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9002</v>
      </c>
      <c r="H66" s="43" t="s">
        <v>73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46" t="s">
        <v>53</v>
      </c>
      <c r="G70" s="47">
        <v>9002</v>
      </c>
      <c r="H70" s="48" t="s">
        <v>82</v>
      </c>
      <c r="I70" s="47" t="s">
        <v>59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9002</v>
      </c>
      <c r="H71" s="48" t="s">
        <v>74</v>
      </c>
      <c r="I71" s="47" t="s">
        <v>59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1">D71</f>
        <v>Fri</v>
      </c>
      <c r="E72" s="45">
        <f t="shared" si="11"/>
        <v>44393</v>
      </c>
      <c r="F72" s="46" t="s">
        <v>53</v>
      </c>
      <c r="G72" s="47">
        <v>9002</v>
      </c>
      <c r="H72" s="48" t="s">
        <v>83</v>
      </c>
      <c r="I72" s="47" t="s">
        <v>59</v>
      </c>
      <c r="J72" s="49">
        <v>5</v>
      </c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44396</v>
      </c>
      <c r="F77" s="46" t="s">
        <v>53</v>
      </c>
      <c r="G77" s="47">
        <v>9002</v>
      </c>
      <c r="H77" s="48" t="s">
        <v>66</v>
      </c>
      <c r="I77" s="47" t="s">
        <v>65</v>
      </c>
      <c r="J77" s="49">
        <v>1.5</v>
      </c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44396</v>
      </c>
      <c r="F78" s="46" t="s">
        <v>53</v>
      </c>
      <c r="G78" s="47">
        <v>9002</v>
      </c>
      <c r="H78" s="48" t="s">
        <v>66</v>
      </c>
      <c r="I78" s="47" t="s">
        <v>59</v>
      </c>
      <c r="J78" s="49">
        <v>1</v>
      </c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80</v>
      </c>
      <c r="I79" s="47" t="s">
        <v>59</v>
      </c>
      <c r="J79" s="49">
        <v>4</v>
      </c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44396</v>
      </c>
      <c r="F80" s="46" t="s">
        <v>53</v>
      </c>
      <c r="G80" s="47">
        <v>9002</v>
      </c>
      <c r="H80" s="48" t="s">
        <v>81</v>
      </c>
      <c r="I80" s="47" t="s">
        <v>59</v>
      </c>
      <c r="J80" s="49">
        <v>3</v>
      </c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44397</v>
      </c>
      <c r="F82" s="35" t="s">
        <v>53</v>
      </c>
      <c r="G82" s="36">
        <v>9002</v>
      </c>
      <c r="H82" s="43" t="s">
        <v>69</v>
      </c>
      <c r="I82" s="36" t="s">
        <v>65</v>
      </c>
      <c r="J82" s="38">
        <v>3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9002</v>
      </c>
      <c r="H83" s="43" t="s">
        <v>81</v>
      </c>
      <c r="I83" s="36" t="s">
        <v>59</v>
      </c>
      <c r="J83" s="38">
        <v>5</v>
      </c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44398</v>
      </c>
      <c r="F87" s="46" t="s">
        <v>53</v>
      </c>
      <c r="G87" s="47">
        <v>9002</v>
      </c>
      <c r="H87" s="48" t="s">
        <v>81</v>
      </c>
      <c r="I87" s="47" t="s">
        <v>59</v>
      </c>
      <c r="J87" s="49">
        <v>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9002</v>
      </c>
      <c r="H88" s="48" t="s">
        <v>85</v>
      </c>
      <c r="I88" s="47" t="s">
        <v>59</v>
      </c>
      <c r="J88" s="49">
        <v>6</v>
      </c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44399</v>
      </c>
      <c r="F92" s="35" t="s">
        <v>53</v>
      </c>
      <c r="G92" s="36">
        <v>9002</v>
      </c>
      <c r="H92" s="43" t="s">
        <v>66</v>
      </c>
      <c r="I92" s="36" t="s">
        <v>65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9002</v>
      </c>
      <c r="H93" s="43" t="s">
        <v>86</v>
      </c>
      <c r="I93" s="36" t="s">
        <v>59</v>
      </c>
      <c r="J93" s="38">
        <v>3</v>
      </c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44399</v>
      </c>
      <c r="F94" s="35" t="s">
        <v>53</v>
      </c>
      <c r="G94" s="36">
        <v>9002</v>
      </c>
      <c r="H94" s="43" t="s">
        <v>87</v>
      </c>
      <c r="I94" s="36" t="s">
        <v>59</v>
      </c>
      <c r="J94" s="38">
        <v>3.5</v>
      </c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44400</v>
      </c>
      <c r="F98" s="46" t="s">
        <v>53</v>
      </c>
      <c r="G98" s="47">
        <v>9002</v>
      </c>
      <c r="H98" s="48" t="s">
        <v>88</v>
      </c>
      <c r="I98" s="47" t="s">
        <v>59</v>
      </c>
      <c r="J98" s="49">
        <v>4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9002</v>
      </c>
      <c r="H99" s="48" t="s">
        <v>89</v>
      </c>
      <c r="I99" s="47" t="s">
        <v>59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E102" si="16">D99</f>
        <v>Fri</v>
      </c>
      <c r="E100" s="45">
        <f t="shared" si="16"/>
        <v>44400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44400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44400</v>
      </c>
      <c r="F102" s="46"/>
      <c r="G102" s="47"/>
      <c r="H102" s="48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">
        <v>76</v>
      </c>
      <c r="E105" s="34">
        <f>E104+1</f>
        <v>44403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">
        <v>76</v>
      </c>
      <c r="E106" s="34">
        <f t="shared" ref="E106:E108" si="17">E105</f>
        <v>44403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">
        <v>76</v>
      </c>
      <c r="E107" s="34">
        <f t="shared" si="17"/>
        <v>44403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">
        <v>76</v>
      </c>
      <c r="E108" s="34">
        <f t="shared" si="17"/>
        <v>44403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2</v>
      </c>
      <c r="C109" s="40"/>
      <c r="D109" s="44" t="str">
        <f>IF(B109=1,"Mo",IF(B109=2,"Tue",IF(B109=3,"Wed",IF(B109=4,"Thu",IF(B109=5,"Fri",IF(B109=6,"Sat",IF(B109=7,"Sun","")))))))</f>
        <v>Tue</v>
      </c>
      <c r="E109" s="45">
        <f>E108+1</f>
        <v>44404</v>
      </c>
      <c r="F109" s="46" t="s">
        <v>53</v>
      </c>
      <c r="G109" s="47">
        <v>9002</v>
      </c>
      <c r="H109" s="48" t="s">
        <v>75</v>
      </c>
      <c r="I109" s="47" t="s">
        <v>59</v>
      </c>
      <c r="J109" s="49">
        <v>2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44404</v>
      </c>
      <c r="F110" s="46" t="s">
        <v>53</v>
      </c>
      <c r="G110" s="47">
        <v>9002</v>
      </c>
      <c r="H110" s="48" t="s">
        <v>90</v>
      </c>
      <c r="I110" s="47" t="s">
        <v>59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18">D110</f>
        <v>Tue</v>
      </c>
      <c r="E111" s="45">
        <f t="shared" si="18"/>
        <v>44404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Tue</v>
      </c>
      <c r="E112" s="45">
        <f t="shared" si="18"/>
        <v>44404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Tue</v>
      </c>
      <c r="E113" s="45">
        <f t="shared" si="18"/>
        <v>44404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3</v>
      </c>
      <c r="C114" s="40"/>
      <c r="D114" s="33" t="str">
        <f>IF(B114=1,"Mo",IF(B114=2,"Tue",IF(B114=3,"Wed",IF(B114=4,"Thu",IF(B114=5,"Fri",IF(B114=6,"Sat",IF(B114=7,"Sun","")))))))</f>
        <v>Wed</v>
      </c>
      <c r="E114" s="34">
        <f>+E109+1</f>
        <v>44405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44405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Wed</v>
      </c>
      <c r="E116" s="34">
        <f t="shared" si="19"/>
        <v>44405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Wed</v>
      </c>
      <c r="E117" s="34">
        <f t="shared" si="19"/>
        <v>44405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Wed</v>
      </c>
      <c r="E118" s="34">
        <f t="shared" si="19"/>
        <v>44405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4</v>
      </c>
      <c r="C119" s="40"/>
      <c r="D119" s="44" t="str">
        <f>IF(B119=1,"Mo",IF(B119=2,"Tue",IF(B119=3,"Wed",IF(B119=4,"Thu",IF(B119=5,"Fri",IF(B119=6,"Sat",IF(B119=7,"Sun","")))))))</f>
        <v>Thu</v>
      </c>
      <c r="E119" s="45">
        <f>+E114+1</f>
        <v>44406</v>
      </c>
      <c r="F119" s="46" t="s">
        <v>53</v>
      </c>
      <c r="G119" s="47">
        <v>9002</v>
      </c>
      <c r="H119" s="180" t="s">
        <v>91</v>
      </c>
      <c r="I119" s="47" t="s">
        <v>59</v>
      </c>
      <c r="J119" s="49">
        <v>5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44406</v>
      </c>
      <c r="F120" s="46" t="s">
        <v>53</v>
      </c>
      <c r="G120" s="47">
        <v>9002</v>
      </c>
      <c r="H120" s="180" t="s">
        <v>92</v>
      </c>
      <c r="I120" s="47" t="s">
        <v>59</v>
      </c>
      <c r="J120" s="49">
        <v>4</v>
      </c>
    </row>
    <row r="121" spans="1:10" ht="22.5" customHeight="1" x14ac:dyDescent="0.2">
      <c r="A121" s="31"/>
      <c r="C121" s="40"/>
      <c r="D121" s="44" t="str">
        <f t="shared" ref="D121:E123" si="20">D120</f>
        <v>Thu</v>
      </c>
      <c r="E121" s="45">
        <f t="shared" si="20"/>
        <v>44406</v>
      </c>
      <c r="F121" s="46"/>
      <c r="G121" s="47"/>
      <c r="H121" s="129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Thu</v>
      </c>
      <c r="E122" s="45">
        <f t="shared" si="20"/>
        <v>44406</v>
      </c>
      <c r="F122" s="46"/>
      <c r="G122" s="47"/>
      <c r="H122" s="129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Thu</v>
      </c>
      <c r="E123" s="45">
        <f t="shared" si="20"/>
        <v>44406</v>
      </c>
      <c r="F123" s="46"/>
      <c r="G123" s="47"/>
      <c r="H123" s="129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44407</v>
      </c>
      <c r="F124" s="35" t="s">
        <v>53</v>
      </c>
      <c r="G124" s="36">
        <v>9002</v>
      </c>
      <c r="H124" s="43" t="s">
        <v>93</v>
      </c>
      <c r="I124" s="36" t="s">
        <v>59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44407</v>
      </c>
      <c r="F125" s="35" t="s">
        <v>53</v>
      </c>
      <c r="G125" s="36">
        <v>9002</v>
      </c>
      <c r="H125" s="43" t="s">
        <v>94</v>
      </c>
      <c r="I125" s="36" t="s">
        <v>59</v>
      </c>
      <c r="J125" s="38">
        <v>4</v>
      </c>
    </row>
    <row r="126" spans="1:10" ht="22.5" customHeight="1" x14ac:dyDescent="0.2">
      <c r="A126" s="31"/>
      <c r="C126" s="40"/>
      <c r="D126" s="33" t="str">
        <f t="shared" ref="D126:E128" si="21">D125</f>
        <v>Fri</v>
      </c>
      <c r="E126" s="34">
        <f t="shared" si="21"/>
        <v>44407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Fri</v>
      </c>
      <c r="E127" s="34">
        <f t="shared" si="21"/>
        <v>44407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Fri</v>
      </c>
      <c r="E128" s="34">
        <f t="shared" si="21"/>
        <v>44407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122" t="s">
        <v>77</v>
      </c>
      <c r="E129" s="123">
        <f>IF(MONTH(E124+1)&gt;MONTH(E124),"",E124+1)</f>
        <v>44408</v>
      </c>
      <c r="F129" s="46"/>
      <c r="G129" s="47"/>
      <c r="H129" s="48"/>
      <c r="I129" s="47"/>
      <c r="J129" s="49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</sheetData>
  <mergeCells count="2">
    <mergeCell ref="D1:J1"/>
    <mergeCell ref="D4:E4"/>
  </mergeCells>
  <phoneticPr fontId="14" type="noConversion"/>
  <conditionalFormatting sqref="C11:C129">
    <cfRule type="expression" dxfId="165" priority="29" stopIfTrue="1">
      <formula>IF($A11=1,B11,)</formula>
    </cfRule>
    <cfRule type="expression" dxfId="164" priority="30" stopIfTrue="1">
      <formula>IF($A11="",B11,)</formula>
    </cfRule>
  </conditionalFormatting>
  <conditionalFormatting sqref="E11:E15">
    <cfRule type="expression" dxfId="163" priority="31" stopIfTrue="1">
      <formula>IF($A11="",B11,"")</formula>
    </cfRule>
  </conditionalFormatting>
  <conditionalFormatting sqref="E16:E129">
    <cfRule type="expression" dxfId="162" priority="32" stopIfTrue="1">
      <formula>IF($A16&lt;&gt;1,B16,"")</formula>
    </cfRule>
  </conditionalFormatting>
  <conditionalFormatting sqref="D11:D129">
    <cfRule type="expression" dxfId="161" priority="33" stopIfTrue="1">
      <formula>IF($A11="",B11,)</formula>
    </cfRule>
  </conditionalFormatting>
  <conditionalFormatting sqref="G82:G123 G11:G20 G22:G76">
    <cfRule type="expression" dxfId="160" priority="34" stopIfTrue="1">
      <formula>#REF!="Freelancer"</formula>
    </cfRule>
    <cfRule type="expression" dxfId="159" priority="35" stopIfTrue="1">
      <formula>#REF!="DTC Int. Staff"</formula>
    </cfRule>
  </conditionalFormatting>
  <conditionalFormatting sqref="G119:G123 G87:G108 G22 G33:G49 G60:G76">
    <cfRule type="expression" dxfId="158" priority="27" stopIfTrue="1">
      <formula>$F$5="Freelancer"</formula>
    </cfRule>
    <cfRule type="expression" dxfId="157" priority="28" stopIfTrue="1">
      <formula>$F$5="DTC Int. Staff"</formula>
    </cfRule>
  </conditionalFormatting>
  <conditionalFormatting sqref="G16:G20">
    <cfRule type="expression" dxfId="156" priority="25" stopIfTrue="1">
      <formula>#REF!="Freelancer"</formula>
    </cfRule>
    <cfRule type="expression" dxfId="155" priority="26" stopIfTrue="1">
      <formula>#REF!="DTC Int. Staff"</formula>
    </cfRule>
  </conditionalFormatting>
  <conditionalFormatting sqref="G16:G20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21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21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55:G59">
    <cfRule type="expression" dxfId="148" priority="13" stopIfTrue="1">
      <formula>$F$5="Freelancer"</formula>
    </cfRule>
    <cfRule type="expression" dxfId="147" priority="14" stopIfTrue="1">
      <formula>$F$5="DTC Int. Staff"</formula>
    </cfRule>
  </conditionalFormatting>
  <conditionalFormatting sqref="G77:G81">
    <cfRule type="expression" dxfId="146" priority="11" stopIfTrue="1">
      <formula>#REF!="Freelancer"</formula>
    </cfRule>
    <cfRule type="expression" dxfId="145" priority="12" stopIfTrue="1">
      <formula>#REF!="DTC Int. Staff"</formula>
    </cfRule>
  </conditionalFormatting>
  <conditionalFormatting sqref="G77:G81">
    <cfRule type="expression" dxfId="144" priority="9" stopIfTrue="1">
      <formula>$F$5="Freelancer"</formula>
    </cfRule>
    <cfRule type="expression" dxfId="143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42" sqref="H4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75" t="s">
        <v>8</v>
      </c>
      <c r="E4" s="176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8</v>
      </c>
      <c r="J8" s="25">
        <f>I8/8</f>
        <v>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0">D13</f>
        <v>Mo</v>
      </c>
      <c r="E14" s="34">
        <f t="shared" si="0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>IF(OR(C38="f",C38="u",C38="F",C38="U"),"",IF(OR(B38=1,B38=2,B38=3,B38=4,B38=5),1,""))</f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 t="s">
        <v>84</v>
      </c>
      <c r="I39" s="66"/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8" t="s">
        <v>95</v>
      </c>
      <c r="I40" s="66"/>
      <c r="J40" s="87">
        <v>2</v>
      </c>
    </row>
    <row r="41" spans="1:10" ht="22.5" customHeight="1" x14ac:dyDescent="0.2">
      <c r="A41" s="31"/>
      <c r="C41" s="76"/>
      <c r="D41" s="74" t="str">
        <f t="shared" ref="D41:E43" si="5">D40</f>
        <v>Mo</v>
      </c>
      <c r="E41" s="34">
        <f t="shared" si="5"/>
        <v>44417</v>
      </c>
      <c r="F41" s="65"/>
      <c r="G41" s="66"/>
      <c r="H41" s="67" t="s">
        <v>96</v>
      </c>
      <c r="I41" s="66"/>
      <c r="J41" s="87">
        <v>5</v>
      </c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>IF(OR(C92="f",C92="u",C92="F",C92="U"),"",IF(OR(B92=1,B92=2,B92=3,B92=4,B92=5),1,""))</f>
        <v/>
      </c>
      <c r="B92" s="110">
        <f>WEEKDAY(E92,2)</f>
        <v>7</v>
      </c>
      <c r="C92" s="111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si="18"/>
        <v>Thu</v>
      </c>
      <c r="E110" s="45">
        <f t="shared" si="18"/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si="19"/>
        <v>Fri</v>
      </c>
      <c r="E115" s="34">
        <f t="shared" si="19"/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20">D121</f>
        <v>Mo</v>
      </c>
      <c r="E122" s="113">
        <f t="shared" si="20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20"/>
        <v>Mo</v>
      </c>
      <c r="E123" s="113">
        <f t="shared" si="20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20"/>
        <v>Mo</v>
      </c>
      <c r="E124" s="113">
        <f t="shared" si="20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 t="shared" ref="D126:E128" si="21">D125</f>
        <v>Tue</v>
      </c>
      <c r="E126" s="96">
        <f t="shared" si="21"/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si="21"/>
        <v>Tue</v>
      </c>
      <c r="E127" s="96">
        <f t="shared" si="21"/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21"/>
        <v>Tue</v>
      </c>
      <c r="E128" s="96">
        <f t="shared" si="21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2021-08-09T12:39:12Z</dcterms:modified>
</cp:coreProperties>
</file>