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9347D099-581A-4F50-B6E7-68F65FE7A96A}" xr6:coauthVersionLast="47" xr6:coauthVersionMax="47" xr10:uidLastSave="{00000000-0000-0000-0000-000000000000}"/>
  <bookViews>
    <workbookView xWindow="-110" yWindow="-110" windowWidth="19420" windowHeight="105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8" l="1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53" i="44"/>
  <c r="E11" i="44"/>
  <c r="B10" i="44" s="1"/>
  <c r="I8" i="44"/>
  <c r="J8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6" i="44"/>
  <c r="B14" i="44"/>
  <c r="E15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D15" i="44" s="1"/>
  <c r="A23" i="46"/>
  <c r="D23" i="46"/>
  <c r="D24" i="46" s="1"/>
  <c r="D25" i="46" s="1"/>
  <c r="D26" i="46" s="1"/>
  <c r="D27" i="46" s="1"/>
  <c r="B16" i="44"/>
  <c r="E17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8" i="44"/>
  <c r="B17" i="44"/>
  <c r="A16" i="44"/>
  <c r="D16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7" i="44"/>
  <c r="D17" i="44"/>
  <c r="A36" i="47"/>
  <c r="D36" i="47"/>
  <c r="B18" i="44"/>
  <c r="E19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9" i="44" l="1"/>
  <c r="E20" i="44"/>
  <c r="E42" i="43"/>
  <c r="B41" i="43"/>
  <c r="E39" i="47"/>
  <c r="E40" i="47" s="1"/>
  <c r="E41" i="47" s="1"/>
  <c r="E42" i="47" s="1"/>
  <c r="B38" i="47"/>
  <c r="E43" i="47"/>
  <c r="A18" i="44"/>
  <c r="D18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3" i="44"/>
  <c r="B20" i="44"/>
  <c r="E21" i="44"/>
  <c r="E22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9" i="44"/>
  <c r="A19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20" i="44"/>
  <c r="D21" i="44" s="1"/>
  <c r="D22" i="44" s="1"/>
  <c r="A20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4" i="44"/>
  <c r="E25" i="44"/>
  <c r="B23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6" i="44" l="1"/>
  <c r="E27" i="44"/>
  <c r="B25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3" i="44"/>
  <c r="D24" i="44" s="1"/>
  <c r="A23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5" i="44"/>
  <c r="D25" i="44"/>
  <c r="D26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8" i="44"/>
  <c r="B27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9" i="44" l="1"/>
  <c r="E30" i="44"/>
  <c r="B28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7" i="44"/>
  <c r="A27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8" i="44"/>
  <c r="D29" i="44" s="1"/>
  <c r="A28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31" i="44"/>
  <c r="B30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30" i="44"/>
  <c r="D30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31" i="44"/>
  <c r="E32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33" i="44"/>
  <c r="B32" i="44"/>
  <c r="E34" i="44"/>
  <c r="E75" i="45"/>
  <c r="E71" i="45"/>
  <c r="E72" i="45" s="1"/>
  <c r="E73" i="45" s="1"/>
  <c r="E74" i="45" s="1"/>
  <c r="B70" i="45"/>
  <c r="A68" i="43"/>
  <c r="D68" i="43"/>
  <c r="A31" i="44"/>
  <c r="D31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34" i="44"/>
  <c r="E36" i="44"/>
  <c r="E35" i="44"/>
  <c r="E76" i="47"/>
  <c r="E77" i="47" s="1"/>
  <c r="E78" i="47" s="1"/>
  <c r="E79" i="47" s="1"/>
  <c r="E80" i="47"/>
  <c r="B75" i="47"/>
  <c r="D32" i="44"/>
  <c r="D33" i="44" s="1"/>
  <c r="A32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36" i="44"/>
  <c r="E39" i="44"/>
  <c r="E37" i="44"/>
  <c r="E38" i="44" s="1"/>
  <c r="D34" i="44"/>
  <c r="D35" i="44" s="1"/>
  <c r="A34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40" i="44"/>
  <c r="B39" i="44"/>
  <c r="D77" i="46"/>
  <c r="D78" i="46" s="1"/>
  <c r="D79" i="46" s="1"/>
  <c r="D80" i="46" s="1"/>
  <c r="D81" i="46" s="1"/>
  <c r="A77" i="46"/>
  <c r="D36" i="44"/>
  <c r="D37" i="44" s="1"/>
  <c r="D38" i="44" s="1"/>
  <c r="A36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9" i="44"/>
  <c r="A39" i="44"/>
  <c r="D81" i="45"/>
  <c r="A81" i="45"/>
  <c r="E92" i="46"/>
  <c r="B87" i="46"/>
  <c r="E88" i="46"/>
  <c r="E89" i="46" s="1"/>
  <c r="E90" i="46" s="1"/>
  <c r="E91" i="46" s="1"/>
  <c r="B40" i="44"/>
  <c r="E41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41" i="44"/>
  <c r="E42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40" i="44"/>
  <c r="A40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41" i="44"/>
  <c r="A4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43" i="44"/>
  <c r="B4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45" i="44" l="1"/>
  <c r="B43" i="44"/>
  <c r="E44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42" i="44"/>
  <c r="D4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43" i="44"/>
  <c r="D43" i="44"/>
  <c r="D44" i="44" s="1"/>
  <c r="D53" i="44"/>
  <c r="D54" i="44" s="1"/>
  <c r="D55" i="44" s="1"/>
  <c r="D56" i="44" s="1"/>
  <c r="D57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46" i="44"/>
  <c r="E47" i="44"/>
  <c r="B45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45" i="44"/>
  <c r="D58" i="44"/>
  <c r="D45" i="44"/>
  <c r="D46" i="44" s="1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49" i="44"/>
  <c r="B47" i="44"/>
  <c r="E4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47" i="44"/>
  <c r="D47" i="44"/>
  <c r="D48" i="44" s="1"/>
  <c r="E110" i="45"/>
  <c r="B109" i="45"/>
  <c r="E50" i="44"/>
  <c r="B49" i="44"/>
  <c r="D59" i="44"/>
  <c r="D60" i="44" s="1"/>
  <c r="D61" i="44" s="1"/>
  <c r="D6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49" i="44"/>
  <c r="D4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50" i="44"/>
  <c r="E5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51" i="44"/>
  <c r="E52" i="44"/>
  <c r="E53" i="44" s="1"/>
  <c r="E54" i="44" s="1"/>
  <c r="E55" i="44" s="1"/>
  <c r="E56" i="44" s="1"/>
  <c r="E57" i="44" s="1"/>
  <c r="B5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50" i="44"/>
  <c r="D5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58" i="44" l="1"/>
  <c r="E62" i="44" s="1"/>
  <c r="A119" i="47"/>
  <c r="D119" i="47"/>
  <c r="A51" i="44"/>
  <c r="D5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59" i="44"/>
  <c r="E60" i="44" s="1"/>
  <c r="E61" i="44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52" i="44"/>
  <c r="A5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2" i="43" l="1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<sst xmlns="http://schemas.openxmlformats.org/spreadsheetml/2006/main" count="373" uniqueCount="125">
  <si>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</si>
  <si>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</si>
  <si>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</si>
  <si>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</si>
  <si>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</si>
  <si>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</si>
  <si>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</si>
  <si>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</si>
  <si>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</si>
  <si>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</si>
  <si>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</si>
  <si>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</si>
  <si>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</si>
  <si>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</si>
  <si>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</si>
  <si>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</si>
  <si>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</si>
  <si>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</si>
  <si>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</si>
  <si>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</si>
  <si>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</si>
  <si>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</si>
  <si>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</si>
  <si>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</si>
  <si>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</si>
  <si>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</si>
  <si>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</si>
  <si>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</si>
  <si>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</si>
  <si>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</si>
  <si>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</si>
  <si>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</si>
  <si>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</si>
  <si>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</si>
  <si>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</si>
  <si>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</si>
  <si>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</si>
  <si>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</si>
  <si>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</si>
  <si>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</si>
  <si>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</si>
  <si>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</si>
  <si>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</si>
  <si>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</si>
  <si>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</si>
  <si>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</si>
  <si>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</si>
  <si>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</si>
  <si>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</si>
  <si>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</si>
  <si>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</si>
  <si>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</si>
  <si>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</si>
  <si>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</si>
  <si>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</si>
  <si>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</si>
  <si>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</si>
  <si>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</si>
  <si>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</si>
  <si>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</si>
  <si>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</si>
  <si>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</si>
  <si>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</si>
  <si>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</si>
  <si>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</si>
  <si>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</si>
  <si>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</si>
  <si>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</si>
  <si>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</si>
  <si>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</si>
  <si>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</si>
  <si>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</si>
  <si>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</si>
  <si>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</si>
  <si>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</si>
  <si>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</si>
  <si>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</si>
  <si>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</si>
  <si>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</si>
  <si>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</si>
  <si>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</si>
  <si>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</si>
  <si>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</si>
  <si>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</si>
  <si>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</si>
  <si>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</si>
  <si>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</si>
  <si>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</si>
  <si>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</si>
  <si>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</si>
  <si>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</si>
  <si>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</si>
  <si>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</si>
  <si>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</si>
  <si>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</si>
  <si>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</si>
  <si>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</si>
  <si>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</si>
  <si>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</si>
  <si>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</si>
  <si>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</si>
  <si>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</si>
  <si>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</si>
  <si>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</si>
  <si>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</si>
  <si>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</si>
  <si>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</si>
  <si>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</si>
  <si>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</si>
  <si>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</si>
  <si>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</si>
  <si>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</si>
  <si>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</si>
  <si>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</si>
  <si>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meeting Infographic ETDA index with ETDA team</t>
  </si>
  <si>
    <t>Design Zoom BG for</t>
  </si>
  <si>
    <t>Check &amp; prove graphic video with team</t>
  </si>
  <si>
    <t>Pilok meeting</t>
  </si>
  <si>
    <t>ทำเรื่องเบิกจ่ายค่าดูศูนย์</t>
  </si>
  <si>
    <t>ประชุมบรีฟ infographic ETDA E-Commerce Survey</t>
  </si>
  <si>
    <t>infographic ETDA E-Commerce Survey</t>
  </si>
  <si>
    <t>จัดทำเอกสารโครงการ pilok</t>
  </si>
  <si>
    <t>Cover report from support Request</t>
  </si>
  <si>
    <t>TIME-201801</t>
  </si>
  <si>
    <t>Mother's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</si>
</sst>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4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0" fontId="14" fillId="0" borderId="21" xfId="2" applyFont="1" applyBorder="1" applyAlignment="1" applyProtection="1">
      <alignment vertical="center" wrapText="1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25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7" t="s">
        <v>24</v>
      </c>
      <c r="C2" s="248"/>
      <c r="D2" s="248"/>
      <c r="E2" s="248"/>
      <c r="F2" s="248"/>
      <c r="G2" s="249"/>
      <c r="H2" s="2"/>
      <c r="I2" s="2"/>
    </row>
    <row r="3" spans="2:9" x14ac:dyDescent="0.35">
      <c r="B3" s="7" t="s">
        <v>25</v>
      </c>
      <c r="C3" s="268" t="s">
        <v>79</v>
      </c>
      <c r="D3" s="269"/>
      <c r="E3" s="269"/>
      <c r="F3" s="269"/>
      <c r="G3" s="270"/>
      <c r="H3" s="3"/>
      <c r="I3" s="3"/>
    </row>
    <row r="4" spans="2:9" x14ac:dyDescent="0.35">
      <c r="B4" s="6" t="s">
        <v>26</v>
      </c>
      <c r="C4" s="271" t="s">
        <v>80</v>
      </c>
      <c r="D4" s="272"/>
      <c r="E4" s="272"/>
      <c r="F4" s="272"/>
      <c r="G4" s="273"/>
      <c r="H4" s="3"/>
      <c r="I4" s="3"/>
    </row>
    <row r="5" spans="2:9" x14ac:dyDescent="0.35">
      <c r="B5" s="6" t="s">
        <v>27</v>
      </c>
      <c r="C5" s="271" t="s">
        <v>78</v>
      </c>
      <c r="D5" s="272"/>
      <c r="E5" s="272"/>
      <c r="F5" s="272"/>
      <c r="G5" s="273"/>
      <c r="H5" s="3"/>
      <c r="I5" s="3"/>
    </row>
    <row r="7" spans="2:9" ht="32.25" customHeight="1" x14ac:dyDescent="0.35">
      <c r="B7" s="279" t="s">
        <v>31</v>
      </c>
      <c r="C7" s="280"/>
      <c r="D7" s="280"/>
      <c r="E7" s="280"/>
      <c r="F7" s="280"/>
      <c r="G7" s="281"/>
      <c r="H7" s="3"/>
      <c r="I7" s="3"/>
    </row>
    <row r="8" spans="2:9" x14ac:dyDescent="0.35">
      <c r="B8" s="250" t="s">
        <v>28</v>
      </c>
      <c r="C8" s="251"/>
      <c r="D8" s="251"/>
      <c r="E8" s="251"/>
      <c r="F8" s="251"/>
      <c r="G8" s="252"/>
      <c r="H8" s="3"/>
      <c r="I8" s="3"/>
    </row>
    <row r="9" spans="2:9" x14ac:dyDescent="0.35">
      <c r="B9" s="265" t="s">
        <v>29</v>
      </c>
      <c r="C9" s="266"/>
      <c r="D9" s="266"/>
      <c r="E9" s="266"/>
      <c r="F9" s="266"/>
      <c r="G9" s="267"/>
      <c r="H9" s="3"/>
      <c r="I9" s="3"/>
    </row>
    <row r="10" spans="2:9" x14ac:dyDescent="0.35">
      <c r="B10" s="259" t="s">
        <v>30</v>
      </c>
      <c r="C10" s="260"/>
      <c r="D10" s="260"/>
      <c r="E10" s="260"/>
      <c r="F10" s="260"/>
      <c r="G10" s="261"/>
      <c r="H10" s="3"/>
      <c r="I10" s="3"/>
    </row>
    <row r="12" spans="2:9" x14ac:dyDescent="0.35">
      <c r="B12" s="58" t="s">
        <v>46</v>
      </c>
      <c r="C12" s="274" t="s">
        <v>16</v>
      </c>
      <c r="D12" s="275"/>
      <c r="E12" s="275"/>
      <c r="F12" s="275"/>
      <c r="G12" s="275"/>
      <c r="H12" s="4"/>
      <c r="I12" s="4"/>
    </row>
    <row r="13" spans="2:9" ht="19.5" customHeight="1" x14ac:dyDescent="0.35">
      <c r="B13" s="60">
        <v>9001</v>
      </c>
      <c r="C13" s="256" t="s">
        <v>36</v>
      </c>
      <c r="D13" s="257"/>
      <c r="E13" s="257"/>
      <c r="F13" s="257"/>
      <c r="G13" s="258"/>
      <c r="H13" s="4"/>
      <c r="I13" s="4"/>
    </row>
    <row r="14" spans="2:9" ht="19.5" customHeight="1" x14ac:dyDescent="0.35">
      <c r="B14" s="7" t="s">
        <v>23</v>
      </c>
      <c r="C14" s="259"/>
      <c r="D14" s="260"/>
      <c r="E14" s="260"/>
      <c r="F14" s="260"/>
      <c r="G14" s="261"/>
      <c r="H14" s="4"/>
      <c r="I14" s="4"/>
    </row>
    <row r="15" spans="2:9" ht="18.75" customHeight="1" x14ac:dyDescent="0.35">
      <c r="B15" s="60">
        <v>9002</v>
      </c>
      <c r="C15" s="276" t="s">
        <v>45</v>
      </c>
      <c r="D15" s="277"/>
      <c r="E15" s="277"/>
      <c r="F15" s="277"/>
      <c r="G15" s="278"/>
      <c r="H15" s="4"/>
      <c r="I15" s="4"/>
    </row>
    <row r="16" spans="2:9" ht="18.75" customHeight="1" x14ac:dyDescent="0.35">
      <c r="B16" s="61"/>
      <c r="C16" s="282" t="s">
        <v>43</v>
      </c>
      <c r="D16" s="283"/>
      <c r="E16" s="283"/>
      <c r="F16" s="283"/>
      <c r="G16" s="284"/>
      <c r="H16" s="4"/>
      <c r="I16" s="4"/>
    </row>
    <row r="17" spans="2:9" ht="18.75" customHeight="1" x14ac:dyDescent="0.35">
      <c r="B17" s="7" t="s">
        <v>15</v>
      </c>
      <c r="C17" s="285" t="s">
        <v>44</v>
      </c>
      <c r="D17" s="286"/>
      <c r="E17" s="286"/>
      <c r="F17" s="286"/>
      <c r="G17" s="287"/>
      <c r="H17" s="4"/>
      <c r="I17" s="4"/>
    </row>
    <row r="18" spans="2:9" ht="19.5" customHeight="1" x14ac:dyDescent="0.35">
      <c r="B18" s="62">
        <v>9003</v>
      </c>
      <c r="C18" s="262" t="s">
        <v>37</v>
      </c>
      <c r="D18" s="263"/>
      <c r="E18" s="263"/>
      <c r="F18" s="263"/>
      <c r="G18" s="264"/>
      <c r="H18" s="4"/>
      <c r="I18" s="4"/>
    </row>
    <row r="19" spans="2:9" x14ac:dyDescent="0.35">
      <c r="B19" s="63" t="s">
        <v>17</v>
      </c>
      <c r="C19" s="253"/>
      <c r="D19" s="254"/>
      <c r="E19" s="254"/>
      <c r="F19" s="254"/>
      <c r="G19" s="255"/>
      <c r="H19" s="4"/>
      <c r="I19" s="4"/>
    </row>
    <row r="20" spans="2:9" ht="19.5" customHeight="1" x14ac:dyDescent="0.35">
      <c r="B20" s="62">
        <v>9004</v>
      </c>
      <c r="C20" s="262" t="s">
        <v>42</v>
      </c>
      <c r="D20" s="263"/>
      <c r="E20" s="263"/>
      <c r="F20" s="263"/>
      <c r="G20" s="264"/>
      <c r="H20" s="4"/>
      <c r="I20" s="4"/>
    </row>
    <row r="21" spans="2:9" ht="19.5" customHeight="1" x14ac:dyDescent="0.35">
      <c r="B21" s="63" t="s">
        <v>17</v>
      </c>
      <c r="C21" s="253"/>
      <c r="D21" s="254"/>
      <c r="E21" s="254"/>
      <c r="F21" s="254"/>
      <c r="G21" s="255"/>
      <c r="H21" s="4"/>
      <c r="I21" s="4"/>
    </row>
    <row r="22" spans="2:9" ht="19.5" customHeight="1" x14ac:dyDescent="0.35">
      <c r="B22" s="60">
        <v>9005</v>
      </c>
      <c r="C22" s="256" t="s">
        <v>41</v>
      </c>
      <c r="D22" s="257"/>
      <c r="E22" s="257"/>
      <c r="F22" s="257"/>
      <c r="G22" s="258"/>
    </row>
    <row r="23" spans="2:9" ht="19.5" customHeight="1" x14ac:dyDescent="0.35">
      <c r="B23" s="7" t="s">
        <v>32</v>
      </c>
      <c r="C23" s="259"/>
      <c r="D23" s="260"/>
      <c r="E23" s="260"/>
      <c r="F23" s="260"/>
      <c r="G23" s="261"/>
    </row>
    <row r="24" spans="2:9" ht="19.5" customHeight="1" x14ac:dyDescent="0.35">
      <c r="B24" s="60">
        <v>9006</v>
      </c>
      <c r="C24" s="262" t="s">
        <v>40</v>
      </c>
      <c r="D24" s="263"/>
      <c r="E24" s="263"/>
      <c r="F24" s="263"/>
      <c r="G24" s="264"/>
    </row>
    <row r="25" spans="2:9" x14ac:dyDescent="0.35">
      <c r="B25" s="7" t="s">
        <v>22</v>
      </c>
      <c r="C25" s="253"/>
      <c r="D25" s="254"/>
      <c r="E25" s="254"/>
      <c r="F25" s="254"/>
      <c r="G25" s="255"/>
    </row>
    <row r="26" spans="2:9" ht="19.5" customHeight="1" x14ac:dyDescent="0.35">
      <c r="B26" s="60">
        <v>9007</v>
      </c>
      <c r="C26" s="256" t="s">
        <v>39</v>
      </c>
      <c r="D26" s="257"/>
      <c r="E26" s="257"/>
      <c r="F26" s="257"/>
      <c r="G26" s="258"/>
    </row>
    <row r="27" spans="2:9" ht="19.5" customHeight="1" x14ac:dyDescent="0.35">
      <c r="B27" s="7" t="s">
        <v>9</v>
      </c>
      <c r="C27" s="259"/>
      <c r="D27" s="260"/>
      <c r="E27" s="260"/>
      <c r="F27" s="260"/>
      <c r="G27" s="261"/>
    </row>
    <row r="28" spans="2:9" ht="19.5" customHeight="1" x14ac:dyDescent="0.35">
      <c r="B28" s="60">
        <v>9008</v>
      </c>
      <c r="C28" s="256" t="s">
        <v>38</v>
      </c>
      <c r="D28" s="257"/>
      <c r="E28" s="257"/>
      <c r="F28" s="257"/>
      <c r="G28" s="258"/>
    </row>
    <row r="29" spans="2:9" ht="19.5" customHeight="1" x14ac:dyDescent="0.35">
      <c r="B29" s="7" t="s">
        <v>10</v>
      </c>
      <c r="C29" s="265"/>
      <c r="D29" s="266"/>
      <c r="E29" s="266"/>
      <c r="F29" s="266"/>
      <c r="G29" s="267"/>
    </row>
    <row r="30" spans="2:9" x14ac:dyDescent="0.35">
      <c r="B30" s="116">
        <v>9009</v>
      </c>
      <c r="C30" s="262" t="s">
        <v>76</v>
      </c>
      <c r="D30" s="263"/>
      <c r="E30" s="263"/>
      <c r="F30" s="263"/>
      <c r="G30" s="264"/>
    </row>
    <row r="31" spans="2:9" x14ac:dyDescent="0.35">
      <c r="B31" s="117"/>
      <c r="C31" s="288" t="s">
        <v>77</v>
      </c>
      <c r="D31" s="289"/>
      <c r="E31" s="289"/>
      <c r="F31" s="289"/>
      <c r="G31" s="290"/>
    </row>
    <row r="32" spans="2:9" ht="19.5" customHeight="1" x14ac:dyDescent="0.35">
      <c r="B32" s="118" t="s">
        <v>21</v>
      </c>
      <c r="C32" s="253" t="s">
        <v>75</v>
      </c>
      <c r="D32" s="254"/>
      <c r="E32" s="254"/>
      <c r="F32" s="254"/>
      <c r="G32" s="255"/>
    </row>
    <row r="33" spans="2:7" ht="19.5" customHeight="1" x14ac:dyDescent="0.35">
      <c r="B33" s="60">
        <v>9010</v>
      </c>
      <c r="C33" s="265" t="s">
        <v>18</v>
      </c>
      <c r="D33" s="266"/>
      <c r="E33" s="266"/>
      <c r="F33" s="266"/>
      <c r="G33" s="267"/>
    </row>
    <row r="34" spans="2:7" ht="19.5" customHeight="1" x14ac:dyDescent="0.35">
      <c r="B34" s="7" t="s">
        <v>11</v>
      </c>
      <c r="C34" s="259"/>
      <c r="D34" s="260"/>
      <c r="E34" s="260"/>
      <c r="F34" s="260"/>
      <c r="G34" s="261"/>
    </row>
    <row r="35" spans="2:7" ht="19.5" customHeight="1" x14ac:dyDescent="0.35">
      <c r="B35" s="60">
        <v>9013</v>
      </c>
      <c r="C35" s="256" t="s">
        <v>19</v>
      </c>
      <c r="D35" s="257"/>
      <c r="E35" s="257"/>
      <c r="F35" s="257"/>
      <c r="G35" s="258"/>
    </row>
    <row r="36" spans="2:7" ht="19.5" customHeight="1" x14ac:dyDescent="0.35">
      <c r="B36" s="7" t="s">
        <v>12</v>
      </c>
      <c r="C36" s="259"/>
      <c r="D36" s="260"/>
      <c r="E36" s="260"/>
      <c r="F36" s="260"/>
      <c r="G36" s="261"/>
    </row>
    <row r="37" spans="2:7" ht="19.5" customHeight="1" x14ac:dyDescent="0.35">
      <c r="B37" s="60">
        <v>9014</v>
      </c>
      <c r="C37" s="256" t="s">
        <v>13</v>
      </c>
      <c r="D37" s="257"/>
      <c r="E37" s="257"/>
      <c r="F37" s="257"/>
      <c r="G37" s="258"/>
    </row>
    <row r="38" spans="2:7" ht="19.5" customHeight="1" x14ac:dyDescent="0.35">
      <c r="B38" s="64" t="s">
        <v>13</v>
      </c>
      <c r="C38" s="285"/>
      <c r="D38" s="286"/>
      <c r="E38" s="286"/>
      <c r="F38" s="286"/>
      <c r="G38" s="287"/>
    </row>
    <row r="39" spans="2:7" ht="19.5" customHeight="1" x14ac:dyDescent="0.35">
      <c r="B39" s="60">
        <v>9015</v>
      </c>
      <c r="C39" s="256" t="s">
        <v>20</v>
      </c>
      <c r="D39" s="257"/>
      <c r="E39" s="257"/>
      <c r="F39" s="257"/>
      <c r="G39" s="258"/>
    </row>
    <row r="40" spans="2:7" ht="19.5" customHeight="1" x14ac:dyDescent="0.35">
      <c r="B40" s="64" t="s">
        <v>14</v>
      </c>
      <c r="C40" s="259"/>
      <c r="D40" s="260"/>
      <c r="E40" s="260"/>
      <c r="F40" s="260"/>
      <c r="G40" s="261"/>
    </row>
    <row r="43" spans="2:7" x14ac:dyDescent="0.35">
      <c r="B43" s="58" t="s">
        <v>47</v>
      </c>
      <c r="C43" s="274" t="s">
        <v>16</v>
      </c>
      <c r="D43" s="275"/>
      <c r="E43" s="275"/>
      <c r="F43" s="275"/>
      <c r="G43" s="275"/>
    </row>
    <row r="44" spans="2:7" x14ac:dyDescent="0.35">
      <c r="B44" s="60" t="s">
        <v>48</v>
      </c>
      <c r="C44" s="256" t="s">
        <v>66</v>
      </c>
      <c r="D44" s="257"/>
      <c r="E44" s="257"/>
      <c r="F44" s="257"/>
      <c r="G44" s="258"/>
    </row>
    <row r="45" spans="2:7" x14ac:dyDescent="0.35">
      <c r="B45" s="7" t="s">
        <v>57</v>
      </c>
      <c r="C45" s="259"/>
      <c r="D45" s="260"/>
      <c r="E45" s="260"/>
      <c r="F45" s="260"/>
      <c r="G45" s="261"/>
    </row>
    <row r="46" spans="2:7" x14ac:dyDescent="0.35">
      <c r="B46" s="61" t="s">
        <v>49</v>
      </c>
      <c r="C46" s="276" t="s">
        <v>67</v>
      </c>
      <c r="D46" s="277"/>
      <c r="E46" s="277"/>
      <c r="F46" s="277"/>
      <c r="G46" s="278"/>
    </row>
    <row r="47" spans="2:7" x14ac:dyDescent="0.35">
      <c r="B47" s="7" t="s">
        <v>58</v>
      </c>
      <c r="C47" s="285"/>
      <c r="D47" s="286"/>
      <c r="E47" s="286"/>
      <c r="F47" s="286"/>
      <c r="G47" s="287"/>
    </row>
    <row r="48" spans="2:7" x14ac:dyDescent="0.35">
      <c r="B48" s="62" t="s">
        <v>50</v>
      </c>
      <c r="C48" s="256" t="s">
        <v>68</v>
      </c>
      <c r="D48" s="257"/>
      <c r="E48" s="257"/>
      <c r="F48" s="257"/>
      <c r="G48" s="258"/>
    </row>
    <row r="49" spans="2:7" x14ac:dyDescent="0.35">
      <c r="B49" s="63" t="s">
        <v>59</v>
      </c>
      <c r="C49" s="259"/>
      <c r="D49" s="260"/>
      <c r="E49" s="260"/>
      <c r="F49" s="260"/>
      <c r="G49" s="261"/>
    </row>
    <row r="50" spans="2:7" x14ac:dyDescent="0.35">
      <c r="B50" s="62" t="s">
        <v>51</v>
      </c>
      <c r="C50" s="256" t="s">
        <v>69</v>
      </c>
      <c r="D50" s="257"/>
      <c r="E50" s="257"/>
      <c r="F50" s="257"/>
      <c r="G50" s="258"/>
    </row>
    <row r="51" spans="2:7" x14ac:dyDescent="0.35">
      <c r="B51" s="63" t="s">
        <v>60</v>
      </c>
      <c r="C51" s="259"/>
      <c r="D51" s="260"/>
      <c r="E51" s="260"/>
      <c r="F51" s="260"/>
      <c r="G51" s="261"/>
    </row>
    <row r="52" spans="2:7" x14ac:dyDescent="0.35">
      <c r="B52" s="60" t="s">
        <v>52</v>
      </c>
      <c r="C52" s="256" t="s">
        <v>70</v>
      </c>
      <c r="D52" s="257"/>
      <c r="E52" s="257"/>
      <c r="F52" s="257"/>
      <c r="G52" s="258"/>
    </row>
    <row r="53" spans="2:7" x14ac:dyDescent="0.35">
      <c r="B53" s="7" t="s">
        <v>61</v>
      </c>
      <c r="C53" s="259"/>
      <c r="D53" s="260"/>
      <c r="E53" s="260"/>
      <c r="F53" s="260"/>
      <c r="G53" s="261"/>
    </row>
    <row r="54" spans="2:7" x14ac:dyDescent="0.35">
      <c r="B54" s="60" t="s">
        <v>53</v>
      </c>
      <c r="C54" s="256" t="s">
        <v>71</v>
      </c>
      <c r="D54" s="257"/>
      <c r="E54" s="257"/>
      <c r="F54" s="257"/>
      <c r="G54" s="258"/>
    </row>
    <row r="55" spans="2:7" x14ac:dyDescent="0.35">
      <c r="B55" s="7" t="s">
        <v>62</v>
      </c>
      <c r="C55" s="259"/>
      <c r="D55" s="260"/>
      <c r="E55" s="260"/>
      <c r="F55" s="260"/>
      <c r="G55" s="261"/>
    </row>
    <row r="56" spans="2:7" x14ac:dyDescent="0.35">
      <c r="B56" s="61" t="s">
        <v>54</v>
      </c>
      <c r="C56" s="276" t="s">
        <v>72</v>
      </c>
      <c r="D56" s="277"/>
      <c r="E56" s="277"/>
      <c r="F56" s="277"/>
      <c r="G56" s="278"/>
    </row>
    <row r="57" spans="2:7" x14ac:dyDescent="0.35">
      <c r="B57" s="7" t="s">
        <v>63</v>
      </c>
      <c r="C57" s="285"/>
      <c r="D57" s="286"/>
      <c r="E57" s="286"/>
      <c r="F57" s="286"/>
      <c r="G57" s="287"/>
    </row>
    <row r="58" spans="2:7" x14ac:dyDescent="0.35">
      <c r="B58" s="62" t="s">
        <v>55</v>
      </c>
      <c r="C58" s="256" t="s">
        <v>73</v>
      </c>
      <c r="D58" s="257"/>
      <c r="E58" s="257"/>
      <c r="F58" s="257"/>
      <c r="G58" s="258"/>
    </row>
    <row r="59" spans="2:7" x14ac:dyDescent="0.35">
      <c r="B59" s="63" t="s">
        <v>64</v>
      </c>
      <c r="C59" s="259"/>
      <c r="D59" s="260"/>
      <c r="E59" s="260"/>
      <c r="F59" s="260"/>
      <c r="G59" s="261"/>
    </row>
    <row r="60" spans="2:7" x14ac:dyDescent="0.35">
      <c r="B60" s="62" t="s">
        <v>56</v>
      </c>
      <c r="C60" s="256" t="s">
        <v>74</v>
      </c>
      <c r="D60" s="257"/>
      <c r="E60" s="257"/>
      <c r="F60" s="257"/>
      <c r="G60" s="258"/>
    </row>
    <row r="61" spans="2:7" x14ac:dyDescent="0.35">
      <c r="B61" s="63" t="s">
        <v>65</v>
      </c>
      <c r="C61" s="259"/>
      <c r="D61" s="260"/>
      <c r="E61" s="260"/>
      <c r="F61" s="260"/>
      <c r="G61" s="261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16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6" t="s">
        <v>8</v>
      </c>
      <c r="E4" s="297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6" t="s">
        <v>8</v>
      </c>
      <c r="E4" s="297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47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300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6" t="s">
        <v>8</v>
      </c>
      <c r="E4" s="297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47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6" t="s">
        <v>8</v>
      </c>
      <c r="E4" s="297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47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1" t="s">
        <v>8</v>
      </c>
      <c r="E4" s="292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9" priority="29" stopIfTrue="1">
      <formula>IF($A11=1,B11,)</formula>
    </cfRule>
    <cfRule type="expression" dxfId="358" priority="30" stopIfTrue="1">
      <formula>IF($A11="",B11,)</formula>
    </cfRule>
  </conditionalFormatting>
  <conditionalFormatting sqref="E11:E15">
    <cfRule type="expression" dxfId="357" priority="31" stopIfTrue="1">
      <formula>IF($A11="",B11,"")</formula>
    </cfRule>
  </conditionalFormatting>
  <conditionalFormatting sqref="E16:E124">
    <cfRule type="expression" dxfId="356" priority="32" stopIfTrue="1">
      <formula>IF($A16&lt;&gt;1,B16,"")</formula>
    </cfRule>
  </conditionalFormatting>
  <conditionalFormatting sqref="D11:D124">
    <cfRule type="expression" dxfId="355" priority="33" stopIfTrue="1">
      <formula>IF($A11="",B11,)</formula>
    </cfRule>
  </conditionalFormatting>
  <conditionalFormatting sqref="G11:G16 G82:G119 G18:G76">
    <cfRule type="expression" dxfId="354" priority="34" stopIfTrue="1">
      <formula>#REF!="Freelancer"</formula>
    </cfRule>
    <cfRule type="expression" dxfId="353" priority="35" stopIfTrue="1">
      <formula>#REF!="DTC Int. Staff"</formula>
    </cfRule>
  </conditionalFormatting>
  <conditionalFormatting sqref="G115:G119 G87:G104 G18:G22 G33:G49 G60:G76">
    <cfRule type="expression" dxfId="352" priority="27" stopIfTrue="1">
      <formula>$F$5="Freelancer"</formula>
    </cfRule>
    <cfRule type="expression" dxfId="351" priority="28" stopIfTrue="1">
      <formula>$F$5="DTC Int. Staff"</formula>
    </cfRule>
  </conditionalFormatting>
  <conditionalFormatting sqref="G16">
    <cfRule type="expression" dxfId="350" priority="25" stopIfTrue="1">
      <formula>#REF!="Freelancer"</formula>
    </cfRule>
    <cfRule type="expression" dxfId="349" priority="26" stopIfTrue="1">
      <formula>#REF!="DTC Int. Staff"</formula>
    </cfRule>
  </conditionalFormatting>
  <conditionalFormatting sqref="G16">
    <cfRule type="expression" dxfId="348" priority="23" stopIfTrue="1">
      <formula>$F$5="Freelancer"</formula>
    </cfRule>
    <cfRule type="expression" dxfId="347" priority="24" stopIfTrue="1">
      <formula>$F$5="DTC Int. Staff"</formula>
    </cfRule>
  </conditionalFormatting>
  <conditionalFormatting sqref="G17">
    <cfRule type="expression" dxfId="346" priority="21" stopIfTrue="1">
      <formula>#REF!="Freelancer"</formula>
    </cfRule>
    <cfRule type="expression" dxfId="345" priority="22" stopIfTrue="1">
      <formula>#REF!="DTC Int. Staff"</formula>
    </cfRule>
  </conditionalFormatting>
  <conditionalFormatting sqref="G17">
    <cfRule type="expression" dxfId="344" priority="19" stopIfTrue="1">
      <formula>$F$5="Freelancer"</formula>
    </cfRule>
    <cfRule type="expression" dxfId="343" priority="20" stopIfTrue="1">
      <formula>$F$5="DTC Int. Staff"</formula>
    </cfRule>
  </conditionalFormatting>
  <conditionalFormatting sqref="C126">
    <cfRule type="expression" dxfId="342" priority="16" stopIfTrue="1">
      <formula>IF($A126=1,B126,)</formula>
    </cfRule>
    <cfRule type="expression" dxfId="341" priority="17" stopIfTrue="1">
      <formula>IF($A126="",B126,)</formula>
    </cfRule>
  </conditionalFormatting>
  <conditionalFormatting sqref="D126">
    <cfRule type="expression" dxfId="340" priority="18" stopIfTrue="1">
      <formula>IF($A126="",B126,)</formula>
    </cfRule>
  </conditionalFormatting>
  <conditionalFormatting sqref="C125">
    <cfRule type="expression" dxfId="339" priority="13" stopIfTrue="1">
      <formula>IF($A125=1,B125,)</formula>
    </cfRule>
    <cfRule type="expression" dxfId="338" priority="14" stopIfTrue="1">
      <formula>IF($A125="",B125,)</formula>
    </cfRule>
  </conditionalFormatting>
  <conditionalFormatting sqref="D125">
    <cfRule type="expression" dxfId="337" priority="15" stopIfTrue="1">
      <formula>IF($A125="",B125,)</formula>
    </cfRule>
  </conditionalFormatting>
  <conditionalFormatting sqref="E125">
    <cfRule type="expression" dxfId="336" priority="12" stopIfTrue="1">
      <formula>IF($A125&lt;&gt;1,B125,"")</formula>
    </cfRule>
  </conditionalFormatting>
  <conditionalFormatting sqref="E126">
    <cfRule type="expression" dxfId="335" priority="11" stopIfTrue="1">
      <formula>IF($A126&lt;&gt;1,B126,"")</formula>
    </cfRule>
  </conditionalFormatting>
  <conditionalFormatting sqref="G55:G59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77:G81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77:G81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1" t="s">
        <v>8</v>
      </c>
      <c r="E4" s="292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28" priority="25" stopIfTrue="1">
      <formula>IF($A11=1,B11,)</formula>
    </cfRule>
    <cfRule type="expression" dxfId="327" priority="26" stopIfTrue="1">
      <formula>IF($A11="",B11,)</formula>
    </cfRule>
  </conditionalFormatting>
  <conditionalFormatting sqref="E11:E15">
    <cfRule type="expression" dxfId="326" priority="27" stopIfTrue="1">
      <formula>IF($A11="",B11,"")</formula>
    </cfRule>
  </conditionalFormatting>
  <conditionalFormatting sqref="E16:E111">
    <cfRule type="expression" dxfId="325" priority="28" stopIfTrue="1">
      <formula>IF($A16&lt;&gt;1,B16,"")</formula>
    </cfRule>
  </conditionalFormatting>
  <conditionalFormatting sqref="D11:D111">
    <cfRule type="expression" dxfId="324" priority="29" stopIfTrue="1">
      <formula>IF($A11="",B11,)</formula>
    </cfRule>
  </conditionalFormatting>
  <conditionalFormatting sqref="G11:G16 G18:G76 G82:G111">
    <cfRule type="expression" dxfId="323" priority="30" stopIfTrue="1">
      <formula>#REF!="Freelancer"</formula>
    </cfRule>
    <cfRule type="expression" dxfId="322" priority="31" stopIfTrue="1">
      <formula>#REF!="DTC Int. Staff"</formula>
    </cfRule>
  </conditionalFormatting>
  <conditionalFormatting sqref="G111 G87:G104 G18:G22 G33:G49 G60:G76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16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16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G17">
    <cfRule type="expression" dxfId="315" priority="17" stopIfTrue="1">
      <formula>#REF!="Freelancer"</formula>
    </cfRule>
    <cfRule type="expression" dxfId="314" priority="18" stopIfTrue="1">
      <formula>#REF!="DTC Int. Staff"</formula>
    </cfRule>
  </conditionalFormatting>
  <conditionalFormatting sqref="G17">
    <cfRule type="expression" dxfId="313" priority="15" stopIfTrue="1">
      <formula>$F$5="Freelancer"</formula>
    </cfRule>
    <cfRule type="expression" dxfId="312" priority="16" stopIfTrue="1">
      <formula>$F$5="DTC Int. Staff"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1" t="s">
        <v>8</v>
      </c>
      <c r="E4" s="292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:E15">
    <cfRule type="expression" dxfId="303" priority="27" stopIfTrue="1">
      <formula>IF($A11="",B11,"")</formula>
    </cfRule>
  </conditionalFormatting>
  <conditionalFormatting sqref="E122:E126 E16:E116">
    <cfRule type="expression" dxfId="302" priority="28" stopIfTrue="1">
      <formula>IF($A16&lt;&gt;1,B16,"")</formula>
    </cfRule>
  </conditionalFormatting>
  <conditionalFormatting sqref="D122:D126 D11:D116">
    <cfRule type="expression" dxfId="301" priority="29" stopIfTrue="1">
      <formula>IF($A11="",B11,)</formula>
    </cfRule>
  </conditionalFormatting>
  <conditionalFormatting sqref="G11:G16 G18:G76 G82:G111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1 G18:G22 G29:G49 G56:G76 G83:G104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6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6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17:C121">
    <cfRule type="expression" dxfId="288" priority="9" stopIfTrue="1">
      <formula>IF($A117=1,B117,)</formula>
    </cfRule>
    <cfRule type="expression" dxfId="287" priority="10" stopIfTrue="1">
      <formula>IF($A117="",B117,)</formula>
    </cfRule>
  </conditionalFormatting>
  <conditionalFormatting sqref="D117:D121">
    <cfRule type="expression" dxfId="286" priority="11" stopIfTrue="1">
      <formula>IF($A117="",B117,)</formula>
    </cfRule>
  </conditionalFormatting>
  <conditionalFormatting sqref="E117:E121">
    <cfRule type="expression" dxfId="285" priority="8" stopIfTrue="1">
      <formula>IF($A117&lt;&gt;1,B117,"")</formula>
    </cfRule>
  </conditionalFormatting>
  <conditionalFormatting sqref="G55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77:G81">
    <cfRule type="expression" dxfId="282" priority="3" stopIfTrue="1">
      <formula>#REF!="Freelancer"</formula>
    </cfRule>
    <cfRule type="expression" dxfId="281" priority="4" stopIfTrue="1">
      <formula>#REF!="DTC Int. Staff"</formula>
    </cfRule>
  </conditionalFormatting>
  <conditionalFormatting sqref="G77:G81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1" t="s">
        <v>8</v>
      </c>
      <c r="E4" s="292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1" t="s">
        <v>8</v>
      </c>
      <c r="E4" s="292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91" t="s">
        <v>8</v>
      </c>
      <c r="E4" s="292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6" t="s">
        <v>8</v>
      </c>
      <c r="E4" s="297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2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2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2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2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2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2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2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2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4" t="s">
        <v>102</v>
      </c>
      <c r="I21" s="142" t="s">
        <v>81</v>
      </c>
      <c r="J21" s="144">
        <v>8</v>
      </c>
      <c r="K21" s="105"/>
    </row>
    <row r="22" spans="1:11" ht="22.5" customHeight="1" x14ac:dyDescent="0.25">
      <c r="C22" s="146"/>
      <c r="D22" s="139" t="str">
        <f>D21</f>
        <v>Tue</v>
      </c>
      <c r="E22" s="140">
        <f>E21</f>
        <v>44383</v>
      </c>
      <c r="F22" s="141"/>
      <c r="G22" s="142"/>
      <c r="H22" s="244" t="s">
        <v>104</v>
      </c>
      <c r="I22" s="142"/>
      <c r="J22" s="144"/>
      <c r="K22" s="105"/>
    </row>
    <row r="23" spans="1:11" ht="22.5" customHeight="1" x14ac:dyDescent="0.2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4" t="s">
        <v>106</v>
      </c>
      <c r="I23" s="142"/>
      <c r="J23" s="144"/>
      <c r="K23" s="105"/>
    </row>
    <row r="24" spans="1:11" ht="22.5" customHeight="1" x14ac:dyDescent="0.2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2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2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2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2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2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2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2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2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2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2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2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2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2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2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2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2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2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3" t="s">
        <v>99</v>
      </c>
      <c r="I43" s="150" t="s">
        <v>91</v>
      </c>
      <c r="J43" s="152">
        <v>8</v>
      </c>
      <c r="K43" s="102"/>
    </row>
    <row r="44" spans="1:11" ht="22.5" customHeight="1" x14ac:dyDescent="0.2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3" t="s">
        <v>103</v>
      </c>
      <c r="I44" s="150"/>
      <c r="J44" s="152"/>
      <c r="K44" s="102"/>
    </row>
    <row r="45" spans="1:11" ht="22.5" customHeight="1" x14ac:dyDescent="0.2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3" t="s">
        <v>105</v>
      </c>
      <c r="I45" s="150"/>
      <c r="J45" s="152"/>
      <c r="K45" s="102"/>
    </row>
    <row r="46" spans="1:11" ht="22.5" customHeight="1" x14ac:dyDescent="0.2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2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2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2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2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2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2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2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2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2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2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2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2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2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2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2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2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2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2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2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2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2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2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2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2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2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2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2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2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2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2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2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2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2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2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2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2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2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2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2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2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2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2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2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2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2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2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2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2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2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2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2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2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2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2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2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5" t="s">
        <v>112</v>
      </c>
      <c r="I110" s="150"/>
      <c r="J110" s="152"/>
      <c r="K110" s="102"/>
    </row>
    <row r="111" spans="1:11" ht="22.5" customHeight="1" x14ac:dyDescent="0.2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2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2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2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2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2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2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2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2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2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2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2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5" customFormat="1" ht="22.5" customHeight="1" thickBot="1" x14ac:dyDescent="0.3">
      <c r="A123" s="205" t="str">
        <f t="shared" ref="A123" si="25">IF(OR(C123="f",C123="u",C123="F",C123="U"),"",IF(OR(B123=1,B123=2,B123=3,B123=4,B123=5),1,""))</f>
        <v/>
      </c>
      <c r="B123" s="205">
        <f t="shared" ref="B123" si="26">WEEKDAY(E123,2)</f>
        <v>6</v>
      </c>
      <c r="C123" s="206"/>
      <c r="D123" s="213" t="str">
        <f t="shared" ref="D123" si="27">IF(B123=1,"Mo",IF(B123=2,"Tue",IF(B123=3,"Wed",IF(B123=4,"Thu",IF(B123=5,"Fri",IF(B123=6,"Sat",IF(B123=7,"Sun","")))))))</f>
        <v>Sat</v>
      </c>
      <c r="E123" s="214">
        <f>+E118+1</f>
        <v>44408</v>
      </c>
      <c r="F123" s="215"/>
      <c r="G123" s="216"/>
      <c r="H123" s="217"/>
      <c r="I123" s="216"/>
      <c r="J123" s="218"/>
      <c r="K123" s="106"/>
    </row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4:E4"/>
    <mergeCell ref="D1:K1"/>
  </mergeCells>
  <conditionalFormatting sqref="C11:C117">
    <cfRule type="expression" dxfId="193" priority="41" stopIfTrue="1">
      <formula>IF($A11=1,B11,)</formula>
    </cfRule>
    <cfRule type="expression" dxfId="192" priority="42" stopIfTrue="1">
      <formula>IF($A11="",B11,)</formula>
    </cfRule>
  </conditionalFormatting>
  <conditionalFormatting sqref="E11:E14">
    <cfRule type="expression" dxfId="191" priority="43" stopIfTrue="1">
      <formula>IF($A11="",B11,"")</formula>
    </cfRule>
  </conditionalFormatting>
  <conditionalFormatting sqref="E15:E117">
    <cfRule type="expression" dxfId="190" priority="44" stopIfTrue="1">
      <formula>IF($A15&lt;&gt;1,B15,"")</formula>
    </cfRule>
  </conditionalFormatting>
  <conditionalFormatting sqref="D11:D117">
    <cfRule type="expression" dxfId="189" priority="45" stopIfTrue="1">
      <formula>IF($A11="",B11,)</formula>
    </cfRule>
  </conditionalFormatting>
  <conditionalFormatting sqref="G75:G97 G18:G69 G11:G16 G99:G107 G109:G112">
    <cfRule type="expression" dxfId="188" priority="46" stopIfTrue="1">
      <formula>#REF!="Freelancer"</formula>
    </cfRule>
    <cfRule type="expression" dxfId="187" priority="47" stopIfTrue="1">
      <formula>#REF!="DTC Int. Staff"</formula>
    </cfRule>
  </conditionalFormatting>
  <conditionalFormatting sqref="G109:G112 G80:G97 G18 G26:G42 G53:G69">
    <cfRule type="expression" dxfId="186" priority="39" stopIfTrue="1">
      <formula>$F$5="Freelancer"</formula>
    </cfRule>
    <cfRule type="expression" dxfId="185" priority="40" stopIfTrue="1">
      <formula>$F$5="DTC Int. Staff"</formula>
    </cfRule>
  </conditionalFormatting>
  <conditionalFormatting sqref="G15:G16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15:G16">
    <cfRule type="expression" dxfId="182" priority="35" stopIfTrue="1">
      <formula>$F$5="Freelancer"</formula>
    </cfRule>
    <cfRule type="expression" dxfId="181" priority="36" stopIfTrue="1">
      <formula>$F$5="DTC Int. Staff"</formula>
    </cfRule>
  </conditionalFormatting>
  <conditionalFormatting sqref="G17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17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C118:C122">
    <cfRule type="expression" dxfId="176" priority="28" stopIfTrue="1">
      <formula>IF($A118=1,B118,)</formula>
    </cfRule>
    <cfRule type="expression" dxfId="175" priority="29" stopIfTrue="1">
      <formula>IF($A118="",B118,)</formula>
    </cfRule>
  </conditionalFormatting>
  <conditionalFormatting sqref="D118:D122">
    <cfRule type="expression" dxfId="174" priority="30" stopIfTrue="1">
      <formula>IF($A118="",B118,)</formula>
    </cfRule>
  </conditionalFormatting>
  <conditionalFormatting sqref="E118:E122">
    <cfRule type="expression" dxfId="173" priority="27" stopIfTrue="1">
      <formula>IF($A118&lt;&gt;1,B118,"")</formula>
    </cfRule>
  </conditionalFormatting>
  <conditionalFormatting sqref="G48:G52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G70:G74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70:G74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G123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C123">
    <cfRule type="expression" dxfId="164" priority="15" stopIfTrue="1">
      <formula>IF($A123=1,B123,)</formula>
    </cfRule>
    <cfRule type="expression" dxfId="163" priority="16" stopIfTrue="1">
      <formula>IF($A123="",B123,)</formula>
    </cfRule>
  </conditionalFormatting>
  <conditionalFormatting sqref="E123">
    <cfRule type="expression" dxfId="162" priority="17" stopIfTrue="1">
      <formula>IF($A123&lt;&gt;1,B123,"")</formula>
    </cfRule>
  </conditionalFormatting>
  <conditionalFormatting sqref="D123">
    <cfRule type="expression" dxfId="161" priority="18" stopIfTrue="1">
      <formula>IF($A123="",B123,)</formula>
    </cfRule>
  </conditionalFormatting>
  <conditionalFormatting sqref="G123">
    <cfRule type="expression" dxfId="160" priority="19" stopIfTrue="1">
      <formula>#REF!="Freelancer"</formula>
    </cfRule>
    <cfRule type="expression" dxfId="159" priority="20" stopIfTrue="1">
      <formula>#REF!="DTC Int. Staff"</formula>
    </cfRule>
  </conditionalFormatting>
  <conditionalFormatting sqref="G98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98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08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108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118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18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07"/>
  <sheetViews>
    <sheetView showGridLines="0" tabSelected="1" topLeftCell="D25" zoomScale="90" zoomScaleNormal="90" workbookViewId="0">
      <selection activeCell="H62" sqref="H62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5">
      <c r="D4" s="296" t="s">
        <v>8</v>
      </c>
      <c r="E4" s="297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SUM(J10:J73)</f>
        <v>210</v>
      </c>
      <c r="J8" s="131">
        <f>I8/8</f>
        <v>26.25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47</v>
      </c>
    </row>
    <row r="11" spans="1:11" ht="22.5" customHeight="1" x14ac:dyDescent="0.25">
      <c r="A11" s="119" t="str">
        <f t="shared" ref="A11:A53" si="0">IF(OR(C11="f",C11="u",C11="F",C11="U"),"",IF(OR(B11=1,B11=2,B11=3,B11=4,B11=5),1,""))</f>
        <v/>
      </c>
      <c r="B11" s="119">
        <f t="shared" ref="B11:B51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116</v>
      </c>
      <c r="I12" s="142" t="s">
        <v>91</v>
      </c>
      <c r="J12" s="187">
        <v>8</v>
      </c>
      <c r="K12" s="99"/>
    </row>
    <row r="13" spans="1:11" ht="22.5" customHeight="1" x14ac:dyDescent="0.2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>+E12+1</f>
        <v>44411</v>
      </c>
      <c r="F13" s="149"/>
      <c r="G13" s="150">
        <v>9006</v>
      </c>
      <c r="H13" s="151" t="s">
        <v>116</v>
      </c>
      <c r="I13" s="150" t="s">
        <v>91</v>
      </c>
      <c r="J13" s="188">
        <v>8</v>
      </c>
      <c r="K13" s="102"/>
    </row>
    <row r="14" spans="1:11" ht="22.5" customHeight="1" x14ac:dyDescent="0.25">
      <c r="A14" s="119">
        <f t="shared" si="0"/>
        <v>1</v>
      </c>
      <c r="B14" s="119">
        <f t="shared" si="1"/>
        <v>3</v>
      </c>
      <c r="C14" s="162"/>
      <c r="D14" s="161" t="str">
        <f t="shared" ref="D14:D51" si="2">IF(B14=1,"Mo",IF(B14=2,"Tue",IF(B14=3,"Wed",IF(B14=4,"Thu",IF(B14=5,"Fri",IF(B14=6,"Sat",IF(B14=7,"Sun","")))))))</f>
        <v>Wed</v>
      </c>
      <c r="E14" s="140">
        <f>+E13+1</f>
        <v>44412</v>
      </c>
      <c r="F14" s="141"/>
      <c r="G14" s="142">
        <v>9006</v>
      </c>
      <c r="H14" s="156" t="s">
        <v>114</v>
      </c>
      <c r="I14" s="142" t="s">
        <v>81</v>
      </c>
      <c r="J14" s="187">
        <v>8</v>
      </c>
      <c r="K14" s="99"/>
    </row>
    <row r="15" spans="1:11" ht="22.5" customHeight="1" x14ac:dyDescent="0.25">
      <c r="C15" s="162"/>
      <c r="D15" s="161" t="str">
        <f>D14</f>
        <v>Wed</v>
      </c>
      <c r="E15" s="140">
        <f>E14</f>
        <v>44412</v>
      </c>
      <c r="F15" s="141"/>
      <c r="G15" s="142"/>
      <c r="H15" s="156" t="s">
        <v>115</v>
      </c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 t="shared" si="2"/>
        <v>Thu</v>
      </c>
      <c r="E16" s="148">
        <f>+E14+1</f>
        <v>44413</v>
      </c>
      <c r="F16" s="149"/>
      <c r="G16" s="150">
        <v>9006</v>
      </c>
      <c r="H16" s="151" t="s">
        <v>89</v>
      </c>
      <c r="I16" s="150" t="s">
        <v>91</v>
      </c>
      <c r="J16" s="188">
        <v>8</v>
      </c>
      <c r="K16" s="102"/>
    </row>
    <row r="17" spans="1:11" ht="22.5" customHeight="1" x14ac:dyDescent="0.25">
      <c r="A17" s="119">
        <f t="shared" si="0"/>
        <v>1</v>
      </c>
      <c r="B17" s="119">
        <f t="shared" si="1"/>
        <v>5</v>
      </c>
      <c r="C17" s="162"/>
      <c r="D17" s="227" t="str">
        <f t="shared" si="2"/>
        <v>Fri</v>
      </c>
      <c r="E17" s="208">
        <f>+E16+1</f>
        <v>44414</v>
      </c>
      <c r="F17" s="209"/>
      <c r="G17" s="210">
        <v>9006</v>
      </c>
      <c r="H17" s="246" t="s">
        <v>89</v>
      </c>
      <c r="I17" s="210" t="s">
        <v>91</v>
      </c>
      <c r="J17" s="228">
        <v>8</v>
      </c>
      <c r="K17" s="105"/>
    </row>
    <row r="18" spans="1:11" ht="22.5" customHeight="1" x14ac:dyDescent="0.25">
      <c r="A18" s="119" t="str">
        <f t="shared" si="0"/>
        <v/>
      </c>
      <c r="B18" s="119">
        <f t="shared" si="1"/>
        <v>6</v>
      </c>
      <c r="C18" s="162"/>
      <c r="D18" s="163" t="str">
        <f t="shared" si="2"/>
        <v>Sat</v>
      </c>
      <c r="E18" s="148">
        <f>+E17+1</f>
        <v>44415</v>
      </c>
      <c r="F18" s="149"/>
      <c r="G18" s="150"/>
      <c r="H18" s="151"/>
      <c r="I18" s="150"/>
      <c r="J18" s="188"/>
      <c r="K18" s="102"/>
    </row>
    <row r="19" spans="1:11" s="205" customFormat="1" ht="22.5" customHeight="1" x14ac:dyDescent="0.25">
      <c r="A19" s="205" t="str">
        <f t="shared" si="0"/>
        <v/>
      </c>
      <c r="B19" s="205">
        <f t="shared" si="1"/>
        <v>7</v>
      </c>
      <c r="C19" s="226"/>
      <c r="D19" s="163" t="str">
        <f>IF(B19=1,"Mo",IF(B19=2,"Tue",IF(B19=3,"Wed",IF(B19=4,"Thu",IF(B19=5,"Fri",IF(B19=6,"Sat",IF(B19=7,"Sun","")))))))</f>
        <v>Sun</v>
      </c>
      <c r="E19" s="148">
        <f>+E18+1</f>
        <v>44416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A20" s="119">
        <f t="shared" si="0"/>
        <v>1</v>
      </c>
      <c r="B20" s="119">
        <f t="shared" si="1"/>
        <v>1</v>
      </c>
      <c r="C20" s="162"/>
      <c r="D20" s="227" t="str">
        <f>IF(B20=1,"Mo",IF(B20=2,"Tue",IF(B20=3,"Wed",IF(B20=4,"Thu",IF(B20=5,"Fri",IF(B20=6,"Sat",IF(B20=7,"Sun","")))))))</f>
        <v>Mo</v>
      </c>
      <c r="E20" s="208">
        <f>+E19+1</f>
        <v>44417</v>
      </c>
      <c r="F20" s="209"/>
      <c r="G20" s="210">
        <v>9006</v>
      </c>
      <c r="H20" s="211" t="s">
        <v>89</v>
      </c>
      <c r="I20" s="210" t="s">
        <v>91</v>
      </c>
      <c r="J20" s="228">
        <v>8</v>
      </c>
      <c r="K20" s="105"/>
    </row>
    <row r="21" spans="1:11" ht="22.5" customHeight="1" x14ac:dyDescent="0.25">
      <c r="C21" s="162"/>
      <c r="D21" s="227" t="str">
        <f>D20</f>
        <v>Mo</v>
      </c>
      <c r="E21" s="208">
        <f>E20</f>
        <v>44417</v>
      </c>
      <c r="F21" s="209"/>
      <c r="G21" s="210"/>
      <c r="H21" s="211" t="s">
        <v>115</v>
      </c>
      <c r="I21" s="210"/>
      <c r="J21" s="228"/>
      <c r="K21" s="105"/>
    </row>
    <row r="22" spans="1:11" ht="22.5" customHeight="1" x14ac:dyDescent="0.25">
      <c r="C22" s="162"/>
      <c r="D22" s="227" t="str">
        <f t="shared" ref="D22:E22" si="3">D21</f>
        <v>Mo</v>
      </c>
      <c r="E22" s="208">
        <f t="shared" si="3"/>
        <v>44417</v>
      </c>
      <c r="F22" s="209"/>
      <c r="G22" s="210"/>
      <c r="H22" s="211" t="s">
        <v>116</v>
      </c>
      <c r="I22" s="210"/>
      <c r="J22" s="228"/>
      <c r="K22" s="105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62"/>
      <c r="D23" s="163" t="str">
        <f>IF(B23=1,"Mo",IF(B23=2,"Tue",IF(B23=3,"Wed",IF(B23=4,"Thu",IF(B23=5,"Fri",IF(B23=6,"Sat",IF(B23=7,"Sun","")))))))</f>
        <v>Tue</v>
      </c>
      <c r="E23" s="148">
        <f>+E20+1</f>
        <v>44418</v>
      </c>
      <c r="F23" s="149"/>
      <c r="G23" s="150">
        <v>9006</v>
      </c>
      <c r="H23" s="151" t="s">
        <v>89</v>
      </c>
      <c r="I23" s="150" t="s">
        <v>91</v>
      </c>
      <c r="J23" s="188">
        <v>8</v>
      </c>
      <c r="K23" s="102"/>
    </row>
    <row r="24" spans="1:11" ht="22.5" customHeight="1" x14ac:dyDescent="0.25">
      <c r="C24" s="162"/>
      <c r="D24" s="163" t="str">
        <f>D23</f>
        <v>Tue</v>
      </c>
      <c r="E24" s="148">
        <f>E23</f>
        <v>44418</v>
      </c>
      <c r="F24" s="149"/>
      <c r="G24" s="150"/>
      <c r="H24" s="151" t="s">
        <v>116</v>
      </c>
      <c r="I24" s="150"/>
      <c r="J24" s="188"/>
      <c r="K24" s="102"/>
    </row>
    <row r="25" spans="1:11" ht="22.5" customHeight="1" x14ac:dyDescent="0.25">
      <c r="A25" s="119">
        <f t="shared" si="0"/>
        <v>1</v>
      </c>
      <c r="B25" s="119">
        <f t="shared" si="1"/>
        <v>3</v>
      </c>
      <c r="C25" s="162"/>
      <c r="D25" s="161" t="str">
        <f t="shared" si="2"/>
        <v>Wed</v>
      </c>
      <c r="E25" s="140">
        <f>+E23+1</f>
        <v>44419</v>
      </c>
      <c r="F25" s="141"/>
      <c r="G25" s="142">
        <v>9006</v>
      </c>
      <c r="H25" s="156" t="s">
        <v>89</v>
      </c>
      <c r="I25" s="142" t="s">
        <v>81</v>
      </c>
      <c r="J25" s="187">
        <v>8</v>
      </c>
      <c r="K25" s="99"/>
    </row>
    <row r="26" spans="1:11" ht="22.5" customHeight="1" x14ac:dyDescent="0.25">
      <c r="C26" s="162"/>
      <c r="D26" s="227" t="str">
        <f>D25</f>
        <v>Wed</v>
      </c>
      <c r="E26" s="208">
        <f>E25</f>
        <v>44419</v>
      </c>
      <c r="F26" s="209"/>
      <c r="G26" s="210"/>
      <c r="H26" s="211" t="s">
        <v>116</v>
      </c>
      <c r="I26" s="210"/>
      <c r="J26" s="228"/>
      <c r="K26" s="105"/>
    </row>
    <row r="27" spans="1:11" ht="22.5" customHeight="1" x14ac:dyDescent="0.25">
      <c r="A27" s="119">
        <f t="shared" si="0"/>
        <v>1</v>
      </c>
      <c r="B27" s="119">
        <f t="shared" si="1"/>
        <v>4</v>
      </c>
      <c r="C27" s="162"/>
      <c r="D27" s="163" t="str">
        <f t="shared" si="2"/>
        <v>Thu</v>
      </c>
      <c r="E27" s="148">
        <f>+E25+1</f>
        <v>44420</v>
      </c>
      <c r="F27" s="149"/>
      <c r="G27" s="150"/>
      <c r="H27" s="157" t="s">
        <v>124</v>
      </c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5</v>
      </c>
      <c r="C28" s="162"/>
      <c r="D28" s="227" t="str">
        <f t="shared" si="2"/>
        <v>Fri</v>
      </c>
      <c r="E28" s="208">
        <f>+E27+1</f>
        <v>44421</v>
      </c>
      <c r="F28" s="209"/>
      <c r="G28" s="210">
        <v>9006</v>
      </c>
      <c r="H28" s="211" t="s">
        <v>89</v>
      </c>
      <c r="I28" s="210" t="s">
        <v>91</v>
      </c>
      <c r="J28" s="228">
        <v>8</v>
      </c>
      <c r="K28" s="105"/>
    </row>
    <row r="29" spans="1:11" ht="22.5" customHeight="1" x14ac:dyDescent="0.25">
      <c r="C29" s="162"/>
      <c r="D29" s="227" t="str">
        <f>D28</f>
        <v>Fri</v>
      </c>
      <c r="E29" s="208">
        <f>E28</f>
        <v>44421</v>
      </c>
      <c r="F29" s="209"/>
      <c r="G29" s="210"/>
      <c r="H29" s="211" t="s">
        <v>116</v>
      </c>
      <c r="I29" s="210"/>
      <c r="J29" s="228"/>
      <c r="K29" s="105"/>
    </row>
    <row r="30" spans="1:11" ht="22.5" customHeight="1" x14ac:dyDescent="0.25">
      <c r="A30" s="119" t="str">
        <f t="shared" si="0"/>
        <v/>
      </c>
      <c r="B30" s="119">
        <f t="shared" si="1"/>
        <v>6</v>
      </c>
      <c r="C30" s="162"/>
      <c r="D30" s="163" t="str">
        <f t="shared" si="2"/>
        <v>Sat</v>
      </c>
      <c r="E30" s="148">
        <f>+E28+1</f>
        <v>44422</v>
      </c>
      <c r="F30" s="149"/>
      <c r="G30" s="150"/>
      <c r="H30" s="151"/>
      <c r="I30" s="150"/>
      <c r="J30" s="188"/>
      <c r="K30" s="102"/>
    </row>
    <row r="31" spans="1:11" ht="22.5" customHeight="1" x14ac:dyDescent="0.25">
      <c r="A31" s="119" t="str">
        <f t="shared" si="0"/>
        <v/>
      </c>
      <c r="B31" s="119">
        <f t="shared" si="1"/>
        <v>7</v>
      </c>
      <c r="C31" s="162"/>
      <c r="D31" s="163" t="str">
        <f t="shared" si="2"/>
        <v>Sun</v>
      </c>
      <c r="E31" s="148">
        <f>+E30+1</f>
        <v>44423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A32" s="119">
        <f t="shared" si="0"/>
        <v>1</v>
      </c>
      <c r="B32" s="119">
        <f t="shared" si="1"/>
        <v>1</v>
      </c>
      <c r="C32" s="162"/>
      <c r="D32" s="161" t="str">
        <f t="shared" si="2"/>
        <v>Mo</v>
      </c>
      <c r="E32" s="140">
        <f>+E31+1</f>
        <v>44424</v>
      </c>
      <c r="F32" s="141" t="s">
        <v>123</v>
      </c>
      <c r="G32" s="142">
        <v>9006</v>
      </c>
      <c r="H32" s="156" t="s">
        <v>118</v>
      </c>
      <c r="I32" s="142" t="s">
        <v>91</v>
      </c>
      <c r="J32" s="187">
        <v>1</v>
      </c>
      <c r="K32" s="99"/>
    </row>
    <row r="33" spans="1:11" ht="22.5" customHeight="1" x14ac:dyDescent="0.25">
      <c r="C33" s="162"/>
      <c r="D33" s="161" t="str">
        <f>D32</f>
        <v>Mo</v>
      </c>
      <c r="E33" s="140">
        <f>E32</f>
        <v>44424</v>
      </c>
      <c r="F33" s="141"/>
      <c r="G33" s="142">
        <v>9006</v>
      </c>
      <c r="H33" s="156" t="s">
        <v>116</v>
      </c>
      <c r="I33" s="142" t="s">
        <v>91</v>
      </c>
      <c r="J33" s="187">
        <v>7</v>
      </c>
      <c r="K33" s="99"/>
    </row>
    <row r="34" spans="1:11" ht="22.5" customHeight="1" x14ac:dyDescent="0.25">
      <c r="A34" s="119">
        <f t="shared" si="0"/>
        <v>1</v>
      </c>
      <c r="B34" s="119">
        <f t="shared" si="1"/>
        <v>2</v>
      </c>
      <c r="C34" s="162"/>
      <c r="D34" s="163" t="str">
        <f t="shared" si="2"/>
        <v>Tue</v>
      </c>
      <c r="E34" s="148">
        <f>+E32+1</f>
        <v>44425</v>
      </c>
      <c r="F34" s="149"/>
      <c r="G34" s="150">
        <v>9006</v>
      </c>
      <c r="H34" s="151" t="s">
        <v>89</v>
      </c>
      <c r="I34" s="150" t="s">
        <v>91</v>
      </c>
      <c r="J34" s="188">
        <v>8</v>
      </c>
      <c r="K34" s="102"/>
    </row>
    <row r="35" spans="1:11" ht="22.5" customHeight="1" x14ac:dyDescent="0.25">
      <c r="C35" s="162"/>
      <c r="D35" s="163" t="str">
        <f>D34</f>
        <v>Tue</v>
      </c>
      <c r="E35" s="148">
        <f>E34</f>
        <v>44425</v>
      </c>
      <c r="F35" s="149"/>
      <c r="G35" s="150"/>
      <c r="H35" s="151" t="s">
        <v>116</v>
      </c>
      <c r="I35" s="150"/>
      <c r="J35" s="188"/>
      <c r="K35" s="102"/>
    </row>
    <row r="36" spans="1:11" ht="22.5" customHeight="1" x14ac:dyDescent="0.25">
      <c r="A36" s="119">
        <f t="shared" si="0"/>
        <v>1</v>
      </c>
      <c r="B36" s="119">
        <f t="shared" si="1"/>
        <v>3</v>
      </c>
      <c r="C36" s="162"/>
      <c r="D36" s="227" t="str">
        <f t="shared" si="2"/>
        <v>Wed</v>
      </c>
      <c r="E36" s="208">
        <f>+E34+1</f>
        <v>44426</v>
      </c>
      <c r="F36" s="141" t="s">
        <v>123</v>
      </c>
      <c r="G36" s="142">
        <v>9006</v>
      </c>
      <c r="H36" s="211" t="s">
        <v>117</v>
      </c>
      <c r="I36" s="210" t="s">
        <v>81</v>
      </c>
      <c r="J36" s="228">
        <v>1</v>
      </c>
      <c r="K36" s="105"/>
    </row>
    <row r="37" spans="1:11" ht="22.5" customHeight="1" x14ac:dyDescent="0.25">
      <c r="C37" s="162"/>
      <c r="D37" s="227" t="str">
        <f>D36</f>
        <v>Wed</v>
      </c>
      <c r="E37" s="208">
        <f>E36</f>
        <v>44426</v>
      </c>
      <c r="F37" s="209"/>
      <c r="G37" s="210"/>
      <c r="H37" s="211" t="s">
        <v>89</v>
      </c>
      <c r="I37" s="210"/>
      <c r="J37" s="228">
        <v>7</v>
      </c>
      <c r="K37" s="105"/>
    </row>
    <row r="38" spans="1:11" ht="22.5" customHeight="1" x14ac:dyDescent="0.25">
      <c r="C38" s="162"/>
      <c r="D38" s="227" t="str">
        <f t="shared" ref="D38:E38" si="4">D37</f>
        <v>Wed</v>
      </c>
      <c r="E38" s="208">
        <f t="shared" si="4"/>
        <v>44426</v>
      </c>
      <c r="F38" s="209"/>
      <c r="G38" s="210"/>
      <c r="H38" s="211" t="s">
        <v>116</v>
      </c>
      <c r="I38" s="210"/>
      <c r="J38" s="228"/>
      <c r="K38" s="105"/>
    </row>
    <row r="39" spans="1:11" ht="22.5" customHeight="1" x14ac:dyDescent="0.25">
      <c r="A39" s="119">
        <f t="shared" si="0"/>
        <v>1</v>
      </c>
      <c r="B39" s="119">
        <f t="shared" si="1"/>
        <v>4</v>
      </c>
      <c r="C39" s="162"/>
      <c r="D39" s="163" t="str">
        <f t="shared" si="2"/>
        <v>Thu</v>
      </c>
      <c r="E39" s="148">
        <f>+E36+1</f>
        <v>44427</v>
      </c>
      <c r="F39" s="149"/>
      <c r="G39" s="150">
        <v>9006</v>
      </c>
      <c r="H39" s="151" t="s">
        <v>89</v>
      </c>
      <c r="I39" s="150" t="s">
        <v>91</v>
      </c>
      <c r="J39" s="188">
        <v>8</v>
      </c>
      <c r="K39" s="102"/>
    </row>
    <row r="40" spans="1:11" ht="22.5" customHeight="1" x14ac:dyDescent="0.25">
      <c r="A40" s="119">
        <f t="shared" si="0"/>
        <v>1</v>
      </c>
      <c r="B40" s="119">
        <f t="shared" si="1"/>
        <v>5</v>
      </c>
      <c r="C40" s="162"/>
      <c r="D40" s="227" t="str">
        <f t="shared" si="2"/>
        <v>Fri</v>
      </c>
      <c r="E40" s="208">
        <f>+E39+1</f>
        <v>44428</v>
      </c>
      <c r="F40" s="209"/>
      <c r="G40" s="210">
        <v>9006</v>
      </c>
      <c r="H40" s="211" t="s">
        <v>89</v>
      </c>
      <c r="I40" s="210" t="s">
        <v>91</v>
      </c>
      <c r="J40" s="228">
        <v>8</v>
      </c>
      <c r="K40" s="105"/>
    </row>
    <row r="41" spans="1:11" ht="22.5" customHeight="1" x14ac:dyDescent="0.25">
      <c r="A41" s="119" t="str">
        <f t="shared" si="0"/>
        <v/>
      </c>
      <c r="B41" s="119">
        <f t="shared" si="1"/>
        <v>6</v>
      </c>
      <c r="C41" s="162"/>
      <c r="D41" s="163" t="str">
        <f t="shared" si="2"/>
        <v>Sat</v>
      </c>
      <c r="E41" s="148">
        <f>+E40+1</f>
        <v>44429</v>
      </c>
      <c r="F41" s="149"/>
      <c r="G41" s="150"/>
      <c r="H41" s="151"/>
      <c r="I41" s="150"/>
      <c r="J41" s="188"/>
      <c r="K41" s="102"/>
    </row>
    <row r="42" spans="1:11" s="164" customFormat="1" ht="22.5" customHeight="1" x14ac:dyDescent="0.25">
      <c r="A42" s="164" t="str">
        <f t="shared" si="0"/>
        <v/>
      </c>
      <c r="B42" s="164">
        <f t="shared" si="1"/>
        <v>7</v>
      </c>
      <c r="C42" s="165"/>
      <c r="D42" s="163" t="str">
        <f t="shared" si="2"/>
        <v>Sun</v>
      </c>
      <c r="E42" s="148">
        <f>+E41+1</f>
        <v>44430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1</v>
      </c>
      <c r="C43" s="162"/>
      <c r="D43" s="161" t="str">
        <f>IF(B43=1,"Mo",IF(B43=2,"Tue",IF(B43=3,"Wed",IF(B43=4,"Thu",IF(B43=5,"Fri",IF(B43=6,"Sat",IF(B43=7,"Sun","")))))))</f>
        <v>Mo</v>
      </c>
      <c r="E43" s="140">
        <f>+E42+1</f>
        <v>44431</v>
      </c>
      <c r="F43" s="141"/>
      <c r="G43" s="142">
        <v>9006</v>
      </c>
      <c r="H43" s="156" t="s">
        <v>119</v>
      </c>
      <c r="I43" s="142" t="s">
        <v>91</v>
      </c>
      <c r="J43" s="187">
        <v>8</v>
      </c>
      <c r="K43" s="99"/>
    </row>
    <row r="44" spans="1:11" ht="22.5" customHeight="1" x14ac:dyDescent="0.25">
      <c r="C44" s="162"/>
      <c r="D44" s="161" t="str">
        <f>D43</f>
        <v>Mo</v>
      </c>
      <c r="E44" s="140">
        <f>E43</f>
        <v>44431</v>
      </c>
      <c r="F44" s="141"/>
      <c r="G44" s="142"/>
      <c r="H44" s="156" t="s">
        <v>120</v>
      </c>
      <c r="I44" s="142"/>
      <c r="J44" s="187"/>
      <c r="K44" s="99"/>
    </row>
    <row r="45" spans="1:11" ht="22.5" customHeight="1" x14ac:dyDescent="0.25">
      <c r="A45" s="119">
        <f t="shared" si="0"/>
        <v>1</v>
      </c>
      <c r="B45" s="119">
        <f t="shared" si="1"/>
        <v>2</v>
      </c>
      <c r="C45" s="162"/>
      <c r="D45" s="163" t="str">
        <f>IF(B45=1,"Mo",IF(B45=2,"Tue",IF(B45=3,"Wed",IF(B45=4,"Thu",IF(B45=5,"Fri",IF(B45=6,"Sat",IF(B45=7,"Sun","")))))))</f>
        <v>Tue</v>
      </c>
      <c r="E45" s="148">
        <f>+E43+1</f>
        <v>44432</v>
      </c>
      <c r="F45" s="149"/>
      <c r="G45" s="150">
        <v>9006</v>
      </c>
      <c r="H45" s="151" t="s">
        <v>120</v>
      </c>
      <c r="I45" s="150" t="s">
        <v>91</v>
      </c>
      <c r="J45" s="188">
        <v>8</v>
      </c>
      <c r="K45" s="102"/>
    </row>
    <row r="46" spans="1:11" ht="22.5" customHeight="1" x14ac:dyDescent="0.25">
      <c r="C46" s="162"/>
      <c r="D46" s="163" t="str">
        <f>D45</f>
        <v>Tue</v>
      </c>
      <c r="E46" s="148">
        <f>E45</f>
        <v>44432</v>
      </c>
      <c r="F46" s="149"/>
      <c r="G46" s="150"/>
      <c r="H46" s="151" t="s">
        <v>116</v>
      </c>
      <c r="I46" s="150"/>
      <c r="J46" s="188"/>
      <c r="K46" s="102"/>
    </row>
    <row r="47" spans="1:11" ht="22.5" customHeight="1" x14ac:dyDescent="0.25">
      <c r="A47" s="119">
        <f t="shared" si="0"/>
        <v>1</v>
      </c>
      <c r="B47" s="119">
        <f t="shared" si="1"/>
        <v>3</v>
      </c>
      <c r="C47" s="162"/>
      <c r="D47" s="161" t="str">
        <f t="shared" si="2"/>
        <v>Wed</v>
      </c>
      <c r="E47" s="140">
        <f>+E45+1</f>
        <v>44433</v>
      </c>
      <c r="F47" s="141" t="s">
        <v>123</v>
      </c>
      <c r="G47" s="142">
        <v>9006</v>
      </c>
      <c r="H47" s="156" t="s">
        <v>121</v>
      </c>
      <c r="I47" s="142" t="s">
        <v>81</v>
      </c>
      <c r="J47" s="187">
        <v>4</v>
      </c>
      <c r="K47" s="99"/>
    </row>
    <row r="48" spans="1:11" ht="22.5" customHeight="1" x14ac:dyDescent="0.25">
      <c r="C48" s="162"/>
      <c r="D48" s="161" t="str">
        <f>D47</f>
        <v>Wed</v>
      </c>
      <c r="E48" s="140">
        <f>E47</f>
        <v>44433</v>
      </c>
      <c r="F48" s="141"/>
      <c r="G48" s="142">
        <v>9006</v>
      </c>
      <c r="H48" s="156" t="s">
        <v>116</v>
      </c>
      <c r="I48" s="142"/>
      <c r="J48" s="187">
        <v>4</v>
      </c>
      <c r="K48" s="99"/>
    </row>
    <row r="49" spans="1:11" ht="22.5" customHeight="1" x14ac:dyDescent="0.25">
      <c r="A49" s="119">
        <f t="shared" si="0"/>
        <v>1</v>
      </c>
      <c r="B49" s="119">
        <f t="shared" si="1"/>
        <v>4</v>
      </c>
      <c r="C49" s="162"/>
      <c r="D49" s="163" t="str">
        <f t="shared" si="2"/>
        <v>Thu</v>
      </c>
      <c r="E49" s="148">
        <f>+E47+1</f>
        <v>44434</v>
      </c>
      <c r="F49" s="149"/>
      <c r="G49" s="150">
        <v>9006</v>
      </c>
      <c r="H49" s="151" t="s">
        <v>120</v>
      </c>
      <c r="I49" s="150" t="s">
        <v>91</v>
      </c>
      <c r="J49" s="188">
        <v>12</v>
      </c>
      <c r="K49" s="102"/>
    </row>
    <row r="50" spans="1:11" ht="22.5" customHeight="1" x14ac:dyDescent="0.25">
      <c r="A50" s="119">
        <f t="shared" si="0"/>
        <v>1</v>
      </c>
      <c r="B50" s="119">
        <f t="shared" si="1"/>
        <v>5</v>
      </c>
      <c r="C50" s="162"/>
      <c r="D50" s="227" t="str">
        <f t="shared" si="2"/>
        <v>Fri</v>
      </c>
      <c r="E50" s="208">
        <f>+E49+1</f>
        <v>44435</v>
      </c>
      <c r="F50" s="209"/>
      <c r="G50" s="210">
        <v>9006</v>
      </c>
      <c r="H50" s="211" t="s">
        <v>120</v>
      </c>
      <c r="I50" s="210" t="s">
        <v>91</v>
      </c>
      <c r="J50" s="228">
        <v>15</v>
      </c>
      <c r="K50" s="105"/>
    </row>
    <row r="51" spans="1:11" ht="22.5" customHeight="1" x14ac:dyDescent="0.25">
      <c r="A51" s="119" t="str">
        <f t="shared" si="0"/>
        <v/>
      </c>
      <c r="B51" s="119">
        <f t="shared" si="1"/>
        <v>6</v>
      </c>
      <c r="C51" s="162"/>
      <c r="D51" s="163" t="str">
        <f t="shared" si="2"/>
        <v>Sat</v>
      </c>
      <c r="E51" s="148">
        <f>+E50+1</f>
        <v>44436</v>
      </c>
      <c r="F51" s="149"/>
      <c r="G51" s="150">
        <v>9006</v>
      </c>
      <c r="H51" s="301" t="s">
        <v>120</v>
      </c>
      <c r="I51" s="150" t="s">
        <v>91</v>
      </c>
      <c r="J51" s="188">
        <v>15</v>
      </c>
      <c r="K51" s="102"/>
    </row>
    <row r="52" spans="1:11" ht="22.5" customHeight="1" x14ac:dyDescent="0.25">
      <c r="A52" s="119" t="str">
        <f t="shared" si="0"/>
        <v/>
      </c>
      <c r="B52" s="119">
        <f>WEEKDAY(E51+1,2)</f>
        <v>7</v>
      </c>
      <c r="C52" s="162"/>
      <c r="D52" s="161" t="str">
        <f>IF(B52=1,"Mo",IF(B52=2,"Tue",IF(B52=3,"Wed",IF(B52=4,"Thu",IF(B52=5,"Fri",IF(B52=6,"Sat",IF(B52=7,"Sun","")))))))</f>
        <v>Sun</v>
      </c>
      <c r="E52" s="140">
        <f>IF(MONTH(E51+1)&gt;MONTH(E51),"",E51+1)</f>
        <v>44437</v>
      </c>
      <c r="F52" s="149"/>
      <c r="G52" s="150">
        <v>9006</v>
      </c>
      <c r="H52" s="151" t="s">
        <v>120</v>
      </c>
      <c r="I52" s="150" t="s">
        <v>91</v>
      </c>
      <c r="J52" s="188">
        <v>12</v>
      </c>
      <c r="K52" s="102"/>
    </row>
    <row r="53" spans="1:11" ht="22.5" customHeight="1" x14ac:dyDescent="0.25">
      <c r="A53" s="119">
        <f t="shared" si="0"/>
        <v>1</v>
      </c>
      <c r="B53" s="119">
        <v>3</v>
      </c>
      <c r="C53" s="162"/>
      <c r="D53" s="161" t="str">
        <f>IF(B43=1,"Mo",IF(B43=2,"Tue",IF(B43=3,"Wed",IF(B43=4,"Thu",IF(B43=5,"Fri",IF(B43=6,"Sat",IF(B43=7,"Sun","")))))))</f>
        <v>Mo</v>
      </c>
      <c r="E53" s="140">
        <f>IF(MONTH(E52+1)&gt;MONTH(E52),"",E52+1)</f>
        <v>44438</v>
      </c>
      <c r="F53" s="141"/>
      <c r="G53" s="142">
        <v>9006</v>
      </c>
      <c r="H53" s="156" t="s">
        <v>89</v>
      </c>
      <c r="I53" s="142" t="s">
        <v>91</v>
      </c>
      <c r="J53" s="187">
        <v>8</v>
      </c>
      <c r="K53" s="99"/>
    </row>
    <row r="54" spans="1:11" ht="22.5" customHeight="1" x14ac:dyDescent="0.25">
      <c r="C54" s="162"/>
      <c r="D54" s="167" t="str">
        <f>D53</f>
        <v>Mo</v>
      </c>
      <c r="E54" s="168">
        <f>E53</f>
        <v>44438</v>
      </c>
      <c r="F54" s="169"/>
      <c r="G54" s="170"/>
      <c r="H54" s="303" t="s">
        <v>122</v>
      </c>
      <c r="I54" s="170"/>
      <c r="J54" s="189"/>
      <c r="K54" s="99"/>
    </row>
    <row r="55" spans="1:11" ht="22.5" customHeight="1" x14ac:dyDescent="0.25">
      <c r="C55" s="162"/>
      <c r="D55" s="167" t="str">
        <f t="shared" ref="D55:E57" si="5">D54</f>
        <v>Mo</v>
      </c>
      <c r="E55" s="168">
        <f t="shared" si="5"/>
        <v>44438</v>
      </c>
      <c r="F55" s="169"/>
      <c r="G55" s="170"/>
      <c r="H55" s="171"/>
      <c r="I55" s="170"/>
      <c r="J55" s="189"/>
      <c r="K55" s="99"/>
    </row>
    <row r="56" spans="1:11" ht="21.75" customHeight="1" x14ac:dyDescent="0.25">
      <c r="C56" s="162"/>
      <c r="D56" s="167" t="str">
        <f t="shared" si="5"/>
        <v>Mo</v>
      </c>
      <c r="E56" s="168">
        <f t="shared" si="5"/>
        <v>44438</v>
      </c>
      <c r="F56" s="169"/>
      <c r="G56" s="170"/>
      <c r="H56" s="171"/>
      <c r="I56" s="170"/>
      <c r="J56" s="189"/>
      <c r="K56" s="99"/>
    </row>
    <row r="57" spans="1:11" ht="21.75" customHeight="1" x14ac:dyDescent="0.25">
      <c r="C57" s="172"/>
      <c r="D57" s="167" t="str">
        <f t="shared" si="5"/>
        <v>Mo</v>
      </c>
      <c r="E57" s="168">
        <f t="shared" si="5"/>
        <v>44438</v>
      </c>
      <c r="F57" s="169"/>
      <c r="G57" s="170"/>
      <c r="H57" s="171"/>
      <c r="I57" s="170"/>
      <c r="J57" s="189"/>
      <c r="K57" s="99"/>
    </row>
    <row r="58" spans="1:11" ht="21.75" customHeight="1" x14ac:dyDescent="0.25">
      <c r="C58" s="172"/>
      <c r="D58" s="173" t="str">
        <f>IF(B45=1,"Mo",IF(B45=2,"Tue",IF(B45=3,"Wed",IF(B45=4,"Thu",IF(B45=5,"Fri",IF(B45=6,"Sat",IF(B45=7,"Sun","")))))))</f>
        <v>Tue</v>
      </c>
      <c r="E58" s="174">
        <f>E57+1</f>
        <v>44439</v>
      </c>
      <c r="F58" s="175"/>
      <c r="G58" s="176">
        <v>9006</v>
      </c>
      <c r="H58" s="302" t="s">
        <v>89</v>
      </c>
      <c r="I58" s="176" t="s">
        <v>91</v>
      </c>
      <c r="J58" s="190">
        <v>12</v>
      </c>
      <c r="K58" s="102"/>
    </row>
    <row r="59" spans="1:11" ht="21.75" customHeight="1" x14ac:dyDescent="0.25">
      <c r="C59" s="172"/>
      <c r="D59" s="173" t="str">
        <f>D58</f>
        <v>Tue</v>
      </c>
      <c r="E59" s="174">
        <f>E58</f>
        <v>44439</v>
      </c>
      <c r="F59" s="175"/>
      <c r="G59" s="176"/>
      <c r="H59" s="302" t="s">
        <v>116</v>
      </c>
      <c r="I59" s="176"/>
      <c r="J59" s="190"/>
      <c r="K59" s="102"/>
    </row>
    <row r="60" spans="1:11" ht="21.75" customHeight="1" x14ac:dyDescent="0.25">
      <c r="C60" s="172"/>
      <c r="D60" s="173" t="str">
        <f t="shared" ref="D60:E61" si="6">D59</f>
        <v>Tue</v>
      </c>
      <c r="E60" s="174">
        <f t="shared" si="6"/>
        <v>44439</v>
      </c>
      <c r="F60" s="175"/>
      <c r="G60" s="176"/>
      <c r="H60" s="177"/>
      <c r="I60" s="176"/>
      <c r="J60" s="190"/>
      <c r="K60" s="102"/>
    </row>
    <row r="61" spans="1:11" ht="21.75" customHeight="1" x14ac:dyDescent="0.25">
      <c r="C61" s="172"/>
      <c r="D61" s="173" t="str">
        <f t="shared" si="6"/>
        <v>Tue</v>
      </c>
      <c r="E61" s="174">
        <f t="shared" si="6"/>
        <v>44439</v>
      </c>
      <c r="F61" s="175"/>
      <c r="G61" s="176"/>
      <c r="H61" s="177"/>
      <c r="I61" s="176"/>
      <c r="J61" s="190"/>
      <c r="K61" s="102"/>
    </row>
    <row r="62" spans="1:11" ht="21.75" customHeight="1" thickBot="1" x14ac:dyDescent="0.3">
      <c r="C62" s="185"/>
      <c r="D62" s="184" t="str">
        <f>D58</f>
        <v>Tue</v>
      </c>
      <c r="E62" s="179">
        <f>E58</f>
        <v>44439</v>
      </c>
      <c r="F62" s="180"/>
      <c r="G62" s="181"/>
      <c r="H62" s="182"/>
      <c r="I62" s="181"/>
      <c r="J62" s="191"/>
      <c r="K62" s="103"/>
    </row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</sheetData>
  <mergeCells count="2">
    <mergeCell ref="D4:E4"/>
    <mergeCell ref="D1:K1"/>
  </mergeCells>
  <conditionalFormatting sqref="C11:C52">
    <cfRule type="expression" dxfId="146" priority="25" stopIfTrue="1">
      <formula>IF($A11=1,B11,)</formula>
    </cfRule>
    <cfRule type="expression" dxfId="145" priority="26" stopIfTrue="1">
      <formula>IF($A11="",B11,)</formula>
    </cfRule>
  </conditionalFormatting>
  <conditionalFormatting sqref="E11">
    <cfRule type="expression" dxfId="144" priority="27" stopIfTrue="1">
      <formula>IF($A11="",B11,"")</formula>
    </cfRule>
  </conditionalFormatting>
  <conditionalFormatting sqref="E12:E52">
    <cfRule type="expression" dxfId="143" priority="28" stopIfTrue="1">
      <formula>IF($A12&lt;&gt;1,B12,"")</formula>
    </cfRule>
  </conditionalFormatting>
  <conditionalFormatting sqref="D11:D52">
    <cfRule type="expression" dxfId="142" priority="29" stopIfTrue="1">
      <formula>IF($A11="",B11,)</formula>
    </cfRule>
  </conditionalFormatting>
  <conditionalFormatting sqref="G11:G12 G37:G38 G14:G35 G40:G51">
    <cfRule type="expression" dxfId="141" priority="30" stopIfTrue="1">
      <formula>#REF!="Freelancer"</formula>
    </cfRule>
    <cfRule type="expression" dxfId="140" priority="31" stopIfTrue="1">
      <formula>#REF!="DTC Int. Staff"</formula>
    </cfRule>
  </conditionalFormatting>
  <conditionalFormatting sqref="G51 G14:G15 G37:G38 G18:G26 G30:G35 G41:G48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12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2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3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3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C53:C62">
    <cfRule type="expression" dxfId="129" priority="12" stopIfTrue="1">
      <formula>IF($A53=1,B53,)</formula>
    </cfRule>
    <cfRule type="expression" dxfId="128" priority="13" stopIfTrue="1">
      <formula>IF($A53="",B53,)</formula>
    </cfRule>
  </conditionalFormatting>
  <conditionalFormatting sqref="D53:D62">
    <cfRule type="expression" dxfId="127" priority="14" stopIfTrue="1">
      <formula>IF($A53="",B53,)</formula>
    </cfRule>
  </conditionalFormatting>
  <conditionalFormatting sqref="E53:E62">
    <cfRule type="expression" dxfId="126" priority="11" stopIfTrue="1">
      <formula>IF($A53&lt;&gt;1,B53,"")</formula>
    </cfRule>
  </conditionalFormatting>
  <conditionalFormatting sqref="G28:G2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39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39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36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6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2021-09-02T04:32:28Z</dcterms:modified>
</cp:coreProperties>
</file>