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ropbox\My Work\03 Project 2021\00 Timesheet\"/>
    </mc:Choice>
  </mc:AlternateContent>
  <xr:revisionPtr revIDLastSave="0" documentId="13_ncr:1_{006910C7-2974-4936-BB76-73D7D6BB5831}" xr6:coauthVersionLast="47" xr6:coauthVersionMax="47" xr10:uidLastSave="{00000000-0000-0000-0000-000000000000}"/>
  <bookViews>
    <workbookView xWindow="-108" yWindow="-108" windowWidth="23256" windowHeight="12576" tabRatio="766" activeTab="4" xr2:uid="{00000000-000D-0000-FFFF-FFFF00000000}"/>
  </bookViews>
  <sheets>
    <sheet name="Information-General Settings" sheetId="35" r:id="rId1"/>
    <sheet name="07_July" sheetId="46" r:id="rId2"/>
    <sheet name="08_Aug" sheetId="47" r:id="rId3"/>
    <sheet name="09_Sep" sheetId="48" r:id="rId4"/>
    <sheet name="10_Oct" sheetId="49" r:id="rId5"/>
    <sheet name="11_Nov" sheetId="50" r:id="rId6"/>
    <sheet name="12_Dec" sheetId="51" r:id="rId7"/>
    <sheet name="Back UP" sheetId="44" r:id="rId8"/>
    <sheet name="01_Jan" sheetId="36" r:id="rId9"/>
    <sheet name="02_Feb" sheetId="37" r:id="rId10"/>
    <sheet name="03_Mar" sheetId="39" r:id="rId11"/>
    <sheet name="04_April" sheetId="40" r:id="rId12"/>
    <sheet name="05_May" sheetId="41" r:id="rId13"/>
    <sheet name="06_June" sheetId="42" r:id="rId14"/>
    <sheet name="Summary H1" sheetId="43" r:id="rId15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7" l="1"/>
  <c r="J8" i="47" s="1"/>
  <c r="F4" i="47"/>
  <c r="F5" i="47"/>
  <c r="F4" i="48"/>
  <c r="F5" i="48"/>
  <c r="F4" i="49"/>
  <c r="F5" i="49"/>
  <c r="F4" i="50"/>
  <c r="F5" i="50"/>
  <c r="F4" i="51"/>
  <c r="F5" i="51"/>
  <c r="F4" i="46"/>
  <c r="F5" i="46"/>
  <c r="F3" i="47"/>
  <c r="F3" i="48"/>
  <c r="F3" i="49"/>
  <c r="F3" i="50"/>
  <c r="F3" i="51"/>
  <c r="F3" i="46"/>
  <c r="A125" i="51"/>
  <c r="E11" i="51"/>
  <c r="I8" i="51"/>
  <c r="J8" i="51" s="1"/>
  <c r="A130" i="50"/>
  <c r="D129" i="50"/>
  <c r="D126" i="50"/>
  <c r="D127" i="50" s="1"/>
  <c r="D128" i="50" s="1"/>
  <c r="D125" i="50"/>
  <c r="A125" i="50"/>
  <c r="E16" i="50"/>
  <c r="B16" i="50"/>
  <c r="D16" i="50" s="1"/>
  <c r="D17" i="50" s="1"/>
  <c r="D18" i="50" s="1"/>
  <c r="D19" i="50" s="1"/>
  <c r="D20" i="50" s="1"/>
  <c r="E11" i="50"/>
  <c r="B11" i="50" s="1"/>
  <c r="D11" i="50" s="1"/>
  <c r="D12" i="50" s="1"/>
  <c r="D13" i="50" s="1"/>
  <c r="D14" i="50" s="1"/>
  <c r="D15" i="50" s="1"/>
  <c r="B10" i="50"/>
  <c r="I8" i="50"/>
  <c r="J8" i="50" s="1"/>
  <c r="D126" i="49"/>
  <c r="A126" i="49"/>
  <c r="D125" i="49"/>
  <c r="A125" i="49"/>
  <c r="E16" i="49"/>
  <c r="E17" i="49" s="1"/>
  <c r="B16" i="49"/>
  <c r="D15" i="49"/>
  <c r="E14" i="49"/>
  <c r="E15" i="49" s="1"/>
  <c r="E13" i="49"/>
  <c r="E12" i="49"/>
  <c r="E11" i="49"/>
  <c r="B10" i="49" s="1"/>
  <c r="B11" i="49"/>
  <c r="D11" i="49" s="1"/>
  <c r="D12" i="49" s="1"/>
  <c r="D13" i="49" s="1"/>
  <c r="D14" i="49" s="1"/>
  <c r="I8" i="49"/>
  <c r="J8" i="49" s="1"/>
  <c r="A126" i="48"/>
  <c r="E11" i="48"/>
  <c r="E16" i="48" s="1"/>
  <c r="E21" i="48" s="1"/>
  <c r="E26" i="48" s="1"/>
  <c r="E27" i="48" s="1"/>
  <c r="E28" i="48" s="1"/>
  <c r="B11" i="48"/>
  <c r="A11" i="48" s="1"/>
  <c r="B10" i="48"/>
  <c r="I8" i="48"/>
  <c r="J8" i="48" s="1"/>
  <c r="A120" i="47"/>
  <c r="E11" i="47"/>
  <c r="E12" i="47" s="1"/>
  <c r="E13" i="47" s="1"/>
  <c r="E14" i="47" s="1"/>
  <c r="E15" i="47" s="1"/>
  <c r="E16" i="47" s="1"/>
  <c r="D125" i="46"/>
  <c r="D126" i="46" s="1"/>
  <c r="D127" i="46" s="1"/>
  <c r="D128" i="46" s="1"/>
  <c r="D129" i="46" s="1"/>
  <c r="A125" i="46"/>
  <c r="E11" i="46"/>
  <c r="E16" i="46" s="1"/>
  <c r="I8" i="46"/>
  <c r="J8" i="46" s="1"/>
  <c r="E29" i="48" l="1"/>
  <c r="E30" i="48" s="1"/>
  <c r="E31" i="48" s="1"/>
  <c r="E32" i="48" s="1"/>
  <c r="E33" i="48"/>
  <c r="E38" i="48" s="1"/>
  <c r="B38" i="48" s="1"/>
  <c r="E12" i="48"/>
  <c r="E13" i="48" s="1"/>
  <c r="E14" i="48" s="1"/>
  <c r="E15" i="48" s="1"/>
  <c r="B16" i="48"/>
  <c r="A16" i="48" s="1"/>
  <c r="B21" i="48"/>
  <c r="A21" i="48" s="1"/>
  <c r="B26" i="48"/>
  <c r="A26" i="48" s="1"/>
  <c r="B27" i="48"/>
  <c r="A27" i="48" s="1"/>
  <c r="B11" i="47"/>
  <c r="D11" i="47" s="1"/>
  <c r="B10" i="47"/>
  <c r="B10" i="46"/>
  <c r="D11" i="48"/>
  <c r="D12" i="48" s="1"/>
  <c r="D13" i="48" s="1"/>
  <c r="D14" i="48" s="1"/>
  <c r="D15" i="48" s="1"/>
  <c r="E17" i="46"/>
  <c r="E18" i="46" s="1"/>
  <c r="E19" i="46" s="1"/>
  <c r="E20" i="46" s="1"/>
  <c r="B16" i="46"/>
  <c r="E12" i="46"/>
  <c r="E13" i="46" s="1"/>
  <c r="E14" i="46" s="1"/>
  <c r="E15" i="46" s="1"/>
  <c r="B11" i="46"/>
  <c r="E18" i="49"/>
  <c r="B17" i="49"/>
  <c r="E21" i="46"/>
  <c r="E17" i="47"/>
  <c r="B12" i="47"/>
  <c r="D16" i="49"/>
  <c r="A16" i="49"/>
  <c r="B28" i="48"/>
  <c r="B10" i="51"/>
  <c r="B11" i="51"/>
  <c r="E16" i="51"/>
  <c r="E22" i="48"/>
  <c r="E23" i="48" s="1"/>
  <c r="E24" i="48" s="1"/>
  <c r="E25" i="48" s="1"/>
  <c r="E17" i="50"/>
  <c r="E18" i="50" s="1"/>
  <c r="E19" i="50" s="1"/>
  <c r="E20" i="50" s="1"/>
  <c r="E21" i="50"/>
  <c r="E12" i="51"/>
  <c r="E13" i="51" s="1"/>
  <c r="E14" i="51" s="1"/>
  <c r="E15" i="51" s="1"/>
  <c r="E17" i="48"/>
  <c r="E18" i="48" s="1"/>
  <c r="E19" i="48" s="1"/>
  <c r="E20" i="48" s="1"/>
  <c r="A11" i="50"/>
  <c r="A11" i="49"/>
  <c r="E12" i="50"/>
  <c r="E13" i="50" s="1"/>
  <c r="E14" i="50" s="1"/>
  <c r="E15" i="50" s="1"/>
  <c r="D27" i="48" l="1"/>
  <c r="D26" i="48"/>
  <c r="E39" i="48"/>
  <c r="E40" i="48" s="1"/>
  <c r="E41" i="48" s="1"/>
  <c r="E42" i="48" s="1"/>
  <c r="E43" i="48"/>
  <c r="B43" i="48" s="1"/>
  <c r="D21" i="48"/>
  <c r="D22" i="48" s="1"/>
  <c r="D23" i="48" s="1"/>
  <c r="D24" i="48" s="1"/>
  <c r="D25" i="48" s="1"/>
  <c r="B33" i="48"/>
  <c r="E34" i="48"/>
  <c r="E35" i="48" s="1"/>
  <c r="E36" i="48" s="1"/>
  <c r="E37" i="48" s="1"/>
  <c r="D16" i="48"/>
  <c r="D17" i="48" s="1"/>
  <c r="D18" i="48" s="1"/>
  <c r="D19" i="48" s="1"/>
  <c r="D20" i="48" s="1"/>
  <c r="A11" i="47"/>
  <c r="D28" i="48"/>
  <c r="D29" i="48" s="1"/>
  <c r="D30" i="48" s="1"/>
  <c r="D31" i="48" s="1"/>
  <c r="D32" i="48" s="1"/>
  <c r="A28" i="48"/>
  <c r="E44" i="48"/>
  <c r="E45" i="48" s="1"/>
  <c r="E46" i="48" s="1"/>
  <c r="E47" i="48" s="1"/>
  <c r="D12" i="47"/>
  <c r="D13" i="47" s="1"/>
  <c r="D14" i="47" s="1"/>
  <c r="D15" i="47" s="1"/>
  <c r="D16" i="47" s="1"/>
  <c r="A12" i="47"/>
  <c r="A11" i="46"/>
  <c r="D11" i="46"/>
  <c r="D12" i="46" s="1"/>
  <c r="D13" i="46" s="1"/>
  <c r="D14" i="46" s="1"/>
  <c r="D15" i="46" s="1"/>
  <c r="E22" i="47"/>
  <c r="B17" i="47"/>
  <c r="E18" i="47"/>
  <c r="E19" i="47" s="1"/>
  <c r="E20" i="47" s="1"/>
  <c r="E21" i="47" s="1"/>
  <c r="D38" i="48"/>
  <c r="D39" i="48" s="1"/>
  <c r="D40" i="48" s="1"/>
  <c r="D41" i="48" s="1"/>
  <c r="D42" i="48" s="1"/>
  <c r="A38" i="48"/>
  <c r="E26" i="50"/>
  <c r="B21" i="50"/>
  <c r="D21" i="50" s="1"/>
  <c r="D22" i="50" s="1"/>
  <c r="D23" i="50" s="1"/>
  <c r="D24" i="50" s="1"/>
  <c r="D25" i="50" s="1"/>
  <c r="E22" i="50"/>
  <c r="E23" i="50" s="1"/>
  <c r="E24" i="50" s="1"/>
  <c r="E25" i="50" s="1"/>
  <c r="B21" i="46"/>
  <c r="E22" i="46"/>
  <c r="A16" i="46"/>
  <c r="D16" i="46"/>
  <c r="D17" i="46" s="1"/>
  <c r="D18" i="46" s="1"/>
  <c r="D19" i="46" s="1"/>
  <c r="D20" i="46" s="1"/>
  <c r="D17" i="49"/>
  <c r="A17" i="49"/>
  <c r="D33" i="48"/>
  <c r="D34" i="48" s="1"/>
  <c r="D35" i="48" s="1"/>
  <c r="D36" i="48" s="1"/>
  <c r="D37" i="48" s="1"/>
  <c r="A33" i="48"/>
  <c r="E23" i="49"/>
  <c r="E19" i="49"/>
  <c r="E20" i="49" s="1"/>
  <c r="E21" i="49" s="1"/>
  <c r="E22" i="49" s="1"/>
  <c r="B18" i="49"/>
  <c r="D11" i="51"/>
  <c r="D12" i="51" s="1"/>
  <c r="D13" i="51" s="1"/>
  <c r="D14" i="51" s="1"/>
  <c r="D15" i="51" s="1"/>
  <c r="A11" i="51"/>
  <c r="E17" i="51"/>
  <c r="E18" i="51" s="1"/>
  <c r="E19" i="51" s="1"/>
  <c r="E20" i="51" s="1"/>
  <c r="E21" i="51"/>
  <c r="B16" i="51"/>
  <c r="E48" i="48" l="1"/>
  <c r="E27" i="47"/>
  <c r="B22" i="47"/>
  <c r="E23" i="47"/>
  <c r="E24" i="47" s="1"/>
  <c r="E25" i="47" s="1"/>
  <c r="E26" i="47" s="1"/>
  <c r="D16" i="51"/>
  <c r="D17" i="51" s="1"/>
  <c r="D18" i="51" s="1"/>
  <c r="D19" i="51" s="1"/>
  <c r="D20" i="51" s="1"/>
  <c r="A16" i="51"/>
  <c r="B22" i="46"/>
  <c r="E24" i="46"/>
  <c r="E49" i="48"/>
  <c r="E50" i="48" s="1"/>
  <c r="E51" i="48" s="1"/>
  <c r="E52" i="48" s="1"/>
  <c r="B48" i="48"/>
  <c r="E53" i="48"/>
  <c r="E26" i="51"/>
  <c r="E22" i="51"/>
  <c r="E23" i="51" s="1"/>
  <c r="E24" i="51" s="1"/>
  <c r="E25" i="51" s="1"/>
  <c r="B21" i="51"/>
  <c r="D21" i="46"/>
  <c r="A21" i="46"/>
  <c r="D43" i="48"/>
  <c r="D44" i="48" s="1"/>
  <c r="D45" i="48" s="1"/>
  <c r="D46" i="48" s="1"/>
  <c r="D47" i="48" s="1"/>
  <c r="A43" i="48"/>
  <c r="E31" i="50"/>
  <c r="E27" i="50"/>
  <c r="E28" i="50" s="1"/>
  <c r="E29" i="50" s="1"/>
  <c r="E30" i="50" s="1"/>
  <c r="B26" i="50"/>
  <c r="A18" i="49"/>
  <c r="D18" i="49"/>
  <c r="D19" i="49" s="1"/>
  <c r="D20" i="49" s="1"/>
  <c r="D21" i="49" s="1"/>
  <c r="D22" i="49" s="1"/>
  <c r="E28" i="49"/>
  <c r="B23" i="49"/>
  <c r="E24" i="49"/>
  <c r="E25" i="49" s="1"/>
  <c r="E26" i="49" s="1"/>
  <c r="E27" i="49" s="1"/>
  <c r="D17" i="47"/>
  <c r="D18" i="47" s="1"/>
  <c r="D19" i="47" s="1"/>
  <c r="D20" i="47" s="1"/>
  <c r="D21" i="47" s="1"/>
  <c r="A17" i="47"/>
  <c r="D26" i="50" l="1"/>
  <c r="D27" i="50" s="1"/>
  <c r="D28" i="50" s="1"/>
  <c r="D29" i="50" s="1"/>
  <c r="D30" i="50" s="1"/>
  <c r="A26" i="50"/>
  <c r="E27" i="51"/>
  <c r="B26" i="51"/>
  <c r="E54" i="48"/>
  <c r="B53" i="48"/>
  <c r="E36" i="50"/>
  <c r="E32" i="50"/>
  <c r="E33" i="50" s="1"/>
  <c r="E34" i="50" s="1"/>
  <c r="E35" i="50" s="1"/>
  <c r="B31" i="50"/>
  <c r="D22" i="46"/>
  <c r="A22" i="46"/>
  <c r="B24" i="46"/>
  <c r="E25" i="46"/>
  <c r="E26" i="46" s="1"/>
  <c r="E27" i="46" s="1"/>
  <c r="E28" i="46" s="1"/>
  <c r="E29" i="46"/>
  <c r="D22" i="47"/>
  <c r="D23" i="47" s="1"/>
  <c r="D24" i="47" s="1"/>
  <c r="D25" i="47" s="1"/>
  <c r="D26" i="47" s="1"/>
  <c r="A22" i="47"/>
  <c r="D23" i="49"/>
  <c r="D24" i="49" s="1"/>
  <c r="D25" i="49" s="1"/>
  <c r="D26" i="49" s="1"/>
  <c r="D27" i="49" s="1"/>
  <c r="A23" i="49"/>
  <c r="E33" i="49"/>
  <c r="E29" i="49"/>
  <c r="E30" i="49" s="1"/>
  <c r="E31" i="49" s="1"/>
  <c r="E32" i="49" s="1"/>
  <c r="B28" i="49"/>
  <c r="D48" i="48"/>
  <c r="D49" i="48" s="1"/>
  <c r="D50" i="48" s="1"/>
  <c r="D51" i="48" s="1"/>
  <c r="D52" i="48" s="1"/>
  <c r="A48" i="48"/>
  <c r="D21" i="51"/>
  <c r="D22" i="51" s="1"/>
  <c r="D23" i="51" s="1"/>
  <c r="D24" i="51" s="1"/>
  <c r="D25" i="51" s="1"/>
  <c r="A21" i="51"/>
  <c r="E32" i="47"/>
  <c r="B27" i="47"/>
  <c r="E28" i="47"/>
  <c r="E29" i="47" s="1"/>
  <c r="E30" i="47" s="1"/>
  <c r="E31" i="47" s="1"/>
  <c r="D28" i="49" l="1"/>
  <c r="D29" i="49" s="1"/>
  <c r="D30" i="49" s="1"/>
  <c r="D31" i="49" s="1"/>
  <c r="D32" i="49" s="1"/>
  <c r="A28" i="49"/>
  <c r="E38" i="49"/>
  <c r="E34" i="49"/>
  <c r="E35" i="49" s="1"/>
  <c r="E36" i="49" s="1"/>
  <c r="E37" i="49" s="1"/>
  <c r="B33" i="49"/>
  <c r="B36" i="50"/>
  <c r="E37" i="50"/>
  <c r="D53" i="48"/>
  <c r="A53" i="48"/>
  <c r="E56" i="48"/>
  <c r="B54" i="48"/>
  <c r="D24" i="46"/>
  <c r="D25" i="46" s="1"/>
  <c r="D26" i="46" s="1"/>
  <c r="D27" i="46" s="1"/>
  <c r="D28" i="46" s="1"/>
  <c r="A24" i="46"/>
  <c r="D31" i="50"/>
  <c r="D32" i="50" s="1"/>
  <c r="D33" i="50" s="1"/>
  <c r="D34" i="50" s="1"/>
  <c r="D35" i="50" s="1"/>
  <c r="A31" i="50"/>
  <c r="D26" i="51"/>
  <c r="A26" i="51"/>
  <c r="E28" i="51"/>
  <c r="B27" i="51"/>
  <c r="B29" i="46"/>
  <c r="E30" i="46"/>
  <c r="E31" i="46" s="1"/>
  <c r="E32" i="46" s="1"/>
  <c r="E33" i="46" s="1"/>
  <c r="E34" i="46"/>
  <c r="D27" i="47"/>
  <c r="D28" i="47" s="1"/>
  <c r="D29" i="47" s="1"/>
  <c r="D30" i="47" s="1"/>
  <c r="D31" i="47" s="1"/>
  <c r="A27" i="47"/>
  <c r="E37" i="47"/>
  <c r="B32" i="47"/>
  <c r="E33" i="47"/>
  <c r="E34" i="47" s="1"/>
  <c r="E35" i="47" s="1"/>
  <c r="E36" i="47" s="1"/>
  <c r="B34" i="46" l="1"/>
  <c r="E35" i="46"/>
  <c r="E36" i="46" s="1"/>
  <c r="E37" i="46" s="1"/>
  <c r="E38" i="46" s="1"/>
  <c r="E39" i="46"/>
  <c r="D29" i="46"/>
  <c r="D30" i="46" s="1"/>
  <c r="D31" i="46" s="1"/>
  <c r="D32" i="46" s="1"/>
  <c r="D33" i="46" s="1"/>
  <c r="A29" i="46"/>
  <c r="E38" i="50"/>
  <c r="B37" i="50"/>
  <c r="E33" i="51"/>
  <c r="E29" i="51"/>
  <c r="E30" i="51" s="1"/>
  <c r="E31" i="51" s="1"/>
  <c r="E32" i="51" s="1"/>
  <c r="B28" i="51"/>
  <c r="D36" i="50"/>
  <c r="A36" i="50"/>
  <c r="A33" i="49"/>
  <c r="D33" i="49"/>
  <c r="D34" i="49" s="1"/>
  <c r="D35" i="49" s="1"/>
  <c r="D36" i="49" s="1"/>
  <c r="D37" i="49" s="1"/>
  <c r="A54" i="48"/>
  <c r="D54" i="48"/>
  <c r="D27" i="51"/>
  <c r="A27" i="51"/>
  <c r="E43" i="49"/>
  <c r="E39" i="49"/>
  <c r="E40" i="49" s="1"/>
  <c r="E41" i="49" s="1"/>
  <c r="E42" i="49" s="1"/>
  <c r="B38" i="49"/>
  <c r="E61" i="48"/>
  <c r="E57" i="48"/>
  <c r="E58" i="48" s="1"/>
  <c r="E59" i="48" s="1"/>
  <c r="E60" i="48" s="1"/>
  <c r="B56" i="48"/>
  <c r="D32" i="47"/>
  <c r="D33" i="47" s="1"/>
  <c r="D34" i="47" s="1"/>
  <c r="D35" i="47" s="1"/>
  <c r="D36" i="47" s="1"/>
  <c r="A32" i="47"/>
  <c r="B37" i="47"/>
  <c r="E38" i="47"/>
  <c r="E66" i="48" l="1"/>
  <c r="B61" i="48"/>
  <c r="E62" i="48"/>
  <c r="E63" i="48" s="1"/>
  <c r="E64" i="48" s="1"/>
  <c r="E65" i="48" s="1"/>
  <c r="E38" i="51"/>
  <c r="E34" i="51"/>
  <c r="E35" i="51" s="1"/>
  <c r="E36" i="51" s="1"/>
  <c r="E37" i="51" s="1"/>
  <c r="B33" i="51"/>
  <c r="B43" i="49"/>
  <c r="E44" i="49"/>
  <c r="D37" i="50"/>
  <c r="A37" i="50"/>
  <c r="D28" i="51"/>
  <c r="D29" i="51" s="1"/>
  <c r="D30" i="51" s="1"/>
  <c r="D31" i="51" s="1"/>
  <c r="D32" i="51" s="1"/>
  <c r="A28" i="51"/>
  <c r="E39" i="50"/>
  <c r="E40" i="50" s="1"/>
  <c r="E41" i="50" s="1"/>
  <c r="E42" i="50" s="1"/>
  <c r="B38" i="50"/>
  <c r="E43" i="50"/>
  <c r="A56" i="48"/>
  <c r="D56" i="48"/>
  <c r="D57" i="48" s="1"/>
  <c r="D58" i="48" s="1"/>
  <c r="D59" i="48" s="1"/>
  <c r="D60" i="48" s="1"/>
  <c r="A38" i="49"/>
  <c r="D38" i="49"/>
  <c r="D39" i="49" s="1"/>
  <c r="D40" i="49" s="1"/>
  <c r="D41" i="49" s="1"/>
  <c r="D42" i="49" s="1"/>
  <c r="D37" i="47"/>
  <c r="A37" i="47"/>
  <c r="B39" i="46"/>
  <c r="E40" i="46"/>
  <c r="E41" i="46" s="1"/>
  <c r="E42" i="46" s="1"/>
  <c r="E43" i="46" s="1"/>
  <c r="E44" i="46"/>
  <c r="E39" i="47"/>
  <c r="B38" i="47"/>
  <c r="D34" i="46"/>
  <c r="D35" i="46" s="1"/>
  <c r="D36" i="46" s="1"/>
  <c r="D37" i="46" s="1"/>
  <c r="D38" i="46" s="1"/>
  <c r="A34" i="46"/>
  <c r="E45" i="49" l="1"/>
  <c r="B44" i="49"/>
  <c r="B44" i="46"/>
  <c r="E45" i="46"/>
  <c r="E46" i="46" s="1"/>
  <c r="E47" i="46" s="1"/>
  <c r="E48" i="46" s="1"/>
  <c r="E49" i="46"/>
  <c r="D43" i="49"/>
  <c r="A43" i="49"/>
  <c r="D33" i="51"/>
  <c r="D34" i="51" s="1"/>
  <c r="D35" i="51" s="1"/>
  <c r="D36" i="51" s="1"/>
  <c r="D37" i="51" s="1"/>
  <c r="A33" i="51"/>
  <c r="E43" i="51"/>
  <c r="E39" i="51"/>
  <c r="E40" i="51" s="1"/>
  <c r="E41" i="51" s="1"/>
  <c r="E42" i="51" s="1"/>
  <c r="B38" i="51"/>
  <c r="B43" i="50"/>
  <c r="E48" i="50"/>
  <c r="E44" i="50"/>
  <c r="E45" i="50" s="1"/>
  <c r="E46" i="50" s="1"/>
  <c r="E47" i="50" s="1"/>
  <c r="D38" i="47"/>
  <c r="A38" i="47"/>
  <c r="D38" i="50"/>
  <c r="D39" i="50" s="1"/>
  <c r="D40" i="50" s="1"/>
  <c r="D41" i="50" s="1"/>
  <c r="D42" i="50" s="1"/>
  <c r="A38" i="50"/>
  <c r="A61" i="48"/>
  <c r="D61" i="48"/>
  <c r="D62" i="48" s="1"/>
  <c r="D63" i="48" s="1"/>
  <c r="D64" i="48" s="1"/>
  <c r="D65" i="48" s="1"/>
  <c r="D39" i="46"/>
  <c r="D40" i="46" s="1"/>
  <c r="D41" i="46" s="1"/>
  <c r="D42" i="46" s="1"/>
  <c r="D43" i="46" s="1"/>
  <c r="A39" i="46"/>
  <c r="E40" i="47"/>
  <c r="E41" i="47" s="1"/>
  <c r="E42" i="47" s="1"/>
  <c r="E43" i="47" s="1"/>
  <c r="E44" i="47"/>
  <c r="B39" i="47"/>
  <c r="E71" i="48"/>
  <c r="E67" i="48"/>
  <c r="E68" i="48" s="1"/>
  <c r="E69" i="48" s="1"/>
  <c r="E70" i="48" s="1"/>
  <c r="B66" i="48"/>
  <c r="E48" i="51" l="1"/>
  <c r="B43" i="51"/>
  <c r="E44" i="51"/>
  <c r="E45" i="51" s="1"/>
  <c r="E46" i="51" s="1"/>
  <c r="E47" i="51" s="1"/>
  <c r="A38" i="51"/>
  <c r="D38" i="51"/>
  <c r="D39" i="51" s="1"/>
  <c r="D40" i="51" s="1"/>
  <c r="D41" i="51" s="1"/>
  <c r="D42" i="51" s="1"/>
  <c r="B49" i="46"/>
  <c r="E50" i="46"/>
  <c r="A66" i="48"/>
  <c r="D66" i="48"/>
  <c r="D67" i="48" s="1"/>
  <c r="D68" i="48" s="1"/>
  <c r="D69" i="48" s="1"/>
  <c r="D70" i="48" s="1"/>
  <c r="E76" i="48"/>
  <c r="E72" i="48"/>
  <c r="E73" i="48" s="1"/>
  <c r="E74" i="48" s="1"/>
  <c r="E75" i="48" s="1"/>
  <c r="B71" i="48"/>
  <c r="D44" i="46"/>
  <c r="D45" i="46" s="1"/>
  <c r="D46" i="46" s="1"/>
  <c r="D47" i="46" s="1"/>
  <c r="D48" i="46" s="1"/>
  <c r="A44" i="46"/>
  <c r="D39" i="47"/>
  <c r="D40" i="47" s="1"/>
  <c r="D41" i="47" s="1"/>
  <c r="D42" i="47" s="1"/>
  <c r="D43" i="47" s="1"/>
  <c r="A39" i="47"/>
  <c r="E49" i="50"/>
  <c r="E50" i="50" s="1"/>
  <c r="E51" i="50" s="1"/>
  <c r="E52" i="50" s="1"/>
  <c r="B48" i="50"/>
  <c r="E53" i="50"/>
  <c r="A44" i="49"/>
  <c r="D44" i="49"/>
  <c r="E45" i="47"/>
  <c r="E46" i="47" s="1"/>
  <c r="E47" i="47" s="1"/>
  <c r="E48" i="47" s="1"/>
  <c r="E49" i="47"/>
  <c r="B44" i="47"/>
  <c r="D43" i="50"/>
  <c r="D44" i="50" s="1"/>
  <c r="D45" i="50" s="1"/>
  <c r="D46" i="50" s="1"/>
  <c r="D47" i="50" s="1"/>
  <c r="A43" i="50"/>
  <c r="E50" i="49"/>
  <c r="B45" i="49"/>
  <c r="E46" i="49"/>
  <c r="E47" i="49" s="1"/>
  <c r="E48" i="49" s="1"/>
  <c r="E49" i="49" s="1"/>
  <c r="E81" i="48" l="1"/>
  <c r="B76" i="48"/>
  <c r="E77" i="48"/>
  <c r="E78" i="48" s="1"/>
  <c r="E79" i="48" s="1"/>
  <c r="E80" i="48" s="1"/>
  <c r="E58" i="50"/>
  <c r="E54" i="50"/>
  <c r="E55" i="50" s="1"/>
  <c r="E56" i="50" s="1"/>
  <c r="E57" i="50" s="1"/>
  <c r="B53" i="50"/>
  <c r="B50" i="46"/>
  <c r="E51" i="46"/>
  <c r="D48" i="50"/>
  <c r="D49" i="50" s="1"/>
  <c r="D50" i="50" s="1"/>
  <c r="D51" i="50" s="1"/>
  <c r="D52" i="50" s="1"/>
  <c r="A48" i="50"/>
  <c r="D49" i="46"/>
  <c r="A49" i="46"/>
  <c r="D44" i="47"/>
  <c r="D45" i="47" s="1"/>
  <c r="D46" i="47" s="1"/>
  <c r="D47" i="47" s="1"/>
  <c r="D48" i="47" s="1"/>
  <c r="A44" i="47"/>
  <c r="E50" i="47"/>
  <c r="E51" i="47" s="1"/>
  <c r="E52" i="47" s="1"/>
  <c r="E53" i="47" s="1"/>
  <c r="E54" i="47"/>
  <c r="B49" i="47"/>
  <c r="D45" i="49"/>
  <c r="D46" i="49" s="1"/>
  <c r="D47" i="49" s="1"/>
  <c r="D48" i="49" s="1"/>
  <c r="D49" i="49" s="1"/>
  <c r="A45" i="49"/>
  <c r="D43" i="51"/>
  <c r="D44" i="51" s="1"/>
  <c r="D45" i="51" s="1"/>
  <c r="D46" i="51" s="1"/>
  <c r="D47" i="51" s="1"/>
  <c r="A43" i="51"/>
  <c r="A71" i="48"/>
  <c r="D71" i="48"/>
  <c r="D72" i="48" s="1"/>
  <c r="D73" i="48" s="1"/>
  <c r="D74" i="48" s="1"/>
  <c r="D75" i="48" s="1"/>
  <c r="E55" i="49"/>
  <c r="E51" i="49"/>
  <c r="E52" i="49" s="1"/>
  <c r="E53" i="49" s="1"/>
  <c r="E54" i="49" s="1"/>
  <c r="B50" i="49"/>
  <c r="E53" i="51"/>
  <c r="E49" i="51"/>
  <c r="E50" i="51" s="1"/>
  <c r="E51" i="51" s="1"/>
  <c r="E52" i="51" s="1"/>
  <c r="B48" i="51"/>
  <c r="E52" i="46" l="1"/>
  <c r="E53" i="46" s="1"/>
  <c r="E54" i="46" s="1"/>
  <c r="E55" i="46" s="1"/>
  <c r="B51" i="46"/>
  <c r="E56" i="46"/>
  <c r="D48" i="51"/>
  <c r="D49" i="51" s="1"/>
  <c r="D50" i="51" s="1"/>
  <c r="D51" i="51" s="1"/>
  <c r="D52" i="51" s="1"/>
  <c r="A48" i="51"/>
  <c r="A50" i="46"/>
  <c r="D50" i="46"/>
  <c r="D53" i="50"/>
  <c r="D54" i="50" s="1"/>
  <c r="D55" i="50" s="1"/>
  <c r="D56" i="50" s="1"/>
  <c r="D57" i="50" s="1"/>
  <c r="A53" i="50"/>
  <c r="E59" i="47"/>
  <c r="E55" i="47"/>
  <c r="E56" i="47" s="1"/>
  <c r="E57" i="47" s="1"/>
  <c r="E58" i="47" s="1"/>
  <c r="B54" i="47"/>
  <c r="B58" i="50"/>
  <c r="E63" i="50"/>
  <c r="E59" i="50"/>
  <c r="E60" i="50" s="1"/>
  <c r="E61" i="50" s="1"/>
  <c r="E62" i="50" s="1"/>
  <c r="B55" i="49"/>
  <c r="E60" i="49"/>
  <c r="E56" i="49"/>
  <c r="E57" i="49" s="1"/>
  <c r="E58" i="49" s="1"/>
  <c r="E59" i="49" s="1"/>
  <c r="D50" i="49"/>
  <c r="D51" i="49" s="1"/>
  <c r="D52" i="49" s="1"/>
  <c r="D53" i="49" s="1"/>
  <c r="D54" i="49" s="1"/>
  <c r="A50" i="49"/>
  <c r="A76" i="48"/>
  <c r="D76" i="48"/>
  <c r="D77" i="48" s="1"/>
  <c r="D78" i="48" s="1"/>
  <c r="D79" i="48" s="1"/>
  <c r="D80" i="48" s="1"/>
  <c r="D49" i="47"/>
  <c r="D50" i="47" s="1"/>
  <c r="D51" i="47" s="1"/>
  <c r="D52" i="47" s="1"/>
  <c r="D53" i="47" s="1"/>
  <c r="A49" i="47"/>
  <c r="E54" i="51"/>
  <c r="B53" i="51"/>
  <c r="E82" i="48"/>
  <c r="B81" i="48"/>
  <c r="D54" i="47" l="1"/>
  <c r="D55" i="47" s="1"/>
  <c r="D56" i="47" s="1"/>
  <c r="D57" i="47" s="1"/>
  <c r="D58" i="47" s="1"/>
  <c r="A54" i="47"/>
  <c r="E64" i="47"/>
  <c r="E60" i="47"/>
  <c r="E61" i="47" s="1"/>
  <c r="E62" i="47" s="1"/>
  <c r="E63" i="47" s="1"/>
  <c r="B59" i="47"/>
  <c r="E61" i="49"/>
  <c r="E62" i="49" s="1"/>
  <c r="E63" i="49" s="1"/>
  <c r="E64" i="49" s="1"/>
  <c r="E65" i="49"/>
  <c r="B60" i="49"/>
  <c r="B82" i="48"/>
  <c r="E83" i="48"/>
  <c r="E57" i="46"/>
  <c r="E58" i="46" s="1"/>
  <c r="E59" i="46" s="1"/>
  <c r="E60" i="46" s="1"/>
  <c r="B56" i="46"/>
  <c r="E61" i="46"/>
  <c r="E64" i="50"/>
  <c r="B63" i="50"/>
  <c r="D51" i="46"/>
  <c r="D52" i="46" s="1"/>
  <c r="D53" i="46" s="1"/>
  <c r="D54" i="46" s="1"/>
  <c r="D55" i="46" s="1"/>
  <c r="A51" i="46"/>
  <c r="A81" i="48"/>
  <c r="D81" i="48"/>
  <c r="D55" i="49"/>
  <c r="D56" i="49" s="1"/>
  <c r="D57" i="49" s="1"/>
  <c r="D58" i="49" s="1"/>
  <c r="D59" i="49" s="1"/>
  <c r="A55" i="49"/>
  <c r="A53" i="51"/>
  <c r="D53" i="51"/>
  <c r="E55" i="51"/>
  <c r="B54" i="51"/>
  <c r="D58" i="50"/>
  <c r="D59" i="50" s="1"/>
  <c r="D60" i="50" s="1"/>
  <c r="D61" i="50" s="1"/>
  <c r="D62" i="50" s="1"/>
  <c r="A58" i="50"/>
  <c r="E84" i="48" l="1"/>
  <c r="E85" i="48" s="1"/>
  <c r="E86" i="48" s="1"/>
  <c r="E87" i="48" s="1"/>
  <c r="E88" i="48"/>
  <c r="B83" i="48"/>
  <c r="E70" i="49"/>
  <c r="E66" i="49"/>
  <c r="E67" i="49" s="1"/>
  <c r="E68" i="49" s="1"/>
  <c r="E69" i="49" s="1"/>
  <c r="B65" i="49"/>
  <c r="D60" i="49"/>
  <c r="D61" i="49" s="1"/>
  <c r="D62" i="49" s="1"/>
  <c r="D63" i="49" s="1"/>
  <c r="D64" i="49" s="1"/>
  <c r="A60" i="49"/>
  <c r="D59" i="47"/>
  <c r="D60" i="47" s="1"/>
  <c r="D61" i="47" s="1"/>
  <c r="D62" i="47" s="1"/>
  <c r="D63" i="47" s="1"/>
  <c r="A59" i="47"/>
  <c r="D63" i="50"/>
  <c r="A63" i="50"/>
  <c r="E65" i="47"/>
  <c r="B64" i="47"/>
  <c r="E56" i="51"/>
  <c r="E57" i="51" s="1"/>
  <c r="E58" i="51" s="1"/>
  <c r="E59" i="51" s="1"/>
  <c r="B55" i="51"/>
  <c r="E60" i="51"/>
  <c r="B64" i="50"/>
  <c r="E65" i="50"/>
  <c r="D56" i="46"/>
  <c r="D57" i="46" s="1"/>
  <c r="D58" i="46" s="1"/>
  <c r="D59" i="46" s="1"/>
  <c r="D60" i="46" s="1"/>
  <c r="A56" i="46"/>
  <c r="D82" i="48"/>
  <c r="A82" i="48"/>
  <c r="D54" i="51"/>
  <c r="A54" i="51"/>
  <c r="E62" i="46"/>
  <c r="E63" i="46" s="1"/>
  <c r="E64" i="46" s="1"/>
  <c r="E65" i="46" s="1"/>
  <c r="B61" i="46"/>
  <c r="E66" i="46"/>
  <c r="E70" i="50" l="1"/>
  <c r="E66" i="50"/>
  <c r="E67" i="50" s="1"/>
  <c r="E68" i="50" s="1"/>
  <c r="E69" i="50" s="1"/>
  <c r="B65" i="50"/>
  <c r="D55" i="51"/>
  <c r="D56" i="51" s="1"/>
  <c r="D57" i="51" s="1"/>
  <c r="D58" i="51" s="1"/>
  <c r="D59" i="51" s="1"/>
  <c r="A55" i="51"/>
  <c r="E71" i="49"/>
  <c r="B70" i="49"/>
  <c r="D83" i="48"/>
  <c r="D84" i="48" s="1"/>
  <c r="D85" i="48" s="1"/>
  <c r="D86" i="48" s="1"/>
  <c r="D87" i="48" s="1"/>
  <c r="A83" i="48"/>
  <c r="D65" i="49"/>
  <c r="D66" i="49" s="1"/>
  <c r="D67" i="49" s="1"/>
  <c r="D68" i="49" s="1"/>
  <c r="D69" i="49" s="1"/>
  <c r="A65" i="49"/>
  <c r="D61" i="46"/>
  <c r="D62" i="46" s="1"/>
  <c r="D63" i="46" s="1"/>
  <c r="D64" i="46" s="1"/>
  <c r="D65" i="46" s="1"/>
  <c r="A61" i="46"/>
  <c r="D64" i="47"/>
  <c r="A64" i="47"/>
  <c r="E89" i="48"/>
  <c r="E90" i="48" s="1"/>
  <c r="E91" i="48" s="1"/>
  <c r="E92" i="48" s="1"/>
  <c r="E93" i="48"/>
  <c r="B88" i="48"/>
  <c r="D64" i="50"/>
  <c r="A64" i="50"/>
  <c r="B60" i="51"/>
  <c r="E61" i="51"/>
  <c r="E62" i="51" s="1"/>
  <c r="E63" i="51" s="1"/>
  <c r="E64" i="51" s="1"/>
  <c r="E65" i="51"/>
  <c r="E67" i="46"/>
  <c r="E68" i="46" s="1"/>
  <c r="E69" i="46" s="1"/>
  <c r="E70" i="46" s="1"/>
  <c r="B66" i="46"/>
  <c r="E71" i="46"/>
  <c r="E66" i="47"/>
  <c r="B65" i="47"/>
  <c r="D70" i="49" l="1"/>
  <c r="A70" i="49"/>
  <c r="E72" i="49"/>
  <c r="B71" i="49"/>
  <c r="E94" i="48"/>
  <c r="E95" i="48" s="1"/>
  <c r="E96" i="48" s="1"/>
  <c r="E97" i="48" s="1"/>
  <c r="E98" i="48" s="1"/>
  <c r="E99" i="48"/>
  <c r="B93" i="48"/>
  <c r="D65" i="50"/>
  <c r="D66" i="50" s="1"/>
  <c r="D67" i="50" s="1"/>
  <c r="D68" i="50" s="1"/>
  <c r="D69" i="50" s="1"/>
  <c r="A65" i="50"/>
  <c r="D65" i="47"/>
  <c r="A65" i="47"/>
  <c r="E72" i="46"/>
  <c r="E73" i="46" s="1"/>
  <c r="E74" i="46" s="1"/>
  <c r="E75" i="46" s="1"/>
  <c r="B71" i="46"/>
  <c r="E76" i="46"/>
  <c r="E66" i="51"/>
  <c r="E67" i="51" s="1"/>
  <c r="E68" i="51" s="1"/>
  <c r="E69" i="51" s="1"/>
  <c r="B65" i="51"/>
  <c r="E70" i="51"/>
  <c r="D60" i="51"/>
  <c r="D61" i="51" s="1"/>
  <c r="D62" i="51" s="1"/>
  <c r="D63" i="51" s="1"/>
  <c r="D64" i="51" s="1"/>
  <c r="A60" i="51"/>
  <c r="D88" i="48"/>
  <c r="D89" i="48" s="1"/>
  <c r="D90" i="48" s="1"/>
  <c r="D91" i="48" s="1"/>
  <c r="D92" i="48" s="1"/>
  <c r="A88" i="48"/>
  <c r="E67" i="47"/>
  <c r="E68" i="47" s="1"/>
  <c r="E69" i="47" s="1"/>
  <c r="E70" i="47" s="1"/>
  <c r="E71" i="47"/>
  <c r="B66" i="47"/>
  <c r="D66" i="46"/>
  <c r="D67" i="46" s="1"/>
  <c r="D68" i="46" s="1"/>
  <c r="D69" i="46" s="1"/>
  <c r="D70" i="46" s="1"/>
  <c r="A66" i="46"/>
  <c r="E71" i="50"/>
  <c r="E72" i="50" s="1"/>
  <c r="E73" i="50" s="1"/>
  <c r="E74" i="50" s="1"/>
  <c r="B70" i="50"/>
  <c r="E75" i="50"/>
  <c r="D66" i="47" l="1"/>
  <c r="D67" i="47" s="1"/>
  <c r="D68" i="47" s="1"/>
  <c r="D69" i="47" s="1"/>
  <c r="D70" i="47" s="1"/>
  <c r="A66" i="47"/>
  <c r="A93" i="48"/>
  <c r="D93" i="48"/>
  <c r="D94" i="48" s="1"/>
  <c r="D95" i="48" s="1"/>
  <c r="D96" i="48" s="1"/>
  <c r="D97" i="48" s="1"/>
  <c r="D98" i="48" s="1"/>
  <c r="E100" i="48"/>
  <c r="E101" i="48" s="1"/>
  <c r="E102" i="48" s="1"/>
  <c r="E103" i="48" s="1"/>
  <c r="E104" i="48"/>
  <c r="B99" i="48"/>
  <c r="E72" i="47"/>
  <c r="E73" i="47" s="1"/>
  <c r="E74" i="47" s="1"/>
  <c r="E75" i="47" s="1"/>
  <c r="E76" i="47"/>
  <c r="B71" i="47"/>
  <c r="E76" i="50"/>
  <c r="E77" i="50" s="1"/>
  <c r="E78" i="50" s="1"/>
  <c r="E79" i="50" s="1"/>
  <c r="B75" i="50"/>
  <c r="E80" i="50"/>
  <c r="B70" i="51"/>
  <c r="E71" i="51"/>
  <c r="E72" i="51" s="1"/>
  <c r="E73" i="51" s="1"/>
  <c r="E74" i="51" s="1"/>
  <c r="E75" i="51"/>
  <c r="D65" i="51"/>
  <c r="D66" i="51" s="1"/>
  <c r="D67" i="51" s="1"/>
  <c r="D68" i="51" s="1"/>
  <c r="D69" i="51" s="1"/>
  <c r="A65" i="51"/>
  <c r="A71" i="49"/>
  <c r="D71" i="49"/>
  <c r="E73" i="49"/>
  <c r="E74" i="49" s="1"/>
  <c r="E75" i="49" s="1"/>
  <c r="E76" i="49" s="1"/>
  <c r="E77" i="49"/>
  <c r="B72" i="49"/>
  <c r="B76" i="46"/>
  <c r="E77" i="46"/>
  <c r="D70" i="50"/>
  <c r="D71" i="50" s="1"/>
  <c r="D72" i="50" s="1"/>
  <c r="D73" i="50" s="1"/>
  <c r="D74" i="50" s="1"/>
  <c r="A70" i="50"/>
  <c r="D71" i="46"/>
  <c r="D72" i="46" s="1"/>
  <c r="D73" i="46" s="1"/>
  <c r="D74" i="46" s="1"/>
  <c r="D75" i="46" s="1"/>
  <c r="A71" i="46"/>
  <c r="D75" i="50" l="1"/>
  <c r="D76" i="50" s="1"/>
  <c r="D77" i="50" s="1"/>
  <c r="D78" i="50" s="1"/>
  <c r="D79" i="50" s="1"/>
  <c r="A75" i="50"/>
  <c r="E105" i="48"/>
  <c r="E106" i="48" s="1"/>
  <c r="E107" i="48" s="1"/>
  <c r="E108" i="48" s="1"/>
  <c r="E109" i="48"/>
  <c r="B104" i="48"/>
  <c r="D76" i="46"/>
  <c r="A76" i="46"/>
  <c r="A71" i="47"/>
  <c r="D71" i="47"/>
  <c r="D72" i="47" s="1"/>
  <c r="D73" i="47" s="1"/>
  <c r="D74" i="47" s="1"/>
  <c r="D75" i="47" s="1"/>
  <c r="D126" i="48"/>
  <c r="D127" i="48" s="1"/>
  <c r="D128" i="48" s="1"/>
  <c r="D129" i="48" s="1"/>
  <c r="D130" i="48" s="1"/>
  <c r="A99" i="48"/>
  <c r="D99" i="48"/>
  <c r="D100" i="48" s="1"/>
  <c r="D101" i="48" s="1"/>
  <c r="D102" i="48" s="1"/>
  <c r="D103" i="48" s="1"/>
  <c r="E76" i="51"/>
  <c r="E77" i="51" s="1"/>
  <c r="E78" i="51" s="1"/>
  <c r="E79" i="51" s="1"/>
  <c r="B75" i="51"/>
  <c r="E80" i="51"/>
  <c r="E82" i="49"/>
  <c r="E78" i="49"/>
  <c r="E79" i="49" s="1"/>
  <c r="E80" i="49" s="1"/>
  <c r="E81" i="49" s="1"/>
  <c r="B77" i="49"/>
  <c r="D70" i="51"/>
  <c r="D71" i="51" s="1"/>
  <c r="D72" i="51" s="1"/>
  <c r="D73" i="51" s="1"/>
  <c r="D74" i="51" s="1"/>
  <c r="A70" i="51"/>
  <c r="D72" i="49"/>
  <c r="D73" i="49" s="1"/>
  <c r="D74" i="49" s="1"/>
  <c r="D75" i="49" s="1"/>
  <c r="D76" i="49" s="1"/>
  <c r="A72" i="49"/>
  <c r="E81" i="47"/>
  <c r="B76" i="47"/>
  <c r="E77" i="47"/>
  <c r="E78" i="47" s="1"/>
  <c r="E79" i="47" s="1"/>
  <c r="E80" i="47" s="1"/>
  <c r="B77" i="46"/>
  <c r="E78" i="46"/>
  <c r="E85" i="50"/>
  <c r="B80" i="50"/>
  <c r="E81" i="50"/>
  <c r="E82" i="50" s="1"/>
  <c r="E83" i="50" s="1"/>
  <c r="E84" i="50" s="1"/>
  <c r="A77" i="49" l="1"/>
  <c r="D77" i="49"/>
  <c r="D78" i="49" s="1"/>
  <c r="D79" i="49" s="1"/>
  <c r="D80" i="49" s="1"/>
  <c r="D81" i="49" s="1"/>
  <c r="A76" i="47"/>
  <c r="D76" i="47"/>
  <c r="D77" i="47" s="1"/>
  <c r="D78" i="47" s="1"/>
  <c r="D79" i="47" s="1"/>
  <c r="D80" i="47" s="1"/>
  <c r="B81" i="47"/>
  <c r="E86" i="47"/>
  <c r="E82" i="47"/>
  <c r="E83" i="47" s="1"/>
  <c r="E84" i="47" s="1"/>
  <c r="E85" i="47" s="1"/>
  <c r="D80" i="50"/>
  <c r="D81" i="50" s="1"/>
  <c r="D82" i="50" s="1"/>
  <c r="D83" i="50" s="1"/>
  <c r="D84" i="50" s="1"/>
  <c r="A80" i="50"/>
  <c r="D104" i="48"/>
  <c r="D105" i="48" s="1"/>
  <c r="D106" i="48" s="1"/>
  <c r="D107" i="48" s="1"/>
  <c r="D108" i="48" s="1"/>
  <c r="A104" i="48"/>
  <c r="E86" i="50"/>
  <c r="E87" i="50" s="1"/>
  <c r="E88" i="50" s="1"/>
  <c r="E89" i="50" s="1"/>
  <c r="B85" i="50"/>
  <c r="E90" i="50"/>
  <c r="E87" i="49"/>
  <c r="E83" i="49"/>
  <c r="E84" i="49" s="1"/>
  <c r="E85" i="49" s="1"/>
  <c r="E86" i="49" s="1"/>
  <c r="B82" i="49"/>
  <c r="E110" i="48"/>
  <c r="B109" i="48"/>
  <c r="E79" i="46"/>
  <c r="E80" i="46" s="1"/>
  <c r="E81" i="46" s="1"/>
  <c r="E82" i="46" s="1"/>
  <c r="B78" i="46"/>
  <c r="E83" i="46"/>
  <c r="E81" i="51"/>
  <c r="B80" i="51"/>
  <c r="D75" i="51"/>
  <c r="D76" i="51" s="1"/>
  <c r="D77" i="51" s="1"/>
  <c r="D78" i="51" s="1"/>
  <c r="D79" i="51" s="1"/>
  <c r="A75" i="51"/>
  <c r="D77" i="46"/>
  <c r="A77" i="46"/>
  <c r="B81" i="51" l="1"/>
  <c r="E82" i="51"/>
  <c r="E84" i="46"/>
  <c r="E85" i="46" s="1"/>
  <c r="E86" i="46" s="1"/>
  <c r="E87" i="46" s="1"/>
  <c r="B83" i="46"/>
  <c r="E88" i="46"/>
  <c r="D78" i="46"/>
  <c r="D79" i="46" s="1"/>
  <c r="D80" i="46" s="1"/>
  <c r="D81" i="46" s="1"/>
  <c r="D82" i="46" s="1"/>
  <c r="A78" i="46"/>
  <c r="B110" i="48"/>
  <c r="E111" i="48"/>
  <c r="E87" i="47"/>
  <c r="E88" i="47" s="1"/>
  <c r="E89" i="47" s="1"/>
  <c r="E90" i="47" s="1"/>
  <c r="B86" i="47"/>
  <c r="E91" i="47"/>
  <c r="A109" i="48"/>
  <c r="D109" i="48"/>
  <c r="A82" i="49"/>
  <c r="D82" i="49"/>
  <c r="D83" i="49" s="1"/>
  <c r="D84" i="49" s="1"/>
  <c r="D85" i="49" s="1"/>
  <c r="D86" i="49" s="1"/>
  <c r="D81" i="47"/>
  <c r="D82" i="47" s="1"/>
  <c r="D83" i="47" s="1"/>
  <c r="D84" i="47" s="1"/>
  <c r="D85" i="47" s="1"/>
  <c r="A81" i="47"/>
  <c r="B87" i="49"/>
  <c r="E92" i="49"/>
  <c r="E88" i="49"/>
  <c r="E89" i="49" s="1"/>
  <c r="E90" i="49" s="1"/>
  <c r="E91" i="49" s="1"/>
  <c r="D80" i="51"/>
  <c r="A80" i="51"/>
  <c r="E91" i="50"/>
  <c r="B90" i="50"/>
  <c r="D85" i="50"/>
  <c r="D86" i="50" s="1"/>
  <c r="D87" i="50" s="1"/>
  <c r="D88" i="50" s="1"/>
  <c r="D89" i="50" s="1"/>
  <c r="A85" i="50"/>
  <c r="D110" i="48" l="1"/>
  <c r="A110" i="48"/>
  <c r="D87" i="49"/>
  <c r="D88" i="49" s="1"/>
  <c r="D89" i="49" s="1"/>
  <c r="D90" i="49" s="1"/>
  <c r="D91" i="49" s="1"/>
  <c r="A87" i="49"/>
  <c r="E92" i="50"/>
  <c r="B91" i="50"/>
  <c r="E92" i="47"/>
  <c r="B91" i="47"/>
  <c r="E93" i="49"/>
  <c r="E94" i="49" s="1"/>
  <c r="E95" i="49" s="1"/>
  <c r="E96" i="49" s="1"/>
  <c r="E97" i="49" s="1"/>
  <c r="E98" i="49"/>
  <c r="B92" i="49"/>
  <c r="E89" i="46"/>
  <c r="E90" i="46" s="1"/>
  <c r="E91" i="46" s="1"/>
  <c r="E92" i="46" s="1"/>
  <c r="B88" i="46"/>
  <c r="E93" i="46"/>
  <c r="A83" i="46"/>
  <c r="D83" i="46"/>
  <c r="D84" i="46" s="1"/>
  <c r="D85" i="46" s="1"/>
  <c r="D86" i="46" s="1"/>
  <c r="D87" i="46" s="1"/>
  <c r="B82" i="51"/>
  <c r="E87" i="51"/>
  <c r="E83" i="51"/>
  <c r="E84" i="51" s="1"/>
  <c r="E85" i="51" s="1"/>
  <c r="E86" i="51" s="1"/>
  <c r="D86" i="47"/>
  <c r="D87" i="47" s="1"/>
  <c r="D88" i="47" s="1"/>
  <c r="D89" i="47" s="1"/>
  <c r="D90" i="47" s="1"/>
  <c r="A86" i="47"/>
  <c r="E112" i="48"/>
  <c r="E113" i="48" s="1"/>
  <c r="E114" i="48" s="1"/>
  <c r="E115" i="48" s="1"/>
  <c r="E116" i="48"/>
  <c r="B111" i="48"/>
  <c r="D90" i="50"/>
  <c r="A90" i="50"/>
  <c r="A81" i="51"/>
  <c r="D81" i="51"/>
  <c r="D111" i="48" l="1"/>
  <c r="D112" i="48" s="1"/>
  <c r="D113" i="48" s="1"/>
  <c r="D114" i="48" s="1"/>
  <c r="D115" i="48" s="1"/>
  <c r="A111" i="48"/>
  <c r="D91" i="47"/>
  <c r="A91" i="47"/>
  <c r="E93" i="47"/>
  <c r="B92" i="47"/>
  <c r="D92" i="49"/>
  <c r="D93" i="49" s="1"/>
  <c r="D94" i="49" s="1"/>
  <c r="D95" i="49" s="1"/>
  <c r="D96" i="49" s="1"/>
  <c r="D97" i="49" s="1"/>
  <c r="A92" i="49"/>
  <c r="D91" i="50"/>
  <c r="A91" i="50"/>
  <c r="D82" i="51"/>
  <c r="D83" i="51" s="1"/>
  <c r="D84" i="51" s="1"/>
  <c r="D85" i="51" s="1"/>
  <c r="D86" i="51" s="1"/>
  <c r="A82" i="51"/>
  <c r="B92" i="50"/>
  <c r="E98" i="50"/>
  <c r="E93" i="50"/>
  <c r="E94" i="50" s="1"/>
  <c r="E95" i="50" s="1"/>
  <c r="E96" i="50" s="1"/>
  <c r="E97" i="50" s="1"/>
  <c r="B121" i="48"/>
  <c r="E121" i="48"/>
  <c r="E117" i="48"/>
  <c r="E118" i="48" s="1"/>
  <c r="E119" i="48" s="1"/>
  <c r="E120" i="48" s="1"/>
  <c r="B116" i="48"/>
  <c r="E99" i="49"/>
  <c r="B98" i="49"/>
  <c r="B87" i="51"/>
  <c r="E88" i="51"/>
  <c r="E89" i="51" s="1"/>
  <c r="E90" i="51" s="1"/>
  <c r="E91" i="51" s="1"/>
  <c r="E92" i="51"/>
  <c r="E98" i="46"/>
  <c r="E94" i="46"/>
  <c r="E95" i="46" s="1"/>
  <c r="E96" i="46" s="1"/>
  <c r="B93" i="46"/>
  <c r="D88" i="46"/>
  <c r="D89" i="46" s="1"/>
  <c r="D90" i="46" s="1"/>
  <c r="D91" i="46" s="1"/>
  <c r="D92" i="46" s="1"/>
  <c r="A88" i="46"/>
  <c r="E97" i="46" l="1"/>
  <c r="D98" i="49"/>
  <c r="A98" i="49"/>
  <c r="E98" i="47"/>
  <c r="E94" i="47"/>
  <c r="E95" i="47" s="1"/>
  <c r="E96" i="47" s="1"/>
  <c r="E97" i="47" s="1"/>
  <c r="B93" i="47"/>
  <c r="D87" i="51"/>
  <c r="D88" i="51" s="1"/>
  <c r="D89" i="51" s="1"/>
  <c r="D90" i="51" s="1"/>
  <c r="D91" i="51" s="1"/>
  <c r="A87" i="51"/>
  <c r="D121" i="48"/>
  <c r="D122" i="48" s="1"/>
  <c r="D123" i="48" s="1"/>
  <c r="D124" i="48" s="1"/>
  <c r="D125" i="48" s="1"/>
  <c r="A121" i="48"/>
  <c r="B92" i="51"/>
  <c r="E98" i="51"/>
  <c r="E93" i="51"/>
  <c r="E94" i="51" s="1"/>
  <c r="E95" i="51" s="1"/>
  <c r="E96" i="51" s="1"/>
  <c r="E97" i="51" s="1"/>
  <c r="D116" i="48"/>
  <c r="D117" i="48" s="1"/>
  <c r="D118" i="48" s="1"/>
  <c r="D119" i="48" s="1"/>
  <c r="D120" i="48" s="1"/>
  <c r="A116" i="48"/>
  <c r="D93" i="46"/>
  <c r="D94" i="46" s="1"/>
  <c r="D95" i="46" s="1"/>
  <c r="D96" i="46" s="1"/>
  <c r="A93" i="46"/>
  <c r="E126" i="48"/>
  <c r="E127" i="48" s="1"/>
  <c r="E128" i="48" s="1"/>
  <c r="E129" i="48" s="1"/>
  <c r="E130" i="48" s="1"/>
  <c r="E122" i="48"/>
  <c r="E123" i="48" s="1"/>
  <c r="E124" i="48" s="1"/>
  <c r="E125" i="48" s="1"/>
  <c r="B98" i="50"/>
  <c r="E99" i="50"/>
  <c r="E100" i="50" s="1"/>
  <c r="E101" i="50" s="1"/>
  <c r="E102" i="50" s="1"/>
  <c r="E103" i="50"/>
  <c r="B99" i="49"/>
  <c r="E100" i="49"/>
  <c r="D92" i="47"/>
  <c r="A92" i="47"/>
  <c r="E103" i="46"/>
  <c r="B98" i="46"/>
  <c r="E99" i="46"/>
  <c r="E100" i="46" s="1"/>
  <c r="E101" i="46" s="1"/>
  <c r="E102" i="46" s="1"/>
  <c r="D92" i="50"/>
  <c r="D93" i="50" s="1"/>
  <c r="D94" i="50" s="1"/>
  <c r="D95" i="50" s="1"/>
  <c r="D96" i="50" s="1"/>
  <c r="D97" i="50" s="1"/>
  <c r="A92" i="50"/>
  <c r="D97" i="46" l="1"/>
  <c r="D92" i="51"/>
  <c r="D93" i="51" s="1"/>
  <c r="D94" i="51" s="1"/>
  <c r="D95" i="51" s="1"/>
  <c r="D96" i="51" s="1"/>
  <c r="D97" i="51" s="1"/>
  <c r="A92" i="51"/>
  <c r="D98" i="50"/>
  <c r="D99" i="50" s="1"/>
  <c r="D100" i="50" s="1"/>
  <c r="D101" i="50" s="1"/>
  <c r="D102" i="50" s="1"/>
  <c r="A98" i="50"/>
  <c r="A99" i="49"/>
  <c r="D99" i="49"/>
  <c r="D93" i="47"/>
  <c r="D94" i="47" s="1"/>
  <c r="D95" i="47" s="1"/>
  <c r="D96" i="47" s="1"/>
  <c r="D97" i="47" s="1"/>
  <c r="A93" i="47"/>
  <c r="D120" i="47"/>
  <c r="D121" i="47" s="1"/>
  <c r="D122" i="47" s="1"/>
  <c r="D123" i="47" s="1"/>
  <c r="D124" i="47" s="1"/>
  <c r="B100" i="49"/>
  <c r="E105" i="49"/>
  <c r="E101" i="49"/>
  <c r="E102" i="49" s="1"/>
  <c r="E103" i="49" s="1"/>
  <c r="E104" i="49" s="1"/>
  <c r="B103" i="50"/>
  <c r="E108" i="50"/>
  <c r="E104" i="50"/>
  <c r="E105" i="50" s="1"/>
  <c r="E106" i="50" s="1"/>
  <c r="E107" i="50" s="1"/>
  <c r="A98" i="46"/>
  <c r="D98" i="46"/>
  <c r="D99" i="46" s="1"/>
  <c r="D100" i="46" s="1"/>
  <c r="D101" i="46" s="1"/>
  <c r="D102" i="46" s="1"/>
  <c r="E103" i="47"/>
  <c r="E99" i="47"/>
  <c r="E100" i="47" s="1"/>
  <c r="E101" i="47" s="1"/>
  <c r="E102" i="47" s="1"/>
  <c r="B98" i="47"/>
  <c r="B98" i="51"/>
  <c r="E103" i="51"/>
  <c r="E99" i="51"/>
  <c r="E100" i="51" s="1"/>
  <c r="E101" i="51" s="1"/>
  <c r="E102" i="51" s="1"/>
  <c r="E104" i="46"/>
  <c r="B103" i="46"/>
  <c r="D98" i="51" l="1"/>
  <c r="D99" i="51" s="1"/>
  <c r="D100" i="51" s="1"/>
  <c r="D101" i="51" s="1"/>
  <c r="D102" i="51" s="1"/>
  <c r="A98" i="51"/>
  <c r="D125" i="51"/>
  <c r="D126" i="51" s="1"/>
  <c r="D127" i="51" s="1"/>
  <c r="D128" i="51" s="1"/>
  <c r="D129" i="51" s="1"/>
  <c r="E108" i="51"/>
  <c r="B103" i="51"/>
  <c r="E104" i="51"/>
  <c r="E105" i="51" s="1"/>
  <c r="E106" i="51" s="1"/>
  <c r="E107" i="51" s="1"/>
  <c r="E108" i="47"/>
  <c r="E104" i="47"/>
  <c r="E105" i="47" s="1"/>
  <c r="E106" i="47" s="1"/>
  <c r="E107" i="47" s="1"/>
  <c r="B103" i="47"/>
  <c r="B105" i="49"/>
  <c r="E106" i="49"/>
  <c r="E107" i="49" s="1"/>
  <c r="E108" i="49" s="1"/>
  <c r="E109" i="49" s="1"/>
  <c r="E110" i="49"/>
  <c r="D98" i="47"/>
  <c r="D99" i="47" s="1"/>
  <c r="D100" i="47" s="1"/>
  <c r="D101" i="47" s="1"/>
  <c r="D102" i="47" s="1"/>
  <c r="D125" i="47"/>
  <c r="A98" i="47"/>
  <c r="B108" i="50"/>
  <c r="E109" i="50"/>
  <c r="E110" i="50" s="1"/>
  <c r="E111" i="50" s="1"/>
  <c r="E112" i="50" s="1"/>
  <c r="E113" i="50"/>
  <c r="E105" i="46"/>
  <c r="B104" i="46"/>
  <c r="D100" i="49"/>
  <c r="D101" i="49" s="1"/>
  <c r="D102" i="49" s="1"/>
  <c r="D103" i="49" s="1"/>
  <c r="D104" i="49" s="1"/>
  <c r="A100" i="49"/>
  <c r="D103" i="46"/>
  <c r="A103" i="46"/>
  <c r="D103" i="50"/>
  <c r="D104" i="50" s="1"/>
  <c r="D105" i="50" s="1"/>
  <c r="D106" i="50" s="1"/>
  <c r="D107" i="50" s="1"/>
  <c r="A103" i="50"/>
  <c r="D105" i="49" l="1"/>
  <c r="D106" i="49" s="1"/>
  <c r="D107" i="49" s="1"/>
  <c r="D108" i="49" s="1"/>
  <c r="D109" i="49" s="1"/>
  <c r="A105" i="49"/>
  <c r="E110" i="46"/>
  <c r="B105" i="46"/>
  <c r="E106" i="46"/>
  <c r="E107" i="46" s="1"/>
  <c r="E108" i="46" s="1"/>
  <c r="E109" i="46" s="1"/>
  <c r="E113" i="47"/>
  <c r="E109" i="47"/>
  <c r="E110" i="47" s="1"/>
  <c r="E111" i="47" s="1"/>
  <c r="E112" i="47" s="1"/>
  <c r="B108" i="47"/>
  <c r="B113" i="50"/>
  <c r="E118" i="50"/>
  <c r="E114" i="50"/>
  <c r="E115" i="50" s="1"/>
  <c r="E116" i="50" s="1"/>
  <c r="E117" i="50" s="1"/>
  <c r="D103" i="51"/>
  <c r="D104" i="51" s="1"/>
  <c r="D105" i="51" s="1"/>
  <c r="D106" i="51" s="1"/>
  <c r="D107" i="51" s="1"/>
  <c r="A103" i="51"/>
  <c r="D130" i="51"/>
  <c r="D131" i="51" s="1"/>
  <c r="D132" i="51" s="1"/>
  <c r="D133" i="51" s="1"/>
  <c r="D134" i="51" s="1"/>
  <c r="D108" i="50"/>
  <c r="D109" i="50" s="1"/>
  <c r="D110" i="50" s="1"/>
  <c r="D111" i="50" s="1"/>
  <c r="D112" i="50" s="1"/>
  <c r="A108" i="50"/>
  <c r="B108" i="51"/>
  <c r="E109" i="51"/>
  <c r="B110" i="49"/>
  <c r="E111" i="49"/>
  <c r="E112" i="49" s="1"/>
  <c r="E113" i="49" s="1"/>
  <c r="E114" i="49" s="1"/>
  <c r="E115" i="49"/>
  <c r="A104" i="46"/>
  <c r="D104" i="46"/>
  <c r="D103" i="47"/>
  <c r="D104" i="47" s="1"/>
  <c r="D105" i="47" s="1"/>
  <c r="D106" i="47" s="1"/>
  <c r="D107" i="47" s="1"/>
  <c r="A103" i="47"/>
  <c r="D129" i="47"/>
  <c r="D126" i="47"/>
  <c r="D127" i="47" s="1"/>
  <c r="D128" i="47" s="1"/>
  <c r="B118" i="50" l="1"/>
  <c r="E119" i="50"/>
  <c r="D110" i="49"/>
  <c r="D111" i="49" s="1"/>
  <c r="D112" i="49" s="1"/>
  <c r="D113" i="49" s="1"/>
  <c r="D114" i="49" s="1"/>
  <c r="A110" i="49"/>
  <c r="E110" i="51"/>
  <c r="B109" i="51"/>
  <c r="E118" i="47"/>
  <c r="E114" i="47"/>
  <c r="E115" i="47" s="1"/>
  <c r="E116" i="47" s="1"/>
  <c r="E117" i="47" s="1"/>
  <c r="B113" i="47"/>
  <c r="D108" i="47"/>
  <c r="D109" i="47" s="1"/>
  <c r="D110" i="47" s="1"/>
  <c r="D111" i="47" s="1"/>
  <c r="D112" i="47" s="1"/>
  <c r="A108" i="47"/>
  <c r="D108" i="51"/>
  <c r="A108" i="51"/>
  <c r="A105" i="46"/>
  <c r="D105" i="46"/>
  <c r="D106" i="46" s="1"/>
  <c r="D107" i="46" s="1"/>
  <c r="D108" i="46" s="1"/>
  <c r="D109" i="46" s="1"/>
  <c r="D113" i="50"/>
  <c r="D114" i="50" s="1"/>
  <c r="D115" i="50" s="1"/>
  <c r="D116" i="50" s="1"/>
  <c r="D117" i="50" s="1"/>
  <c r="A113" i="50"/>
  <c r="E115" i="46"/>
  <c r="B110" i="46"/>
  <c r="E111" i="46"/>
  <c r="E112" i="46" s="1"/>
  <c r="E113" i="46" s="1"/>
  <c r="E114" i="46" s="1"/>
  <c r="B120" i="49"/>
  <c r="B115" i="49"/>
  <c r="E116" i="49"/>
  <c r="E117" i="49" s="1"/>
  <c r="E118" i="49" s="1"/>
  <c r="E119" i="49" s="1"/>
  <c r="E120" i="49"/>
  <c r="E125" i="49" l="1"/>
  <c r="E126" i="49" s="1"/>
  <c r="E121" i="49"/>
  <c r="E122" i="49" s="1"/>
  <c r="E123" i="49" s="1"/>
  <c r="E124" i="49" s="1"/>
  <c r="A110" i="46"/>
  <c r="D110" i="46"/>
  <c r="D111" i="46" s="1"/>
  <c r="D112" i="46" s="1"/>
  <c r="D113" i="46" s="1"/>
  <c r="D114" i="46" s="1"/>
  <c r="B119" i="47"/>
  <c r="B118" i="47"/>
  <c r="E119" i="47"/>
  <c r="E120" i="47" s="1"/>
  <c r="E121" i="47" s="1"/>
  <c r="E122" i="47" s="1"/>
  <c r="E123" i="47" s="1"/>
  <c r="E124" i="47" s="1"/>
  <c r="E125" i="47" s="1"/>
  <c r="E120" i="46"/>
  <c r="E116" i="46"/>
  <c r="E117" i="46" s="1"/>
  <c r="E118" i="46" s="1"/>
  <c r="E119" i="46" s="1"/>
  <c r="B115" i="46"/>
  <c r="B120" i="46"/>
  <c r="A109" i="51"/>
  <c r="D109" i="51"/>
  <c r="E115" i="51"/>
  <c r="B110" i="51"/>
  <c r="E111" i="51"/>
  <c r="E112" i="51" s="1"/>
  <c r="E113" i="51" s="1"/>
  <c r="E114" i="51" s="1"/>
  <c r="D115" i="49"/>
  <c r="D116" i="49" s="1"/>
  <c r="D117" i="49" s="1"/>
  <c r="D118" i="49" s="1"/>
  <c r="D119" i="49" s="1"/>
  <c r="A115" i="49"/>
  <c r="D120" i="49"/>
  <c r="D121" i="49" s="1"/>
  <c r="D122" i="49" s="1"/>
  <c r="D123" i="49" s="1"/>
  <c r="D124" i="49" s="1"/>
  <c r="A120" i="49"/>
  <c r="E120" i="50"/>
  <c r="B119" i="50"/>
  <c r="B120" i="50"/>
  <c r="D113" i="47"/>
  <c r="D114" i="47" s="1"/>
  <c r="D115" i="47" s="1"/>
  <c r="D116" i="47" s="1"/>
  <c r="D117" i="47" s="1"/>
  <c r="A113" i="47"/>
  <c r="D118" i="50"/>
  <c r="A118" i="50"/>
  <c r="A115" i="46" l="1"/>
  <c r="D115" i="46"/>
  <c r="D116" i="46" s="1"/>
  <c r="D117" i="46" s="1"/>
  <c r="D118" i="46" s="1"/>
  <c r="D119" i="46" s="1"/>
  <c r="E125" i="46"/>
  <c r="E130" i="46" s="1"/>
  <c r="B130" i="46" s="1"/>
  <c r="E121" i="46"/>
  <c r="D119" i="50"/>
  <c r="A119" i="50"/>
  <c r="E129" i="47"/>
  <c r="E126" i="47"/>
  <c r="E127" i="47" s="1"/>
  <c r="E128" i="47" s="1"/>
  <c r="A120" i="50"/>
  <c r="D120" i="50"/>
  <c r="D121" i="50" s="1"/>
  <c r="D122" i="50" s="1"/>
  <c r="D123" i="50" s="1"/>
  <c r="D124" i="50" s="1"/>
  <c r="D118" i="47"/>
  <c r="A118" i="47"/>
  <c r="D119" i="47"/>
  <c r="A119" i="47"/>
  <c r="D110" i="51"/>
  <c r="D111" i="51" s="1"/>
  <c r="D112" i="51" s="1"/>
  <c r="D113" i="51" s="1"/>
  <c r="D114" i="51" s="1"/>
  <c r="A110" i="51"/>
  <c r="A120" i="46"/>
  <c r="D120" i="46"/>
  <c r="D121" i="46" s="1"/>
  <c r="D122" i="46" s="1"/>
  <c r="D123" i="46" s="1"/>
  <c r="D124" i="46" s="1"/>
  <c r="E120" i="51"/>
  <c r="B120" i="51"/>
  <c r="B115" i="51"/>
  <c r="E116" i="51"/>
  <c r="E117" i="51" s="1"/>
  <c r="E118" i="51" s="1"/>
  <c r="E119" i="51" s="1"/>
  <c r="E121" i="50"/>
  <c r="E122" i="50" s="1"/>
  <c r="E123" i="50" s="1"/>
  <c r="E124" i="50" s="1"/>
  <c r="E125" i="50"/>
  <c r="E126" i="50" s="1"/>
  <c r="E127" i="50" s="1"/>
  <c r="E128" i="50" s="1"/>
  <c r="E129" i="50" s="1"/>
  <c r="D120" i="51" l="1"/>
  <c r="D121" i="51" s="1"/>
  <c r="D122" i="51" s="1"/>
  <c r="D123" i="51" s="1"/>
  <c r="D124" i="51" s="1"/>
  <c r="A120" i="51"/>
  <c r="D115" i="51"/>
  <c r="D116" i="51" s="1"/>
  <c r="D117" i="51" s="1"/>
  <c r="D118" i="51" s="1"/>
  <c r="D119" i="51" s="1"/>
  <c r="A115" i="51"/>
  <c r="E125" i="51"/>
  <c r="E121" i="51"/>
  <c r="E122" i="51" s="1"/>
  <c r="E123" i="51" s="1"/>
  <c r="E124" i="51" s="1"/>
  <c r="E126" i="46"/>
  <c r="E122" i="46"/>
  <c r="A130" i="46"/>
  <c r="D130" i="46"/>
  <c r="E126" i="51" l="1"/>
  <c r="E127" i="51" s="1"/>
  <c r="E128" i="51" s="1"/>
  <c r="E129" i="51" s="1"/>
  <c r="E130" i="51"/>
  <c r="E131" i="51" s="1"/>
  <c r="E132" i="51" s="1"/>
  <c r="E133" i="51" s="1"/>
  <c r="E134" i="51" s="1"/>
  <c r="E127" i="46"/>
  <c r="E123" i="46"/>
  <c r="E124" i="46" l="1"/>
  <c r="E129" i="46" s="1"/>
  <c r="E128" i="46"/>
  <c r="V21" i="43"/>
  <c r="U21" i="43"/>
  <c r="V19" i="43"/>
  <c r="S13" i="43"/>
  <c r="O20" i="43"/>
  <c r="P20" i="43"/>
  <c r="Q20" i="43"/>
  <c r="R20" i="43"/>
  <c r="N20" i="43"/>
  <c r="O13" i="43"/>
  <c r="P13" i="43"/>
  <c r="Q13" i="43"/>
  <c r="R13" i="43"/>
  <c r="N13" i="43"/>
  <c r="N6" i="43"/>
  <c r="O6" i="43"/>
  <c r="P6" i="43"/>
  <c r="Q6" i="43"/>
  <c r="R6" i="43"/>
  <c r="S6" i="43"/>
  <c r="N7" i="43"/>
  <c r="O7" i="43"/>
  <c r="P7" i="43"/>
  <c r="Q7" i="43"/>
  <c r="R7" i="43"/>
  <c r="S7" i="43"/>
  <c r="N8" i="43"/>
  <c r="O8" i="43"/>
  <c r="P8" i="43"/>
  <c r="Q8" i="43"/>
  <c r="R8" i="43"/>
  <c r="S8" i="43"/>
  <c r="N9" i="43"/>
  <c r="O9" i="43"/>
  <c r="P9" i="43"/>
  <c r="Q9" i="43"/>
  <c r="R9" i="43"/>
  <c r="S9" i="43"/>
  <c r="N10" i="43"/>
  <c r="O10" i="43"/>
  <c r="P10" i="43"/>
  <c r="Q10" i="43"/>
  <c r="R10" i="43"/>
  <c r="S10" i="43"/>
  <c r="N11" i="43"/>
  <c r="O11" i="43"/>
  <c r="P11" i="43"/>
  <c r="Q11" i="43"/>
  <c r="R11" i="43"/>
  <c r="S11" i="43"/>
  <c r="N12" i="43"/>
  <c r="O12" i="43"/>
  <c r="P12" i="43"/>
  <c r="Q12" i="43"/>
  <c r="R12" i="43"/>
  <c r="S12" i="43"/>
  <c r="S5" i="43"/>
  <c r="R5" i="43"/>
  <c r="Q5" i="43"/>
  <c r="P5" i="43"/>
  <c r="O5" i="43"/>
  <c r="N5" i="43"/>
  <c r="U6" i="43"/>
  <c r="U8" i="43"/>
  <c r="U14" i="43"/>
  <c r="U15" i="43"/>
  <c r="U16" i="43"/>
  <c r="U17" i="43"/>
  <c r="C6" i="43"/>
  <c r="D6" i="43"/>
  <c r="E6" i="43"/>
  <c r="F6" i="43"/>
  <c r="G6" i="43"/>
  <c r="H6" i="43"/>
  <c r="C7" i="43"/>
  <c r="D7" i="43"/>
  <c r="E7" i="43"/>
  <c r="F7" i="43"/>
  <c r="G7" i="43"/>
  <c r="H7" i="43"/>
  <c r="C8" i="43"/>
  <c r="D8" i="43"/>
  <c r="E8" i="43"/>
  <c r="F8" i="43"/>
  <c r="G8" i="43"/>
  <c r="H8" i="43"/>
  <c r="C9" i="43"/>
  <c r="D9" i="43"/>
  <c r="E9" i="43"/>
  <c r="F9" i="43"/>
  <c r="G9" i="43"/>
  <c r="H9" i="43"/>
  <c r="C10" i="43"/>
  <c r="D10" i="43"/>
  <c r="E10" i="43"/>
  <c r="F10" i="43"/>
  <c r="G10" i="43"/>
  <c r="H10" i="43"/>
  <c r="C11" i="43"/>
  <c r="D11" i="43"/>
  <c r="E11" i="43"/>
  <c r="F11" i="43"/>
  <c r="G11" i="43"/>
  <c r="H11" i="43"/>
  <c r="C12" i="43"/>
  <c r="D12" i="43"/>
  <c r="E12" i="43"/>
  <c r="F12" i="43"/>
  <c r="G12" i="43"/>
  <c r="H12" i="43"/>
  <c r="C13" i="43"/>
  <c r="D13" i="43"/>
  <c r="E13" i="43"/>
  <c r="F13" i="43"/>
  <c r="G13" i="43"/>
  <c r="H13" i="43"/>
  <c r="C14" i="43"/>
  <c r="J14" i="43" s="1"/>
  <c r="D14" i="43"/>
  <c r="E14" i="43"/>
  <c r="F14" i="43"/>
  <c r="G14" i="43"/>
  <c r="H14" i="43"/>
  <c r="C15" i="43"/>
  <c r="D15" i="43"/>
  <c r="E15" i="43"/>
  <c r="F15" i="43"/>
  <c r="G15" i="43"/>
  <c r="H15" i="43"/>
  <c r="C16" i="43"/>
  <c r="D16" i="43"/>
  <c r="E16" i="43"/>
  <c r="F16" i="43"/>
  <c r="G16" i="43"/>
  <c r="H16" i="43"/>
  <c r="C17" i="43"/>
  <c r="D17" i="43"/>
  <c r="E17" i="43"/>
  <c r="F17" i="43"/>
  <c r="G17" i="43"/>
  <c r="H17" i="43"/>
  <c r="H5" i="43"/>
  <c r="G5" i="43"/>
  <c r="F5" i="43"/>
  <c r="E5" i="43"/>
  <c r="D5" i="43"/>
  <c r="C5" i="43"/>
  <c r="U13" i="43" l="1"/>
  <c r="J10" i="43"/>
  <c r="J8" i="43"/>
  <c r="J6" i="43"/>
  <c r="J16" i="43"/>
  <c r="J12" i="43"/>
  <c r="J17" i="43"/>
  <c r="J11" i="43"/>
  <c r="J9" i="43"/>
  <c r="J7" i="43"/>
  <c r="J13" i="43"/>
  <c r="J5" i="43"/>
  <c r="U12" i="43"/>
  <c r="U10" i="43"/>
  <c r="C19" i="43"/>
  <c r="J15" i="43"/>
  <c r="O19" i="43"/>
  <c r="U9" i="43"/>
  <c r="U7" i="43"/>
  <c r="D19" i="43"/>
  <c r="D20" i="43" s="1"/>
  <c r="E19" i="43"/>
  <c r="E20" i="43" s="1"/>
  <c r="S19" i="43"/>
  <c r="S20" i="43" s="1"/>
  <c r="U11" i="43"/>
  <c r="G19" i="43"/>
  <c r="G20" i="43" s="1"/>
  <c r="F19" i="43"/>
  <c r="F20" i="43" s="1"/>
  <c r="P19" i="43"/>
  <c r="Q19" i="43"/>
  <c r="R19" i="43"/>
  <c r="U5" i="43"/>
  <c r="N19" i="43"/>
  <c r="H19" i="43"/>
  <c r="H20" i="43" s="1"/>
  <c r="C20" i="43" l="1"/>
  <c r="J19" i="43"/>
  <c r="U19" i="43"/>
  <c r="V6" i="43" s="1"/>
  <c r="V5" i="43" l="1"/>
  <c r="K8" i="43"/>
  <c r="K16" i="43"/>
  <c r="K10" i="43"/>
  <c r="K12" i="43"/>
  <c r="K9" i="43"/>
  <c r="K6" i="43"/>
  <c r="K7" i="43"/>
  <c r="K14" i="43"/>
  <c r="K11" i="43"/>
  <c r="K13" i="43"/>
  <c r="K17" i="43"/>
  <c r="K5" i="43"/>
  <c r="K15" i="43"/>
  <c r="V17" i="43"/>
  <c r="V16" i="43"/>
  <c r="V14" i="43"/>
  <c r="V13" i="43"/>
  <c r="V12" i="43"/>
  <c r="V11" i="43"/>
  <c r="V10" i="43"/>
  <c r="V15" i="43"/>
  <c r="V9" i="43"/>
  <c r="V8" i="43"/>
  <c r="V7" i="43"/>
  <c r="I8" i="39" l="1"/>
  <c r="E106" i="37"/>
  <c r="E107" i="37"/>
  <c r="E108" i="37"/>
  <c r="E105" i="37"/>
  <c r="E101" i="37"/>
  <c r="E102" i="37"/>
  <c r="E103" i="37" s="1"/>
  <c r="E100" i="37"/>
  <c r="E78" i="37"/>
  <c r="E79" i="37"/>
  <c r="E80" i="37"/>
  <c r="E77" i="37"/>
  <c r="E73" i="37"/>
  <c r="E74" i="37"/>
  <c r="E75" i="37" s="1"/>
  <c r="E72" i="37"/>
  <c r="E51" i="37"/>
  <c r="E52" i="37"/>
  <c r="E53" i="37"/>
  <c r="E50" i="37"/>
  <c r="E46" i="37"/>
  <c r="E47" i="37" s="1"/>
  <c r="E48" i="37" s="1"/>
  <c r="E45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6" i="42"/>
  <c r="D127" i="42" s="1"/>
  <c r="D128" i="42" s="1"/>
  <c r="D129" i="42" s="1"/>
  <c r="D130" i="42" s="1"/>
  <c r="A126" i="42"/>
  <c r="E11" i="42"/>
  <c r="E16" i="42" s="1"/>
  <c r="E17" i="42" s="1"/>
  <c r="E18" i="42" s="1"/>
  <c r="E19" i="42" s="1"/>
  <c r="E20" i="42" s="1"/>
  <c r="F5" i="42"/>
  <c r="F4" i="42"/>
  <c r="F3" i="42"/>
  <c r="D122" i="41"/>
  <c r="D123" i="41" s="1"/>
  <c r="D124" i="41" s="1"/>
  <c r="D125" i="41" s="1"/>
  <c r="D126" i="41" s="1"/>
  <c r="A122" i="41"/>
  <c r="D121" i="41"/>
  <c r="A121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2" i="39"/>
  <c r="D133" i="39" s="1"/>
  <c r="D134" i="39" s="1"/>
  <c r="D135" i="39" s="1"/>
  <c r="D136" i="39" s="1"/>
  <c r="A132" i="39"/>
  <c r="D127" i="39"/>
  <c r="D128" i="39" s="1"/>
  <c r="D129" i="39" s="1"/>
  <c r="D130" i="39" s="1"/>
  <c r="D131" i="39" s="1"/>
  <c r="A127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6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8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8" i="37"/>
  <c r="E39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9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8" i="37"/>
  <c r="D38" i="37"/>
  <c r="E40" i="37"/>
  <c r="E41" i="37" s="1"/>
  <c r="E42" i="37" s="1"/>
  <c r="E43" i="37" s="1"/>
  <c r="B39" i="37"/>
  <c r="E44" i="37"/>
  <c r="D33" i="36"/>
  <c r="D34" i="36" s="1"/>
  <c r="D35" i="36" s="1"/>
  <c r="D36" i="36" s="1"/>
  <c r="D37" i="36" s="1"/>
  <c r="A33" i="36"/>
  <c r="B38" i="36"/>
  <c r="E43" i="36"/>
  <c r="B39" i="39" l="1"/>
  <c r="E44" i="39"/>
  <c r="E40" i="39"/>
  <c r="E41" i="39" s="1"/>
  <c r="E42" i="39" s="1"/>
  <c r="E43" i="39" s="1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4" i="37"/>
  <c r="E49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E45" i="39" l="1"/>
  <c r="E46" i="39" s="1"/>
  <c r="E47" i="39" s="1"/>
  <c r="E48" i="39" s="1"/>
  <c r="B44" i="39"/>
  <c r="E49" i="39"/>
  <c r="D39" i="39"/>
  <c r="D40" i="39" s="1"/>
  <c r="D41" i="39" s="1"/>
  <c r="D42" i="39" s="1"/>
  <c r="D43" i="39" s="1"/>
  <c r="A39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4" i="37"/>
  <c r="B49" i="37"/>
  <c r="A44" i="37"/>
  <c r="D44" i="37"/>
  <c r="D45" i="37" s="1"/>
  <c r="D46" i="37" s="1"/>
  <c r="D47" i="37" s="1"/>
  <c r="D48" i="37" s="1"/>
  <c r="D43" i="36"/>
  <c r="A43" i="36"/>
  <c r="B44" i="36"/>
  <c r="E45" i="36"/>
  <c r="E46" i="36" s="1"/>
  <c r="E47" i="36" s="1"/>
  <c r="E48" i="36" s="1"/>
  <c r="E49" i="36" s="1"/>
  <c r="D44" i="39" l="1"/>
  <c r="D45" i="39" s="1"/>
  <c r="D46" i="39" s="1"/>
  <c r="D47" i="39" s="1"/>
  <c r="D48" i="39" s="1"/>
  <c r="A44" i="39"/>
  <c r="E50" i="39"/>
  <c r="E51" i="39" s="1"/>
  <c r="E52" i="39" s="1"/>
  <c r="E53" i="39" s="1"/>
  <c r="B49" i="39"/>
  <c r="E54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9" i="37"/>
  <c r="B54" i="37"/>
  <c r="E55" i="37"/>
  <c r="E56" i="37" s="1"/>
  <c r="E57" i="37" s="1"/>
  <c r="E58" i="37" s="1"/>
  <c r="D49" i="37"/>
  <c r="D50" i="37" s="1"/>
  <c r="D51" i="37" s="1"/>
  <c r="D52" i="37" s="1"/>
  <c r="D53" i="37" s="1"/>
  <c r="A49" i="37"/>
  <c r="D44" i="36"/>
  <c r="A44" i="36"/>
  <c r="B45" i="36"/>
  <c r="E50" i="36"/>
  <c r="E51" i="36" s="1"/>
  <c r="E52" i="36" s="1"/>
  <c r="E53" i="36" s="1"/>
  <c r="E54" i="36" s="1"/>
  <c r="E59" i="39" l="1"/>
  <c r="E55" i="39"/>
  <c r="E56" i="39" s="1"/>
  <c r="E57" i="39" s="1"/>
  <c r="E58" i="39" s="1"/>
  <c r="B54" i="39"/>
  <c r="A49" i="39"/>
  <c r="D49" i="39"/>
  <c r="D50" i="39" s="1"/>
  <c r="D51" i="39" s="1"/>
  <c r="D52" i="39" s="1"/>
  <c r="D53" i="39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4" i="37"/>
  <c r="D54" i="37"/>
  <c r="D55" i="37" s="1"/>
  <c r="D56" i="37" s="1"/>
  <c r="D57" i="37" s="1"/>
  <c r="D58" i="37" s="1"/>
  <c r="E64" i="37"/>
  <c r="E60" i="37"/>
  <c r="E61" i="37" s="1"/>
  <c r="E62" i="37" s="1"/>
  <c r="E63" i="37" s="1"/>
  <c r="B59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4" i="39" l="1"/>
  <c r="D55" i="39" s="1"/>
  <c r="D56" i="39" s="1"/>
  <c r="D57" i="39" s="1"/>
  <c r="D58" i="39" s="1"/>
  <c r="A54" i="39"/>
  <c r="B59" i="39"/>
  <c r="E60" i="39"/>
  <c r="E61" i="39" s="1"/>
  <c r="E62" i="39" s="1"/>
  <c r="E63" i="39" s="1"/>
  <c r="E64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9" i="37"/>
  <c r="D60" i="37" s="1"/>
  <c r="D61" i="37" s="1"/>
  <c r="D62" i="37" s="1"/>
  <c r="D63" i="37" s="1"/>
  <c r="A59" i="37"/>
  <c r="B64" i="37"/>
  <c r="E65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4" i="39" l="1"/>
  <c r="E66" i="39"/>
  <c r="A59" i="39"/>
  <c r="D59" i="39"/>
  <c r="D60" i="39" s="1"/>
  <c r="D61" i="39" s="1"/>
  <c r="D62" i="39" s="1"/>
  <c r="D63" i="39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4" i="37"/>
  <c r="D64" i="37"/>
  <c r="E66" i="37"/>
  <c r="B65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7" i="39" l="1"/>
  <c r="B66" i="39"/>
  <c r="A64" i="39"/>
  <c r="D64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5" i="37"/>
  <c r="A65" i="37"/>
  <c r="B66" i="37"/>
  <c r="E71" i="37"/>
  <c r="E67" i="37"/>
  <c r="E68" i="37" s="1"/>
  <c r="E69" i="37" s="1"/>
  <c r="E70" i="37" s="1"/>
  <c r="D60" i="36"/>
  <c r="D61" i="36" s="1"/>
  <c r="D62" i="36" s="1"/>
  <c r="D63" i="36" s="1"/>
  <c r="D64" i="36" s="1"/>
  <c r="A60" i="36"/>
  <c r="E70" i="36"/>
  <c r="B65" i="36"/>
  <c r="D66" i="39" l="1"/>
  <c r="A66" i="39"/>
  <c r="E72" i="39"/>
  <c r="B67" i="39"/>
  <c r="E68" i="39"/>
  <c r="E69" i="39" s="1"/>
  <c r="E70" i="39" s="1"/>
  <c r="E71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6" i="37"/>
  <c r="B71" i="37"/>
  <c r="A66" i="37"/>
  <c r="D66" i="37"/>
  <c r="D67" i="37" s="1"/>
  <c r="D68" i="37" s="1"/>
  <c r="D69" i="37" s="1"/>
  <c r="D70" i="37" s="1"/>
  <c r="A65" i="36"/>
  <c r="D65" i="36"/>
  <c r="D66" i="36" s="1"/>
  <c r="D67" i="36" s="1"/>
  <c r="D68" i="36" s="1"/>
  <c r="D69" i="36" s="1"/>
  <c r="B70" i="36"/>
  <c r="E71" i="36"/>
  <c r="A67" i="39" l="1"/>
  <c r="D67" i="39"/>
  <c r="D68" i="39" s="1"/>
  <c r="D69" i="39" s="1"/>
  <c r="D70" i="39" s="1"/>
  <c r="D71" i="39" s="1"/>
  <c r="E73" i="39"/>
  <c r="E74" i="39" s="1"/>
  <c r="E75" i="39" s="1"/>
  <c r="E76" i="39" s="1"/>
  <c r="E77" i="39"/>
  <c r="B72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1" i="37"/>
  <c r="D72" i="37" s="1"/>
  <c r="D73" i="37" s="1"/>
  <c r="D74" i="37" s="1"/>
  <c r="D75" i="37" s="1"/>
  <c r="A71" i="37"/>
  <c r="E81" i="37"/>
  <c r="B76" i="37"/>
  <c r="E72" i="36"/>
  <c r="E73" i="36" s="1"/>
  <c r="E74" i="36" s="1"/>
  <c r="E75" i="36" s="1"/>
  <c r="E76" i="36" s="1"/>
  <c r="B71" i="36"/>
  <c r="D70" i="36"/>
  <c r="A70" i="36"/>
  <c r="D72" i="39" l="1"/>
  <c r="D73" i="39" s="1"/>
  <c r="D74" i="39" s="1"/>
  <c r="D75" i="39" s="1"/>
  <c r="D76" i="39" s="1"/>
  <c r="A72" i="39"/>
  <c r="E78" i="39"/>
  <c r="E79" i="39" s="1"/>
  <c r="E80" i="39" s="1"/>
  <c r="E81" i="39" s="1"/>
  <c r="E82" i="39"/>
  <c r="B77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6" i="37"/>
  <c r="D76" i="37"/>
  <c r="D77" i="37" s="1"/>
  <c r="D78" i="37" s="1"/>
  <c r="D79" i="37" s="1"/>
  <c r="D80" i="37" s="1"/>
  <c r="E86" i="37"/>
  <c r="E82" i="37"/>
  <c r="E83" i="37" s="1"/>
  <c r="E84" i="37" s="1"/>
  <c r="E85" i="37" s="1"/>
  <c r="B81" i="37"/>
  <c r="D71" i="36"/>
  <c r="A71" i="36"/>
  <c r="B72" i="36"/>
  <c r="E77" i="36"/>
  <c r="E78" i="36" s="1"/>
  <c r="E79" i="36" s="1"/>
  <c r="E80" i="36" s="1"/>
  <c r="E81" i="36" s="1"/>
  <c r="E87" i="39" l="1"/>
  <c r="B82" i="39"/>
  <c r="E83" i="39"/>
  <c r="E84" i="39" s="1"/>
  <c r="E85" i="39" s="1"/>
  <c r="E86" i="39" s="1"/>
  <c r="D77" i="39"/>
  <c r="D78" i="39" s="1"/>
  <c r="D79" i="39" s="1"/>
  <c r="D80" i="39" s="1"/>
  <c r="D81" i="39" s="1"/>
  <c r="A77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6" i="37"/>
  <c r="E91" i="37"/>
  <c r="E87" i="37"/>
  <c r="E88" i="37" s="1"/>
  <c r="E89" i="37" s="1"/>
  <c r="E90" i="37" s="1"/>
  <c r="D81" i="37"/>
  <c r="D82" i="37" s="1"/>
  <c r="D83" i="37" s="1"/>
  <c r="D84" i="37" s="1"/>
  <c r="D85" i="37" s="1"/>
  <c r="A81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2" i="39" l="1"/>
  <c r="D83" i="39" s="1"/>
  <c r="D84" i="39" s="1"/>
  <c r="D85" i="39" s="1"/>
  <c r="D86" i="39" s="1"/>
  <c r="A82" i="39"/>
  <c r="E92" i="39"/>
  <c r="B87" i="39"/>
  <c r="E88" i="39"/>
  <c r="E89" i="39" s="1"/>
  <c r="E90" i="39" s="1"/>
  <c r="E91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2" i="37"/>
  <c r="B91" i="37"/>
  <c r="A86" i="37"/>
  <c r="D86" i="37"/>
  <c r="D87" i="37" s="1"/>
  <c r="D88" i="37" s="1"/>
  <c r="D89" i="37" s="1"/>
  <c r="D90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39" l="1"/>
  <c r="D88" i="39" s="1"/>
  <c r="D89" i="39" s="1"/>
  <c r="D90" i="39" s="1"/>
  <c r="D91" i="39" s="1"/>
  <c r="A87" i="39"/>
  <c r="E93" i="39"/>
  <c r="B92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7"/>
  <c r="A91" i="37"/>
  <c r="E93" i="37"/>
  <c r="B92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2" i="39" l="1"/>
  <c r="A92" i="39"/>
  <c r="B93" i="39"/>
  <c r="E94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4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2" i="37"/>
  <c r="D92" i="37"/>
  <c r="E94" i="37"/>
  <c r="E95" i="37" s="1"/>
  <c r="E96" i="37" s="1"/>
  <c r="E97" i="37" s="1"/>
  <c r="E98" i="37" s="1"/>
  <c r="E99" i="37"/>
  <c r="B93" i="37"/>
  <c r="A87" i="36"/>
  <c r="D87" i="36"/>
  <c r="D88" i="36" s="1"/>
  <c r="D89" i="36" s="1"/>
  <c r="D90" i="36" s="1"/>
  <c r="D91" i="36" s="1"/>
  <c r="B92" i="36"/>
  <c r="E98" i="36"/>
  <c r="E95" i="39" l="1"/>
  <c r="E96" i="39" s="1"/>
  <c r="E97" i="39" s="1"/>
  <c r="E98" i="39" s="1"/>
  <c r="E99" i="39" s="1"/>
  <c r="B94" i="39"/>
  <c r="E100" i="39"/>
  <c r="A93" i="39"/>
  <c r="D93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4" i="41"/>
  <c r="E95" i="41"/>
  <c r="E96" i="41" s="1"/>
  <c r="E97" i="41" s="1"/>
  <c r="E98" i="41" s="1"/>
  <c r="E99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3" i="37"/>
  <c r="D94" i="37" s="1"/>
  <c r="D95" i="37" s="1"/>
  <c r="D96" i="37" s="1"/>
  <c r="D97" i="37" s="1"/>
  <c r="D98" i="37" s="1"/>
  <c r="A93" i="37"/>
  <c r="B99" i="37"/>
  <c r="E104" i="37"/>
  <c r="D92" i="36"/>
  <c r="D93" i="36" s="1"/>
  <c r="D94" i="36" s="1"/>
  <c r="D95" i="36" s="1"/>
  <c r="D96" i="36" s="1"/>
  <c r="D97" i="36" s="1"/>
  <c r="A92" i="36"/>
  <c r="B98" i="36"/>
  <c r="E99" i="36"/>
  <c r="E101" i="39" l="1"/>
  <c r="E102" i="39" s="1"/>
  <c r="E103" i="39" s="1"/>
  <c r="E104" i="39" s="1"/>
  <c r="B100" i="39"/>
  <c r="E105" i="39"/>
  <c r="A94" i="39"/>
  <c r="D94" i="39"/>
  <c r="D95" i="39" s="1"/>
  <c r="D96" i="39" s="1"/>
  <c r="D97" i="39" s="1"/>
  <c r="D98" i="39" s="1"/>
  <c r="D99" i="39" s="1"/>
  <c r="B103" i="42"/>
  <c r="E108" i="42"/>
  <c r="A98" i="42"/>
  <c r="D98" i="42"/>
  <c r="D99" i="42" s="1"/>
  <c r="D100" i="42" s="1"/>
  <c r="D101" i="42" s="1"/>
  <c r="D102" i="42" s="1"/>
  <c r="A94" i="41"/>
  <c r="D94" i="41"/>
  <c r="B95" i="41"/>
  <c r="E100" i="41"/>
  <c r="D92" i="40"/>
  <c r="D93" i="40" s="1"/>
  <c r="D94" i="40" s="1"/>
  <c r="D95" i="40" s="1"/>
  <c r="D96" i="40" s="1"/>
  <c r="D97" i="40" s="1"/>
  <c r="A92" i="40"/>
  <c r="E103" i="40"/>
  <c r="B98" i="40"/>
  <c r="B104" i="37"/>
  <c r="E109" i="37"/>
  <c r="A99" i="37"/>
  <c r="D99" i="37"/>
  <c r="D100" i="37" s="1"/>
  <c r="D101" i="37" s="1"/>
  <c r="D102" i="37" s="1"/>
  <c r="D103" i="37" s="1"/>
  <c r="B99" i="36"/>
  <c r="E101" i="36"/>
  <c r="E102" i="36" s="1"/>
  <c r="E103" i="36" s="1"/>
  <c r="E104" i="36" s="1"/>
  <c r="E105" i="36" s="1"/>
  <c r="A98" i="36"/>
  <c r="D98" i="36"/>
  <c r="E106" i="39" l="1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5" i="41"/>
  <c r="D96" i="41" s="1"/>
  <c r="D97" i="41" s="1"/>
  <c r="D98" i="41" s="1"/>
  <c r="D99" i="41" s="1"/>
  <c r="A95" i="41"/>
  <c r="B100" i="41"/>
  <c r="E105" i="41"/>
  <c r="E101" i="41"/>
  <c r="E102" i="41" s="1"/>
  <c r="E103" i="41" s="1"/>
  <c r="E104" i="41" s="1"/>
  <c r="A98" i="40"/>
  <c r="D98" i="40"/>
  <c r="D99" i="40" s="1"/>
  <c r="D100" i="40" s="1"/>
  <c r="D101" i="40" s="1"/>
  <c r="D102" i="40" s="1"/>
  <c r="B103" i="40"/>
  <c r="E104" i="40"/>
  <c r="D104" i="37"/>
  <c r="D105" i="37" s="1"/>
  <c r="D106" i="37" s="1"/>
  <c r="D107" i="37" s="1"/>
  <c r="D108" i="37" s="1"/>
  <c r="A104" i="37"/>
  <c r="B109" i="37"/>
  <c r="E114" i="37"/>
  <c r="E110" i="37"/>
  <c r="E111" i="37" s="1"/>
  <c r="E112" i="37" s="1"/>
  <c r="E113" i="37" s="1"/>
  <c r="B101" i="36"/>
  <c r="E106" i="36"/>
  <c r="E107" i="36" s="1"/>
  <c r="E108" i="36" s="1"/>
  <c r="E109" i="36" s="1"/>
  <c r="E110" i="36" s="1"/>
  <c r="D99" i="36"/>
  <c r="A99" i="36"/>
  <c r="E115" i="39" l="1"/>
  <c r="B110" i="39"/>
  <c r="E111" i="39"/>
  <c r="E112" i="39" s="1"/>
  <c r="E113" i="39" s="1"/>
  <c r="E114" i="39" s="1"/>
  <c r="A105" i="39"/>
  <c r="D105" i="39"/>
  <c r="D106" i="39" s="1"/>
  <c r="D107" i="39" s="1"/>
  <c r="D108" i="39" s="1"/>
  <c r="D109" i="39" s="1"/>
  <c r="A108" i="42"/>
  <c r="D108" i="42"/>
  <c r="D109" i="42" s="1"/>
  <c r="D110" i="42" s="1"/>
  <c r="D111" i="42" s="1"/>
  <c r="D112" i="42" s="1"/>
  <c r="B113" i="42"/>
  <c r="E114" i="42"/>
  <c r="A100" i="41"/>
  <c r="D100" i="41"/>
  <c r="D101" i="41" s="1"/>
  <c r="D102" i="41" s="1"/>
  <c r="D103" i="41" s="1"/>
  <c r="D104" i="41" s="1"/>
  <c r="E106" i="41"/>
  <c r="E107" i="41" s="1"/>
  <c r="E108" i="41" s="1"/>
  <c r="E109" i="41" s="1"/>
  <c r="B105" i="41"/>
  <c r="E110" i="41"/>
  <c r="E109" i="40"/>
  <c r="E105" i="40"/>
  <c r="E106" i="40" s="1"/>
  <c r="E107" i="40" s="1"/>
  <c r="E108" i="40" s="1"/>
  <c r="B104" i="40"/>
  <c r="D103" i="40"/>
  <c r="A103" i="40"/>
  <c r="E115" i="37"/>
  <c r="E116" i="37" s="1"/>
  <c r="E117" i="37" s="1"/>
  <c r="E118" i="37" s="1"/>
  <c r="B114" i="37"/>
  <c r="E119" i="37"/>
  <c r="A109" i="37"/>
  <c r="D109" i="37"/>
  <c r="D110" i="37" s="1"/>
  <c r="D111" i="37" s="1"/>
  <c r="D112" i="37" s="1"/>
  <c r="D113" i="37" s="1"/>
  <c r="B106" i="36"/>
  <c r="E111" i="36"/>
  <c r="E112" i="36" s="1"/>
  <c r="E113" i="36" s="1"/>
  <c r="E114" i="36" s="1"/>
  <c r="E115" i="36" s="1"/>
  <c r="A101" i="36"/>
  <c r="D101" i="36"/>
  <c r="D102" i="36" s="1"/>
  <c r="D103" i="36" s="1"/>
  <c r="D104" i="36" s="1"/>
  <c r="D105" i="36" s="1"/>
  <c r="A110" i="39" l="1"/>
  <c r="D110" i="39"/>
  <c r="D111" i="39" s="1"/>
  <c r="D112" i="39" s="1"/>
  <c r="D113" i="39" s="1"/>
  <c r="D114" i="39" s="1"/>
  <c r="B115" i="39"/>
  <c r="E116" i="39"/>
  <c r="E117" i="39" s="1"/>
  <c r="E118" i="39" s="1"/>
  <c r="E119" i="39" s="1"/>
  <c r="E120" i="39"/>
  <c r="B114" i="42"/>
  <c r="E116" i="42"/>
  <c r="D113" i="42"/>
  <c r="A113" i="42"/>
  <c r="D105" i="41"/>
  <c r="D106" i="41" s="1"/>
  <c r="D107" i="41" s="1"/>
  <c r="D108" i="41" s="1"/>
  <c r="D109" i="41" s="1"/>
  <c r="A105" i="41"/>
  <c r="B110" i="41"/>
  <c r="E115" i="41"/>
  <c r="E111" i="41"/>
  <c r="E112" i="41" s="1"/>
  <c r="E113" i="41" s="1"/>
  <c r="E114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9" i="37"/>
  <c r="E120" i="37"/>
  <c r="D114" i="37"/>
  <c r="D115" i="37" s="1"/>
  <c r="D116" i="37" s="1"/>
  <c r="D117" i="37" s="1"/>
  <c r="D118" i="37" s="1"/>
  <c r="A114" i="37"/>
  <c r="B111" i="36"/>
  <c r="E116" i="36"/>
  <c r="D106" i="36"/>
  <c r="D107" i="36" s="1"/>
  <c r="D108" i="36" s="1"/>
  <c r="D109" i="36" s="1"/>
  <c r="D110" i="36" s="1"/>
  <c r="A106" i="36"/>
  <c r="D115" i="39" l="1"/>
  <c r="D116" i="39" s="1"/>
  <c r="D117" i="39" s="1"/>
  <c r="D118" i="39" s="1"/>
  <c r="D119" i="39" s="1"/>
  <c r="A115" i="39"/>
  <c r="E121" i="39"/>
  <c r="B120" i="39"/>
  <c r="B121" i="42"/>
  <c r="E117" i="42"/>
  <c r="E118" i="42" s="1"/>
  <c r="E119" i="42" s="1"/>
  <c r="E120" i="42" s="1"/>
  <c r="B116" i="42"/>
  <c r="E121" i="42"/>
  <c r="A114" i="42"/>
  <c r="D114" i="42"/>
  <c r="B120" i="41"/>
  <c r="E116" i="41"/>
  <c r="E117" i="41" s="1"/>
  <c r="E118" i="41" s="1"/>
  <c r="E119" i="41" s="1"/>
  <c r="B115" i="41"/>
  <c r="E120" i="41"/>
  <c r="A110" i="41"/>
  <c r="D110" i="41"/>
  <c r="D111" i="41" s="1"/>
  <c r="D112" i="41" s="1"/>
  <c r="D113" i="41" s="1"/>
  <c r="D114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20" i="37"/>
  <c r="A119" i="37"/>
  <c r="D119" i="37"/>
  <c r="E117" i="36"/>
  <c r="E118" i="36" s="1"/>
  <c r="E119" i="36" s="1"/>
  <c r="E120" i="36" s="1"/>
  <c r="E121" i="36"/>
  <c r="E126" i="36" s="1"/>
  <c r="B121" i="36"/>
  <c r="D121" i="36" s="1"/>
  <c r="D122" i="36" s="1"/>
  <c r="D123" i="36" s="1"/>
  <c r="D124" i="36" s="1"/>
  <c r="D125" i="36" s="1"/>
  <c r="B116" i="36"/>
  <c r="D116" i="36" s="1"/>
  <c r="D117" i="36" s="1"/>
  <c r="D118" i="36" s="1"/>
  <c r="D119" i="36" s="1"/>
  <c r="D120" i="36" s="1"/>
  <c r="A111" i="36"/>
  <c r="D111" i="36"/>
  <c r="D112" i="36" s="1"/>
  <c r="D113" i="36" s="1"/>
  <c r="D114" i="36" s="1"/>
  <c r="D115" i="36" s="1"/>
  <c r="D120" i="39" l="1"/>
  <c r="A120" i="39"/>
  <c r="B122" i="39"/>
  <c r="E122" i="39"/>
  <c r="B121" i="39"/>
  <c r="E122" i="36"/>
  <c r="E123" i="36" s="1"/>
  <c r="E124" i="36" s="1"/>
  <c r="E125" i="36" s="1"/>
  <c r="D116" i="42"/>
  <c r="D117" i="42" s="1"/>
  <c r="D118" i="42" s="1"/>
  <c r="D119" i="42" s="1"/>
  <c r="D120" i="42" s="1"/>
  <c r="A116" i="42"/>
  <c r="E126" i="42"/>
  <c r="E127" i="42" s="1"/>
  <c r="E128" i="42" s="1"/>
  <c r="E129" i="42" s="1"/>
  <c r="E130" i="42" s="1"/>
  <c r="E122" i="42"/>
  <c r="E123" i="42" s="1"/>
  <c r="E124" i="42" s="1"/>
  <c r="E125" i="42" s="1"/>
  <c r="A121" i="42"/>
  <c r="D121" i="42"/>
  <c r="D122" i="42" s="1"/>
  <c r="D123" i="42" s="1"/>
  <c r="D124" i="42" s="1"/>
  <c r="D125" i="42" s="1"/>
  <c r="E121" i="41"/>
  <c r="E122" i="41" s="1"/>
  <c r="E123" i="41" s="1"/>
  <c r="E124" i="41" s="1"/>
  <c r="E125" i="41" s="1"/>
  <c r="E126" i="41" s="1"/>
  <c r="D115" i="41"/>
  <c r="D116" i="41" s="1"/>
  <c r="D117" i="41" s="1"/>
  <c r="D118" i="41" s="1"/>
  <c r="D119" i="41" s="1"/>
  <c r="A115" i="41"/>
  <c r="A120" i="41"/>
  <c r="D120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20" i="37"/>
  <c r="A120" i="37"/>
  <c r="E127" i="36"/>
  <c r="D127" i="36"/>
  <c r="A121" i="36"/>
  <c r="A116" i="36"/>
  <c r="A126" i="36"/>
  <c r="A121" i="39" l="1"/>
  <c r="D121" i="39"/>
  <c r="A122" i="39"/>
  <c r="D122" i="39"/>
  <c r="D123" i="39" s="1"/>
  <c r="D124" i="39" s="1"/>
  <c r="D125" i="39" s="1"/>
  <c r="D126" i="39" s="1"/>
  <c r="E127" i="39"/>
  <c r="E123" i="39"/>
  <c r="E124" i="39" s="1"/>
  <c r="E125" i="39" s="1"/>
  <c r="E126" i="39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7" i="36"/>
  <c r="E128" i="39" l="1"/>
  <c r="E129" i="39" s="1"/>
  <c r="E130" i="39" s="1"/>
  <c r="E131" i="39" s="1"/>
  <c r="E132" i="39"/>
  <c r="E133" i="39" s="1"/>
  <c r="E134" i="39" s="1"/>
  <c r="E135" i="39" s="1"/>
  <c r="E136" i="39" s="1"/>
</calcChain>
</file>

<file path=xl/sharedStrings.xml><?xml version="1.0" encoding="utf-8"?>
<sst xmlns="http://schemas.openxmlformats.org/spreadsheetml/2006/main" count="1836" uniqueCount="506">
  <si>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</si>
  <si>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</si>
  <si>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</si>
  <si>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</si>
  <si>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</si>
  <si>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</si>
  <si>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</si>
  <si>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</si>
  <si>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</si>
  <si>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</si>
  <si>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</si>
  <si>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</si>
  <si>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</si>
  <si>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</si>
  <si>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</si>
  <si>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</si>
  <si>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</si>
  <si>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</si>
  <si>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</si>
  <si>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</si>
  <si>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</si>
  <si>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</si>
  <si>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</si>
  <si>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</si>
  <si>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</si>
  <si>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</si>
  <si>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</si>
  <si>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</si>
  <si>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</si>
  <si>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</si>
  <si>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</si>
  <si>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</si>
  <si>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</si>
  <si>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</si>
  <si>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</si>
  <si>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</si>
  <si>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</si>
  <si>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</si>
  <si>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</si>
  <si>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</si>
  <si>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</si>
  <si>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</si>
  <si>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</si>
  <si>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</si>
  <si>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</si>
  <si>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</si>
  <si>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</si>
  <si>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</si>
  <si>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</si>
  <si>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</si>
  <si>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Nuttachat</t>
  </si>
  <si>
    <t>Viroonhausava</t>
  </si>
  <si>
    <t>TIME072</t>
  </si>
  <si>
    <t>New Year's Day</t>
  </si>
  <si>
    <t>TIME-202093</t>
  </si>
  <si>
    <t>ETDA Master Plan: 1) Internal Meeting &amp; 2) Worked on Inception Report</t>
  </si>
  <si>
    <t>TIME</t>
  </si>
  <si>
    <t>TIME-202090</t>
  </si>
  <si>
    <t>ETDA Index: Worked on Inception Report</t>
  </si>
  <si>
    <t>TIME-201954</t>
  </si>
  <si>
    <t>ONDE Outlook Ph2: Adhoc Work</t>
  </si>
  <si>
    <t>Happy New Year Greeting at ONDE</t>
  </si>
  <si>
    <t>ONDE</t>
  </si>
  <si>
    <t>ETDA Index 7 hrs ETDA MP 1 hrs.</t>
  </si>
  <si>
    <t>ONDE Outlook Ph2: 3rd Work Submission Approval Meeting (2nd Meeting)</t>
  </si>
  <si>
    <t>ONDE Outlook 3 hrs. Other 1 hrs.</t>
  </si>
  <si>
    <t>Interviewed Interns and FTEs</t>
  </si>
  <si>
    <t>ETDA 5 hrs. Other 1 hrs.</t>
  </si>
  <si>
    <t>HOME</t>
  </si>
  <si>
    <t>ETDA 8 hrs. Other 2 hrs.</t>
  </si>
  <si>
    <t>ETDA Master Plan: Online Interview with DEPA</t>
  </si>
  <si>
    <t>ETDA Master Plan: Offline Interview with DGA</t>
  </si>
  <si>
    <t>DGA</t>
  </si>
  <si>
    <t>ETDA Master Plan: 1) Online Interview with NESDC &amp; 2) Internal Meeting with ETDA (online)</t>
  </si>
  <si>
    <t>ETDA Index: 1) Internal Meeting &amp; 2) Worked on Inception Report</t>
  </si>
  <si>
    <t>ETDA Master Plan: 1) Worked on Inception Report &amp; 2) Phone Interview with P'Puay (ONDE's Representative)</t>
  </si>
  <si>
    <t>ETDA Master Plan: 1) Online Interview with TISI &amp; 2) Worked on Inception Report</t>
  </si>
  <si>
    <t>ETDA Index: 1) Internal Meeting with A.Peera &amp; 2) Worked on Inception Report</t>
  </si>
  <si>
    <t>TIME-202065</t>
  </si>
  <si>
    <t>ONDE Outlook Ph3: Worked on Technical Proposal</t>
  </si>
  <si>
    <t>ETDA Index: 1) 1st Work Submission Approval Meeting (Online) &amp; 2) Work on Inception Report</t>
  </si>
  <si>
    <t>ETDA Master Plan: Internal Meeting</t>
  </si>
  <si>
    <t>TINT: Internal Meeting for Quotation &amp; Proposal Preparing</t>
  </si>
  <si>
    <t>ETDA 1 hrs. Other 1 hrs.</t>
  </si>
  <si>
    <t>TINT: Meeting with TINT's IT Director and Team for Quotation &amp; Proposal Preparing</t>
  </si>
  <si>
    <t>PEAT's Team Evaluation (Bee, Bam, Parin, Boom, First, Chai)</t>
  </si>
  <si>
    <t>ETDA Index: 1) Worked on Inception Report &amp; 2) Report Printing</t>
  </si>
  <si>
    <t>ETDA Master Plan: Online Interview with ONDE</t>
  </si>
  <si>
    <t>ONDE 1 hrs. Other 1 hrs.</t>
  </si>
  <si>
    <t>Personal Leave</t>
  </si>
  <si>
    <t>Sun</t>
  </si>
  <si>
    <t>TIME-201854</t>
  </si>
  <si>
    <t>ONDE Digital Infra Master Plan: Revised the Master Plan</t>
  </si>
  <si>
    <t>MWA: Project Idea Pitching Slide</t>
  </si>
  <si>
    <t>MWA: Project Idea Pitching with MWA</t>
  </si>
  <si>
    <t>ETDA Index: Prepared for In-depth Interview Topics and Documents</t>
  </si>
  <si>
    <t>ETDA Master Plan: 1) Internal Meeting &amp; 2) Meeting with ETDA Working Team (Online)</t>
  </si>
  <si>
    <t>ETDA Index: Worked on Progress Report 1</t>
  </si>
  <si>
    <t>TIME-201953</t>
  </si>
  <si>
    <t>OIC: Prepared for the 4th &amp; 5th Work Submission Approval Meeting</t>
  </si>
  <si>
    <t>OIC: 1) Worked and Printed the Presentation &amp; 2) 4th &amp; 5th Work Submission Approval Meeting</t>
  </si>
  <si>
    <t>OIC</t>
  </si>
  <si>
    <t>ONDE 7 hrs. ETDA 1 hrs.</t>
  </si>
  <si>
    <t>ETDA Master Plan: 1) Internal Meeting &amp; 2) Researched on Future Digital Services</t>
  </si>
  <si>
    <t>ETDA Index: Internal Meeting</t>
  </si>
  <si>
    <t>OIC: Worked on Adhoc (OIC IT Master Plan Pocket Book's Outline)</t>
  </si>
  <si>
    <t>Interviewed a FTEs</t>
  </si>
  <si>
    <t>ETDA Master Plan: Worked on Draft Master Plan</t>
  </si>
  <si>
    <t>ETDA Index: Reviewed on Intern's and Team's works</t>
  </si>
  <si>
    <t>ONDE 3 hrs. Other 1 hrs.</t>
  </si>
  <si>
    <t>Orientation Session</t>
  </si>
  <si>
    <t>ETDA Master Plan: 1) Internal Meeting &amp; 2) Revised Presentations &amp; 3) Worked on Interview Question</t>
  </si>
  <si>
    <t>ETDA Index: 1) Worked on Progress Report 01 Structure &amp; 2) Reviewed on Intern's and Team's works &amp; 3) Prepared for In-depth Interview</t>
  </si>
  <si>
    <t>ONDE Digital Infra Master Plan: Meeting with K.Keaw &amp; K.Bob</t>
  </si>
  <si>
    <t>Vacation time (CNY)</t>
  </si>
  <si>
    <t>ETDA Index: 1) Worked on Progress Report 01 &amp; 2) Reviewed on Intern's and Team's works</t>
  </si>
  <si>
    <t>ETDA Master Plan: 1) Internal Meeting &amp; 2) 1st Work Submission Approval Meeting (Online)</t>
  </si>
  <si>
    <t>ETDA Master Plan: 1) Internal Meeting &amp; 2) Online Meeting with ETDA (K.Tong) &amp; 3) Revised on Presentation</t>
  </si>
  <si>
    <t>ETDA Master Plan: 1) Online Meeting with ETDA (K.Tong) &amp; 2) Worked on Interim Presentations</t>
  </si>
  <si>
    <t xml:space="preserve">ETDA Index: Worked on Progress Report 01 </t>
  </si>
  <si>
    <t>ETDA Master Plan: 1) Internal Meeting &amp; 2) Worked on Interim Presentations</t>
  </si>
  <si>
    <t>ETDA 7 hrs. Other 1 hrs.</t>
  </si>
  <si>
    <t>Sat</t>
  </si>
  <si>
    <t>ONDE Outlook Ph2: Adhoc Work from K.Ple</t>
  </si>
  <si>
    <t>Meeting with ESRI Thailand for opportunities on ArcGIS Solution</t>
  </si>
  <si>
    <t>ETDA Index: 1) Worked on Progress Report 01 Structure &amp; 2) Reviewed on Intern's and Team's works</t>
  </si>
  <si>
    <t>ETDA Master Plan: Worked on Interim Presentations</t>
  </si>
  <si>
    <t>Interviewed a FTE</t>
  </si>
  <si>
    <t>OIC: 1) Internal Meeting &amp; 2) Worked on OIC Presentation at 8 Feb</t>
  </si>
  <si>
    <t>OIC: Meeting with OIC IT Committee</t>
  </si>
  <si>
    <t>OIC: Worked on OIC Presentation at 10 Feb</t>
  </si>
  <si>
    <t>ONDE Digital Infra Master Plan: 1) Internal Meeting &amp; 2) Revised the Master Plan</t>
  </si>
  <si>
    <t>ETDA Index: Worked on Interim Presentations</t>
  </si>
  <si>
    <t>DBD</t>
  </si>
  <si>
    <t xml:space="preserve">Internal Discussion on Business Opportunity in ONDE (Current &amp; Future) </t>
  </si>
  <si>
    <t xml:space="preserve">ETDA Index: 1) Worked on Progress Report 01 &amp; 2) Interviewed with DBD Representatives </t>
  </si>
  <si>
    <t>ETDA Index: 1) Internal Meeting &amp; 2) Worked on Progress Report 01</t>
  </si>
  <si>
    <t>ETDA</t>
  </si>
  <si>
    <t>ETDA Index: Internal Meeting with ETDA Working Team</t>
  </si>
  <si>
    <t>ETDA Index: 1) Worked on Progress Report 01 &amp; 2) Prepared for Interview on 18 Feb &amp; 3) Internal Meeting with A.Peera and A.Pornthep</t>
  </si>
  <si>
    <t xml:space="preserve">ETDA Master Plan: 1) Internal Meeting with ETDA Working Team &amp; 2) Prepared for Interview on 18 Feb </t>
  </si>
  <si>
    <t>OPDC</t>
  </si>
  <si>
    <t>ETDA Index: 1) Interview with OPDC Representatives</t>
  </si>
  <si>
    <t>ETDA Index: 1)  Worked on Progress Report 01 &amp; 2) Prepared for Next Interview</t>
  </si>
  <si>
    <t>ETDA Master Plan: Interview with OPDC Representatives</t>
  </si>
  <si>
    <t>ONDE Outlook Ph2: Revised on Annual Report</t>
  </si>
  <si>
    <t>ONDE 5 hrs. Other 1 hrs.</t>
  </si>
  <si>
    <t>ETDA Index: Interview with DCT (Offline)</t>
  </si>
  <si>
    <t>DCT</t>
  </si>
  <si>
    <t>ETDA Index: 1) Revised Team's Works &amp; 2) Prepared for Next Interview (NXPO, DCT, TMA) &amp; 3) Worked on Progress Report 01</t>
  </si>
  <si>
    <t>ETDA Index: 1) Worked on Ad-hoc &amp; 2) Prepared for Next Interview and International Panel</t>
  </si>
  <si>
    <t>ETDA Index: Interview with DGA (Offline)</t>
  </si>
  <si>
    <t>ETDA Index: 1) Interview with NSO (Online) and 2) Prepared for Next Interview and International Panel</t>
  </si>
  <si>
    <t>NBTC</t>
  </si>
  <si>
    <t>ETDA Master Paln: Interview with NBTC (Offline)</t>
  </si>
  <si>
    <t>ETDA Index: 1) Prepared for Next Interview &amp; 2) Interview with NBTC (Offline) &amp; 3) Worked on Progress Report 01 &amp; 4) Revised Team's Works</t>
  </si>
  <si>
    <t>ETDA Master Paln: Interview with OIC (Offline)</t>
  </si>
  <si>
    <t>ETDA Index: 1)  Revised Team's Works  &amp; 2) Worked on Progress Report 01</t>
  </si>
  <si>
    <t>Makha Bucha Day</t>
  </si>
  <si>
    <t>ONDE Outlook Ph2: Worked on KM Session Presentation at 9 Mar (Ad-hoc)</t>
  </si>
  <si>
    <t xml:space="preserve">ETDA Index: Interview with DIP (Offline) </t>
  </si>
  <si>
    <t>DIP</t>
  </si>
  <si>
    <t>ONDE Digital Infra Master Plan: Revised the Master Plan &amp; Worked on Ad-hoc</t>
  </si>
  <si>
    <t>NESDC</t>
  </si>
  <si>
    <t xml:space="preserve">ETDA Index: Interview with NESDC (Offline) </t>
  </si>
  <si>
    <t>ETDA Master Paln: Interview with PDPC (Offline)</t>
  </si>
  <si>
    <t>PDPC</t>
  </si>
  <si>
    <t>ETDA Index: 1) Worked on Progress Report &amp; 2) Prepared for Next Interview</t>
  </si>
  <si>
    <t>Outlook 3 hrs. Other 1 hrs.</t>
  </si>
  <si>
    <t>ETDA Master Paln: Internal Meeting</t>
  </si>
  <si>
    <t>ETDA Index: 1) Prepared for Next Interview &amp; 2) Worked on Knowledge sharing session Presentation &amp; 3) Worked on Progress Report</t>
  </si>
  <si>
    <t>ETDA Master Paln: 1) Interview with SET (Online) &amp; 2) Worked on Presentation</t>
  </si>
  <si>
    <t>ETDA Index: 1) Internal Update with ETDA Team &amp; 2) Worked on Preogress Report 01 &amp; 3) Prepared for International Panel</t>
  </si>
  <si>
    <t>ONDE Digital Infra Master Plan: Meeting with Director Jo about Master Plan Revising</t>
  </si>
  <si>
    <t>ETDA Index: 1) Worked on Preogress Report 01 &amp; 2) Prepared for Knowledge sharing session</t>
  </si>
  <si>
    <t>ETDA Master Paln: Worked on Draft Action Plan</t>
  </si>
  <si>
    <t>OIC: Revised Infographic Pocket Book</t>
  </si>
  <si>
    <t>ETDA Index: Worked on Progress Report</t>
  </si>
  <si>
    <t>ONDE Outlook Ph2: Knowledge Transfer Session (Workshop)</t>
  </si>
  <si>
    <t>ETDA Index: Interview with ONDE (Offline)</t>
  </si>
  <si>
    <t>ETDA Master Paln: 1) Interview with Dr.Sak (Offline) &amp; 2) Internal Meeting &amp; 3) Worked on Presentation</t>
  </si>
  <si>
    <t>ETDA Index: 1) Revised Team's Works &amp; 2) Worked on Progress Report &amp; 3) Prepared for International Panel</t>
  </si>
  <si>
    <t>ETDA Index: 1) Worked on Progress Report &amp; 2) Prepared for International Panel</t>
  </si>
  <si>
    <t>ETDA Index: Interview with BOT (Online)</t>
  </si>
  <si>
    <t>ETDA Index: 1) Worked on Progress Report &amp; 2) Prepared for International Panel &amp; 3) Worked on Progress Update Presentation 19 Mar</t>
  </si>
  <si>
    <t>ETDA 11 hrs. Other 1 hrs.</t>
  </si>
  <si>
    <t>TIME-202081</t>
  </si>
  <si>
    <t>ETDA Master Paln: 1) Worked on Draft Action Plan &amp; 2) Attended Breif Meeting to Permanent Secretary of MDES</t>
  </si>
  <si>
    <t>ETDA Index: Prepared for International Panel</t>
  </si>
  <si>
    <t>ETDA Master Paln: 1) Worked on Draft Action Plan &amp; 2) Internal Meeting &amp; 3) Printed the Interim Report</t>
  </si>
  <si>
    <t xml:space="preserve">ETDA Index: 1) Prepared for International Panel &amp; 2) Worked on Presentation for International Panel &amp; 3) Revised Team's Works </t>
  </si>
  <si>
    <t>ETDA Master Paln: Attended E-Transaction Committee Meeting</t>
  </si>
  <si>
    <t>ETDA Index: 1) Prepared for International Panel &amp; 2) Rivsed on Presentation for 17 Mar</t>
  </si>
  <si>
    <t>ETDA Index: Meeting with Director Chaichana</t>
  </si>
  <si>
    <t>ETDA Index: 1) Prepared for International Panel &amp; 2) Worked on Presentation for International Panel</t>
  </si>
  <si>
    <t>ETDA Index: Worked on Presentation for International Panel</t>
  </si>
  <si>
    <t>MWA: Researched for TOR Discussion</t>
  </si>
  <si>
    <t>MWA</t>
  </si>
  <si>
    <t>MWA: Meeting with MWA</t>
  </si>
  <si>
    <t>ETDA Index: 1) Interview with BOT (K.Suwatchai) (Online) &amp; 2) Prepared for International Panel</t>
  </si>
  <si>
    <t>ONDE Digital Infra Master Plan: Digital Infrastructure Committee (Under DE Committee) Meeting</t>
  </si>
  <si>
    <t>ETDA Index: 1) Internal Meeting with ETDA for International Panel (Online) &amp; 2) Revised some slides of the Presentation &amp; 3) Prepared for International Panel</t>
  </si>
  <si>
    <t>ETDA Index: 1) Internal Meeting with A.Peera (Online) &amp; 2) Prepared for International Panel</t>
  </si>
  <si>
    <t>ETDA Index: 1) International Panel 1st Meeting &amp; 2) Worked on Press Released</t>
  </si>
  <si>
    <t>ETDA Master Paln: Discussed with K.Tong (Online)</t>
  </si>
  <si>
    <t xml:space="preserve">ETDA Index: Revised Team's Works </t>
  </si>
  <si>
    <t>ETDA 3 hrs. Other 1 hrs.</t>
  </si>
  <si>
    <t>ETDA Master Paln: 1) Meeting with Direct Suphachok (Peng) (Online) &amp; 2) Worked on Draft Master Plan</t>
  </si>
  <si>
    <t>ETDA 2 hrs. Other 1 hrs.</t>
  </si>
  <si>
    <t xml:space="preserve">ETDA Index: 1) Revised Team's Works &amp; 2) Prepared for Additional In-depth Interview </t>
  </si>
  <si>
    <t>ONDE Digital Infra Master Plan: Discussion Meeting with Director Jo, K.Keaw, K.Bob, &amp; K.Eat</t>
  </si>
  <si>
    <t>ETDA Index: Prepared for Additional In-depth Interview and 2nd International Panel</t>
  </si>
  <si>
    <t>Chakri Day</t>
  </si>
  <si>
    <t>Songkran Day</t>
  </si>
  <si>
    <t>Vacation Leave</t>
  </si>
  <si>
    <t>Labour Day</t>
  </si>
  <si>
    <t>Coronation Day</t>
  </si>
  <si>
    <t>ETDA Master Plan: 1) Prepared for Focus Group, 1st Meeting &amp; 2) Worked on Deck for Draft Master Plan &amp; Focus Group &amp; 3) Worked on example dashboard by using Slido</t>
  </si>
  <si>
    <t>ETDA Master Plan: 1) Worked on Draft Master Plan &amp; 2) Internal Meeting &amp; 3) Revised Team's Works</t>
  </si>
  <si>
    <t>ETDA Master Plan: Worked on Deck for Draft Master Plan &amp; Focus Group</t>
  </si>
  <si>
    <t>ETDA Master Plan: ETDA's Standard Sub-Committee Meeting</t>
  </si>
  <si>
    <t>ETDA Master Plan: 1) Worked on Deck for Draft Master Plan &amp; Focus Group &amp; 2) Worked on example dashboard by using MURAL</t>
  </si>
  <si>
    <t>ETDA Master Plan: Meeting with ETDA (K.Chatchai &amp; K.Jiraporn)</t>
  </si>
  <si>
    <t>ETDA Index: Interviewed with K.Thiraput CBS (Online)</t>
  </si>
  <si>
    <t>ETDA Master Plan: 1) Internal Meeting &amp; 2) Meeting with ETDA Team for Focus Group Preparations (Online)</t>
  </si>
  <si>
    <t>ETDA Master Plan: Meeting with ETDA Team for Focus Group Preparations (Online)</t>
  </si>
  <si>
    <t>ETDA Index: 1) Revised Team's Works &amp; 2) Worked on Progress Report 01</t>
  </si>
  <si>
    <t>ETDA Index: Worked on Progress Report 01</t>
  </si>
  <si>
    <t>ETDA Index: 1) Worked on Progress Report 01 &amp; 2) Worked on Progress Update Presentation for 22 Apr</t>
  </si>
  <si>
    <t>ETDA Index: 1) Invertivew with DEPA (Online) &amp; 2) Worked on Progress Report 01 &amp; 3)  Worked on Progress Update Presentation for 22 Apr</t>
  </si>
  <si>
    <t>ETDA Index: 1) Worked on Progress Report 01 &amp; 2) Progress Update Meeting with ETDA (Online)</t>
  </si>
  <si>
    <t>Interview FTE candidate (Online)</t>
  </si>
  <si>
    <t>OIC: Worked on OIC Presentation at 27 Apr</t>
  </si>
  <si>
    <t xml:space="preserve">ETDA Master Plan: 1) Meeting with ETDA Team for Focus Group Preparations (Online) &amp; 2) Worked on Revised Master Plan </t>
  </si>
  <si>
    <t>ETDA Index: 1) Worked on Progress Report 01 &amp; 2) Worked on Progress Update Presentation for 29 Apr</t>
  </si>
  <si>
    <t>ETDA 9 hrs. OIC 1 hrs.</t>
  </si>
  <si>
    <t>OIC 1 hrs. ETDA 1 hrs.</t>
  </si>
  <si>
    <t>ETDA Master Plan: 1) Focus Group Preparations &amp; 2) Meeting with ETDA Team (Mr.Chatchai) (Online)</t>
  </si>
  <si>
    <t>ETDA Master Plan: 1) Focus Group Preparations &amp; 2) Internal Meeting</t>
  </si>
  <si>
    <t>ETDA Master Plan:  Focus Group, 1st Meeting</t>
  </si>
  <si>
    <t>ETDA Index: 1) Worked on Progress Report 01 &amp; 2) Worked on Presentation for 5 May</t>
  </si>
  <si>
    <t>ETDA Index: Worked on Presentation for 5 May</t>
  </si>
  <si>
    <t>ETDA Index: 1) 2nd Work Submission Approval Meeting (Online) &amp; 2) Preparation of 2nd International Panel &amp; 3) Revised on Progress Report 01</t>
  </si>
  <si>
    <t>ETDA Index: 1) Preparation of 2nd International Panel &amp; 2) Revised on Progress Report 01</t>
  </si>
  <si>
    <t>ETDA Index: Preparation of 2nd International Panel</t>
  </si>
  <si>
    <t>ONDE Outlook Ph2: Worked on OECD Workshop Presentation at 27 May</t>
  </si>
  <si>
    <t>ETDA Master Plan: 1) Internal Update &amp; 2) Meeting with ETDA Team (Online)</t>
  </si>
  <si>
    <t>ETDA Master Plan: Meeting with ETDA Team (Online)</t>
  </si>
  <si>
    <t>ETDA Index: 1) Preparation of 2nd International Panel &amp; 2) Worked on Progress Report 02</t>
  </si>
  <si>
    <t>MWA: 1) Internal Meeting &amp; 2) Reviewed Draft TOR</t>
  </si>
  <si>
    <t>ETDA Master Plan: 1) Worked on Draft Master Plan &amp; 2) Worked on Desgin concept of Master Plan Dashboard</t>
  </si>
  <si>
    <t>ETDA Index: 1) Preparation of 2nd International Panel &amp; 2) Preparation of Workshop &amp; 3) Worked on Design concept of Index Dashboard</t>
  </si>
  <si>
    <t>ETDA Index: 1) Preparation of 2nd International Panel &amp; 2) Preparation of Workshop</t>
  </si>
  <si>
    <t>ETDA Index: 1) Preparation of 2nd International Panel &amp;) Rehearsal the 2nd International Panel with ETDA</t>
  </si>
  <si>
    <t>ETDA Index: Preparation of Workshop</t>
  </si>
  <si>
    <t>ONDE Outlook Ph2: 1) Worked on OECD Workshop Presentation at 27 May &amp; 2) Adhoc for Khun Pook</t>
  </si>
  <si>
    <t>ETDA Master Plan: 1) Meeting with ETDA Team for Focus Group Preparation (Online) &amp; 2) Internal Meeting &amp; 3) Worked on Draft Master Plan</t>
  </si>
  <si>
    <t>ETDA Index: 2nd International Panel Meeting</t>
  </si>
  <si>
    <t>Visakha Bucha</t>
  </si>
  <si>
    <t>ONDE Outlook Ph2: OECD Workshop Meeting with ONDE (Online)</t>
  </si>
  <si>
    <t>ETDA Index: 1) Revised Team's work &amp; 2) Preparation of 2nd International Panel</t>
  </si>
  <si>
    <t xml:space="preserve">ETDA Index: 1) Preparation of 2nd International Panel &amp; 1) Worked on Design concept of Index Dashboard </t>
  </si>
  <si>
    <t>ETDA Index: Worked on Press Release of 2nd International Panel Meeting</t>
  </si>
  <si>
    <t>ETDA Master Plan: 1) Internal Meeting &amp; 2) Worked on Draft Master Plan &amp; 3) Meeting with ETDA Team (Online)</t>
  </si>
  <si>
    <t>ETDA Master Plan: Prepared for 2nd Focus Group</t>
  </si>
  <si>
    <t>ETDA Master Plan: 2nd Focus Group</t>
  </si>
  <si>
    <t>ONDE Outlook Ph2: Prepared for OECD Workshop</t>
  </si>
  <si>
    <t>ETDA Index: 1) Preparation of Workshop &amp; 2) Discussed with TEAM (+Win) for Dashboard</t>
  </si>
  <si>
    <t>TIME-202098</t>
  </si>
  <si>
    <t>OIC Strategic Management: Very Pre-Internal Kick-off Project with Pop</t>
  </si>
  <si>
    <t>ETDA 6 hrs. Other 1 hrs.</t>
  </si>
  <si>
    <t>ETDA Master Plan: Meeting with ETDA Team (Dr.Sak &amp; Dr.Suphachok)</t>
  </si>
  <si>
    <t>OIC Strategic Management: Worked on Kick-off Presentation</t>
  </si>
  <si>
    <t>ETDA Master Plan: 1) Internal Meeting &amp; 2) Revised Draft Master Plan</t>
  </si>
  <si>
    <t>Queen Suthida's Birthday</t>
  </si>
  <si>
    <t>Attended TMA's Online Public Conference on Thailand Digital Competitiveness</t>
  </si>
  <si>
    <t>OIC Strategic Management: 1) Worked on Kick-off Presentation &amp; 2) Worked on Gantt Chart &amp; 3) Worked on Project Budget Calculation</t>
  </si>
  <si>
    <t>Other 1 hrs.</t>
  </si>
  <si>
    <t>ETDA Index: Worked on Progress Report 02</t>
  </si>
  <si>
    <t>ETDA Index: 1) Revised and Commented on TEAM's Work &amp; 2) Preparation of Workshop</t>
  </si>
  <si>
    <t>ETDA Index 3 hrs. ETDA MP 1 hrs.</t>
  </si>
  <si>
    <t>ETDA Master Plan: Worked on Draft Master Plan and Progress Report</t>
  </si>
  <si>
    <t>ETDA Index: 1) Preparation of Workshop &amp; 2) Discussed on Dashboard</t>
  </si>
  <si>
    <t>ETDA MP 1 hrs. Other 1 hrs.</t>
  </si>
  <si>
    <t>ETDA Index: 1) Preparation of Workshop &amp; 2) Worked on Workshop's Poster</t>
  </si>
  <si>
    <t>OIC Strategic Management: Prepared for Pre Kick-off Meeting &amp; 2) Worked on Detailed Plan Report</t>
  </si>
  <si>
    <t>OIC Strategic Management: Pre Kick-off Meeting with OIC (Online)</t>
  </si>
  <si>
    <t>ETDA Master Plan: Worked and Printed the Draft Master Plan and Progress Report</t>
  </si>
  <si>
    <t>ETDA Master Plan: Worked on the Draft Master Plan and Progress Report</t>
  </si>
  <si>
    <t>ETDA Index: Workshop at ETDA (Hybrid)</t>
  </si>
  <si>
    <t>OIC Strategic Management: Worked on Detailed Plan Report</t>
  </si>
  <si>
    <t>ETDA Master Plan: Delivered the Draft Master Plan and Progress Report</t>
  </si>
  <si>
    <t>OIC Strategic Management: 1) Worked on Detailed Plan Report &amp; 2) Worked on Kick-off Meeting Presentation</t>
  </si>
  <si>
    <t>ETDA Index: 1) Preparation of Workshop &amp; 2)  Internal Update with Win about Dashboard (Online)</t>
  </si>
  <si>
    <t>OIC 9 hrs. Other 1 hrs.</t>
  </si>
  <si>
    <t>OIC Strategic Management: Worked on Progress Report 01</t>
  </si>
  <si>
    <t>ETDA Master Plan: 1) Internal Update with ETDA Team (Online) &amp; 2) Internal Meeting</t>
  </si>
  <si>
    <t>ETDA Master Plan: Worked on Revised Flagship Projects</t>
  </si>
  <si>
    <t>ONDE Outook Ph4: TOR recommendation for Phase 4 Project</t>
  </si>
  <si>
    <t>ETDA Master Plan: 1) Internal Meeting &amp; 2) Revised Slides</t>
  </si>
  <si>
    <t>ETDA Index: 1) Discussed about Dashboard with IngIng &amp; 2) Worked on Dashboard Discussion Presentation</t>
  </si>
  <si>
    <t>OIC Strategic Management: Prepared for Kick-off Meeting</t>
  </si>
  <si>
    <t>ETDA Index: 1) Worked on Dashboard Discussion Presentation &amp; 2) Worked on Progress Report 02</t>
  </si>
  <si>
    <t>OIC Strategic Management: Kick-off Meeting (Online) with OIC</t>
  </si>
  <si>
    <t>ETDA Index: 1) Worked on Progress Report 02 &amp; 2) Worked on Dashboard</t>
  </si>
  <si>
    <t>ETDA Index: 1) Worked on Progress Report 02 &amp; 2) Monthly Progress Update with ETDA (Online)</t>
  </si>
  <si>
    <t>ETDA Master Plan: Progress Update with ETDA (Online)</t>
  </si>
  <si>
    <t>Welcome Party - Home Coming 2021 - New Office SAMYAN MIRTOWN</t>
  </si>
  <si>
    <t>OIC Strategic Management: Worked on Detailed Plan Report and Progress Report 1 (Jun)</t>
  </si>
  <si>
    <t>ETDA Index: 1) Discussed about Dashboard with IngIng, First and Win &amp; 2) Worked on Progress Report 02</t>
  </si>
  <si>
    <t>ETDA Index: 1) Worked on Progress Report 02 &amp; 2) Worked on Presentation for 2 July</t>
  </si>
  <si>
    <t>ETDA Index: Worked on Presentation for 2 July</t>
  </si>
  <si>
    <t>ETDA 11 hrs. OIC 1 hrs.</t>
  </si>
  <si>
    <t>OIC Strategic Management: Printed Detailed Plan Report and Progress Report 1 (Jun)</t>
  </si>
  <si>
    <t>OIC 2 hrs. Other 1 hrs.</t>
  </si>
  <si>
    <t>OIC Strategic Management: Delivered Detailed Plan Report and Progress Report 1 (Jun)</t>
  </si>
  <si>
    <t>Jan</t>
  </si>
  <si>
    <t>Feb</t>
  </si>
  <si>
    <t>Mar</t>
  </si>
  <si>
    <t>April</t>
  </si>
  <si>
    <t>May</t>
  </si>
  <si>
    <t>June</t>
  </si>
  <si>
    <t>Total</t>
  </si>
  <si>
    <t>Check</t>
  </si>
  <si>
    <t>%</t>
  </si>
  <si>
    <t>No Code Project</t>
  </si>
  <si>
    <t>ETDA Index: 1) Worked on Progress Report 02 &amp; 2) Prepared for Presentation on 2 July</t>
  </si>
  <si>
    <t>OIC Strategic Management: Prepared for Interview &amp; Workshop</t>
  </si>
  <si>
    <t>ETDA Index: 1) 3rd Work Submission Approval Meeting (Online) &amp; 2) Worked on Progress Report 02</t>
  </si>
  <si>
    <t>ETDA Master Plan: 1) Revised Flagship Project &amp; 2) Internal Meeting &amp; 3) Discussed with MarTech for Info &amp; VDO Clip</t>
  </si>
  <si>
    <t>ETDA Index: 1) Worked on Progress Report 02 &amp; 2) Planned on Public Hearing</t>
  </si>
  <si>
    <t>ONDE Cert. Approval: Reviewed the TOR</t>
  </si>
  <si>
    <t>ETDA Index: 1) Printed Progress Report 02 &amp; 2) Worked on Infographic Outline</t>
  </si>
  <si>
    <t>ETDA Index: Delivered Progress Report 02</t>
  </si>
  <si>
    <t>ETDA Index: Worked on Infographic Outline &amp; VDO Storyboard</t>
  </si>
  <si>
    <t>ETDA Master Plan: Worked on Infographic Outline</t>
  </si>
  <si>
    <t>OIC Strategic Management: Reviewed Team's Work</t>
  </si>
  <si>
    <t>ETDA Index: 1) Revised Team's Work &amp; 2) Worked on Infographic Outline &amp; VDO Storyboard &amp; 3) Worked on Final Report</t>
  </si>
  <si>
    <t>ETDA Index: Worked on Final Report</t>
  </si>
  <si>
    <t>OIC Strategic Management: 1) Reviewed Team's Work &amp; 2) Prepared for Workshop</t>
  </si>
  <si>
    <t xml:space="preserve">ETDA Index: Revised VDO Storyboard </t>
  </si>
  <si>
    <t>OIC Strategic Management: Internal Meeting</t>
  </si>
  <si>
    <t>ETDA Master Plan: 1) Meeting with ETDA Team (Online) about Dashboard &amp; 2) Internal Meeting</t>
  </si>
  <si>
    <t>Worked on Team Evaluation</t>
  </si>
  <si>
    <t>OIC Strategic Management: Worked on Master Deck</t>
  </si>
  <si>
    <t>OIC Strategic Management: 1) Revised Key Questions for Interview &amp; 2) Worked on Interview Letter &amp; 3) Prepared for Interview</t>
  </si>
  <si>
    <t>ETDA Index: 1) Internal Meeting (Online) with IngIng &amp; 2) Revised VDO Storyboard &amp; 3) Worked on Infographic Outline &amp; Content</t>
  </si>
  <si>
    <t>Team Evaluation</t>
  </si>
  <si>
    <t>ETDA Index: 1) Voiced Over for Mock UP VDO &amp; 2) Worked on Infographic Outline &amp; Content</t>
  </si>
  <si>
    <t>ETDA Master Plan: Attended E-Transaction Sub-Committee Meeting (Online)</t>
  </si>
  <si>
    <t>OIC Strategic Management: Revised Key Questions for Interview</t>
  </si>
  <si>
    <t>ETDA Index: Worked on Infographic Outline &amp; Content</t>
  </si>
  <si>
    <t>ETDA Master Plan: 1) Internal Meeting &amp; 2) Reviewed VDO Storyboard</t>
  </si>
  <si>
    <t>Personal leave - Half day (Vaccination)</t>
  </si>
  <si>
    <t>OIC Strategic Management: 1) Worked on Progress Report July &amp; 2) Prepared data for Interview</t>
  </si>
  <si>
    <t>ETDA Master Plan: Online Discussion Session with Education Sector (MoE &amp; MHESI)</t>
  </si>
  <si>
    <t>ETDA Index: 1) Revised VDO Storyboard &amp; Dialog &amp; 2) Worked on Infographic Outline &amp; Content &amp; 3) Reviewed Team's Works</t>
  </si>
  <si>
    <t>OIC Strategic Management: Worked on Workshop Plan</t>
  </si>
  <si>
    <t>OIC 1 hrs. Other 1 hrs.</t>
  </si>
  <si>
    <t>ETDA Master Plan: Online Discussion Session with Education Sector (MoPH)</t>
  </si>
  <si>
    <t>OIC Strategic Management: Prepared for Workshop &amp; Interview</t>
  </si>
  <si>
    <t>ETDA Master Plan: Online Discussion Session with Financical Sector (BOT SET OIC MoF)</t>
  </si>
  <si>
    <t>ETDA Next Project: Internal Meeting with P'Dome and Pop</t>
  </si>
  <si>
    <t>TIME-202136</t>
  </si>
  <si>
    <t>DGA Master Plan: Worked on Technical Proposal</t>
  </si>
  <si>
    <t>ETDA Next Project: Meeting with ETDA (Online)</t>
  </si>
  <si>
    <t>OIC Strategic Management: 1) Internal Meeting with Team &amp; 2) Worked on Progress Report July</t>
  </si>
  <si>
    <t>Asalha Bucha (observed)</t>
  </si>
  <si>
    <t>OIC Strategic Management: 1) Revised Progress Report July &amp; 2) Prepared for Interview (Presentation &amp; Documents)</t>
  </si>
  <si>
    <t>DGA Master Plan: Worked on Presentation of Technical Proposal</t>
  </si>
  <si>
    <t>King Vajiralongkorn's Birthday</t>
  </si>
  <si>
    <t>ETDA Master Plan: Internal Meeting with ETDA Team about Public Hearing (Online)</t>
  </si>
  <si>
    <t>DGA Master Plan: Presented the Technical Proposal (Online)</t>
  </si>
  <si>
    <t>OIC Strategic Management: 1) Interview with OIC's Executives (Online) - รองเลขาธิการด้านกำกับ นายชูฉัตร  ประมูลผล และ ผู้ช่วยเลขาธิการ สายกฎหมายและคดี นายอดิศร พิพัฒน์วรพงศ์ &amp; 2) Revised Team's Work</t>
  </si>
  <si>
    <t>ETDA Index: Prepared for Public Conference</t>
  </si>
  <si>
    <t>OIC Strategic Management: 1) Printed and Delivered the Progress Report 02 - July &amp;) 2) Internal Meeting &amp; 3) Worked on Slido Question for Workshop</t>
  </si>
  <si>
    <t>OIC Strategic Management: 1) Revised Team's Work &amp; 2) Prepared for Workshop, External Interview, &amp; Focus Group</t>
  </si>
  <si>
    <t>OIC Strategic Management: Interview with OIC's Executives (Online) (ผู้ช่วยชัยยุทธ์ ผู้ช่วยมยุรินทร์ รองชนะพล)</t>
  </si>
  <si>
    <t>OIC Strategic Management: 1) Revised Team's Work &amp; 2) Prepared for Workshop, External Interview, &amp; Focus Group &amp; 3) Worked on Workshop Presentation</t>
  </si>
  <si>
    <t>ETDA Index: Worked on Adhoc</t>
  </si>
  <si>
    <t>OIC Strategic Management: Interview with OIC's Executives (Online) (ท่านสุทธิพล เลขาธิการ)</t>
  </si>
  <si>
    <t>OIC 3 hrs Other 1 hrs.</t>
  </si>
  <si>
    <t>ETDA Index: 1) Internal Meeting with Win about Power BI &amp; 2) Voice Over Fastwork Process K.Surasen &amp; 3) Revised Infographic Outline &amp; Content &amp; 4) Prepared for Progress Update Meeting</t>
  </si>
  <si>
    <t>OIC Strategic Management: 1) Worked on Workshop Presentation &amp; 2) Prepared for Stakeholder Interview</t>
  </si>
  <si>
    <t>OIC 2 hrs Other 1 hrs.</t>
  </si>
  <si>
    <t>ETDA Index: 1) August Progress Update Meeting with ETDA Team &amp; 2) Revised Infographic Outline &amp; Content &amp; 3) Prepared for Public Conference</t>
  </si>
  <si>
    <t>OIC 1 hrs Other 1 hrs.</t>
  </si>
  <si>
    <t>ETDA Index: 1) Revised Infographic Outline &amp; Content &amp; 2) Reviewed Voice Over Work</t>
  </si>
  <si>
    <t>ETDA Master Plan: Online Discussion Session with DGA &amp; EIT</t>
  </si>
  <si>
    <t>OIC Strategic Management: Prepared for Workshop</t>
  </si>
  <si>
    <t>OIC 5 hrs. Other 1 hrs.</t>
  </si>
  <si>
    <t>OIC Strategic Management: 1) Worked on Workshop Presentation &amp; 2) Attended the Workshop for OIC</t>
  </si>
  <si>
    <t>ETDA Index: 1) Worked on Cover Letter &amp; 2) Revised Infographic Content</t>
  </si>
  <si>
    <t>ETDA Index: Revised Infographic Content</t>
  </si>
  <si>
    <t>ETDA 4 hrs. Other 1 hrs.</t>
  </si>
  <si>
    <t>ETDA Index: Worked on Additional Infographic Content</t>
  </si>
  <si>
    <t>Sick Leave (Half-day)</t>
  </si>
  <si>
    <t>OIC Strategic Management: Prepared for Stakeholder Interview</t>
  </si>
  <si>
    <t>ETDA Index: 1) Worked on Additional Infographic Content &amp; 2) Prepared for Public Conference</t>
  </si>
  <si>
    <t>ETDA Index: 1) Prepared for Public Conference &amp; 2) Worked on Final Report</t>
  </si>
  <si>
    <t>OIC Strategic Management: 1) Prepared for Stakeholder Interview &amp; Focus Group &amp; 2) Worked on Inception Report Structure &amp; 3) Worked on Contract Revision</t>
  </si>
  <si>
    <t>The Queen's Birthday</t>
  </si>
  <si>
    <t>ETDA Master Plan: 1st Public Conference</t>
  </si>
  <si>
    <t>ETDA Index: 1) Worked on Contract Revision &amp; 2) Worked on Final Report</t>
  </si>
  <si>
    <t>OIC Strategic Management: 1) Worked on Contract Revision &amp; 2) Prepared for Stakeholder Interview, Focus Group, and Board Repeat Meeting</t>
  </si>
  <si>
    <t>ETDA Master Plan: 1) Internal Meeting &amp; 2) Online Meeting with ETDA TEAM (Dr.Sak &amp; K.Kob) 3) Talk with P'Tile about Dashboard</t>
  </si>
  <si>
    <t>ETDA Index: Worked on Presentation for Briefing Executive Director Chaichana</t>
  </si>
  <si>
    <t>ETDA Index: Worked on Public Conference Presentation</t>
  </si>
  <si>
    <t>ETDA Index: 1) Reviewed and Revised Draft VDO Clip &amp; 2) Worked on Contract Revision</t>
  </si>
  <si>
    <t>TIME-202149</t>
  </si>
  <si>
    <t>ETDA Dashboard: Drafted the Development Roadmap of DAC, ETDA</t>
  </si>
  <si>
    <t>ETDA Dashboard: Internal Meeting with P'Tie &amp; Revised the Development Roadmap</t>
  </si>
  <si>
    <t>ETDA Dashboard: Discussed and Preapred for TOR</t>
  </si>
  <si>
    <t>ETDA Dashboard: Online Meeting with ETDA Team for TOR Scope</t>
  </si>
  <si>
    <t>ETDA Index: 1) Worked on Public Conference Presentation &amp; 2) Prepared Data for Dr.Chaichana</t>
  </si>
  <si>
    <t>ETDA Index: 1) Online Meeting for Briefing Executive Director Chaichana &amp; 2) Worked on Public Conference Presentation</t>
  </si>
  <si>
    <t>OIC Strategic Management: Prepared for Board Repeat Meeting</t>
  </si>
  <si>
    <t>ETDA Master Plan: 1) Attended Meeting Electronic Transaction Sub-Committee (Online) &amp; 2) Internal Meeting with ETDA Team (Online)</t>
  </si>
  <si>
    <t>OIC Strategic Management: Discussed with K.Oh about Interview, Board Repeat meeting, and Mini-survey</t>
  </si>
  <si>
    <t>ETDA Index: 1) Worked on Public Conference Presentation &amp; 2) Commented on VDO Clips &amp; 3)Worked on Final Report</t>
  </si>
  <si>
    <t>ETDA Index: 1) Discussion with K.Sujin ETDA about Public Conference Presentation &amp; 2) Attended ETDA's Meeting of the study project on E-transaction Economic Impact Assessment to collect data for this project &amp; 3) Revised Excel Dashboard Metadata Part &amp; 4) Revised Public Conference Presentation &amp; 5) Worked on Final Report</t>
  </si>
  <si>
    <t>ETDA Index: 1) Worked on Draft Press Release &amp; 2) Worked on Final Report &amp; 3) Prepared for Public Conference</t>
  </si>
  <si>
    <t>ETDA Index: 1) Attended Focus Group Hosted by ETDA &amp; 2) Public Conference</t>
  </si>
  <si>
    <t>OIC Strategic Management: Worked on Inception Report</t>
  </si>
  <si>
    <t>OIC 7 hrs. ETDA 1 hrs.</t>
  </si>
  <si>
    <t>OIC Strategic Management: 1) Worked on Inception Report &amp; 2) Worked on Progress Report August</t>
  </si>
  <si>
    <t>ETDA Master Plan: 2nd Public Conference</t>
  </si>
  <si>
    <t>ETDA Master Plan: 1) Internal Meeting with ETDA Team about Dashboard ETDA Website (Online) &amp; 2) Internal Meeting with P.Jom P.Tile for Dashboard Development &amp; 3) Redesign Dashboard for Power BI</t>
  </si>
  <si>
    <t>OIC Strategic Management: 1) Worked on Inception Report &amp; 2) Wored on Focus Group Presentation</t>
  </si>
  <si>
    <t>ETDA Index: Revised the Press Release</t>
  </si>
  <si>
    <t>ETDA Master Plan: 1) Internal Meeting &amp; 2) Prepared Data for P'Jom</t>
  </si>
  <si>
    <t>ETDA Master Plan: 1) Internal Meeting with ETDA Team and Guest Speaker &amp; 2)  Prepared Data for P'Jom</t>
  </si>
  <si>
    <t>OIC Strategic Management: 1) Interviewed with Stakeholder (RSP) &amp; 2) Worked on Inception Report &amp; 3) Worked on Draft Master Plan</t>
  </si>
  <si>
    <t>OIC Strategic Management: 1) Worked on Draft Master Plan &amp; 2) Interview with Stakeholder (MOPH) &amp; 3) Printed Report</t>
  </si>
  <si>
    <t>OIC Strategic Management: 1) Worked on Draft Master Plan &amp; 2) Worked on Board Repeat Presentation</t>
  </si>
  <si>
    <t>OIC Strategic Management: Worked on Draft Master Plan</t>
  </si>
  <si>
    <t>OIC Strategic Management: 1) Worked on Board Repeat Presentation &amp; 2) Revised Focus Group Presentation</t>
  </si>
  <si>
    <t>ETDA Index: Worked on Ad-hoc for K.Chartchai</t>
  </si>
  <si>
    <t>ETDA Index: 1) Worked on Final Report &amp; 2) Worked on Ad-hoc for K.Chartchai &amp; 3) Online Meeting with ETDA Team (K.Chartchai)</t>
  </si>
  <si>
    <t>ETDA Index: 1) Worked on Final Report &amp; 2) Worked on Master Slides</t>
  </si>
  <si>
    <t>OIC Strategic Management: Online Meeting with OIC for Draft Master Plan Review</t>
  </si>
  <si>
    <t>OIC Strategic Management: Focus Group with Stakeholder (Online)</t>
  </si>
  <si>
    <t>ETDA Index: Worked on Presentation for PR</t>
  </si>
  <si>
    <t>OIC Strategic Management: Online Interview with Royal Thai Police</t>
  </si>
  <si>
    <t>OIC Strategic Management: 1) Board Repeat Meeting &amp; 2) Online Interview with The Comptroller General's Department</t>
  </si>
  <si>
    <t>ETDA Index: 4th Approval Meeting (Final Report)</t>
  </si>
  <si>
    <t>ETDA Index: 1) Worked on Final Report &amp; 2) Proof Read the Final Report &amp; 3) Prepared for Final Report Deliver</t>
  </si>
  <si>
    <t>ETDA Index: 1) Proof Read the Final Report &amp; 2) Prepared for Final Report Deliver &amp; 3) Worked on Presentation for 4th Approval Meeting</t>
  </si>
  <si>
    <t>ETDA Index: Reviewed Infographic A5</t>
  </si>
  <si>
    <t>ETDA Index: Proof Read the Infographic A5</t>
  </si>
  <si>
    <t>ETDA Master Plan: Internal Meeting with ETDA Team (Online)</t>
  </si>
  <si>
    <t>OIC Strategic Management: 1) Worked on Monthly Progress Report &amp; 2) Prepared for Stakeholder Interview</t>
  </si>
  <si>
    <t>VDO: Team Leader for Better Performance</t>
  </si>
  <si>
    <t>OIC Strategic Management: Revised Draft Master Plan &amp; Master Deck</t>
  </si>
  <si>
    <t>OIC 8 hrs. Other 1 hrs.</t>
  </si>
  <si>
    <t>OIC Strategic Management: 1) Revised Draft Master Plan &amp; Master Deck &amp; 2) Internal Meeting with OIC Team</t>
  </si>
  <si>
    <t>OIC Strategic Management: 1) Revised Draft Master Plan &amp; Master Deck &amp; 2) Worked on Presentation for 10 Sep</t>
  </si>
  <si>
    <t>ETDA Index: 1) Revised Team Work &amp; 2) Proof Read the Infographic A5</t>
  </si>
  <si>
    <t>OIC Strategic Management: 1) Sub-committee Meeting for Draft Master Plan &amp; 2) Revised Draft Master Plan &amp; Slides</t>
  </si>
  <si>
    <t>ETDA Master Plan: Worked on Executive Summary</t>
  </si>
  <si>
    <t>OIC Strategic Management: 1) Revised Draft Master Plan &amp; Slides &amp; 2) Prepared for meeting</t>
  </si>
  <si>
    <t>ETDA Index: Revised the Final Report</t>
  </si>
  <si>
    <t>OIC Strategic Management: 1) Internal Meeting &amp; 2) Revised Draft Master Plan &amp; Slides</t>
  </si>
  <si>
    <t>ETDA Index: 1) Revised the Final Report &amp; 2) Proof Read the Infographic A5</t>
  </si>
  <si>
    <t>OIC 3 hrs. Other 1 hrs.</t>
  </si>
  <si>
    <t>ETDA Index: Proof Read and Worked on Additional Content of the Infographic A5</t>
  </si>
  <si>
    <t>OIC Strategic Management: Worked on Presentation for Executive Briefing on 16 Sep</t>
  </si>
  <si>
    <t>OIC Strategic Management: 1) Revised Team's Work &amp; 2) Worked on Presentation for 20 Sep (Draft Plan Approval Meeting)</t>
  </si>
  <si>
    <t>OIC Strategic Management: Revised Draft Master Plan</t>
  </si>
  <si>
    <t>Skill Improvement : Ego is the enemy ตัวคุณคือศัตรู ศิลปะการบริหารอีโก้ &amp; The Great Resignation อภิมหาการลาออก เมื่อมนุษย์เงินเดือนต้องการชีวิตคืน</t>
  </si>
  <si>
    <t>TIME-202096</t>
  </si>
  <si>
    <t xml:space="preserve">OIC EA and PMC: 1) Internal Discussion with B's Team for MVCF's IT system development &amp; 2) Online Meeting with Bridge Consulting </t>
  </si>
  <si>
    <t>Town Hall Online Meeting</t>
  </si>
  <si>
    <t>ETDA Index: Worked on Ad-hoc Articles about Digital/Global Ranking</t>
  </si>
  <si>
    <t>OIC Strategic Management: 1) Executive Briefing (Online) &amp; 2) Revised Draft Master Plan &amp; Slides &amp; 3) Revised Presentation for 20 Sep</t>
  </si>
  <si>
    <t>OIC Strategic Management: 1) Revised Draft Master Plan &amp; Slides &amp; 2) Revised Presentation for 20 Sep</t>
  </si>
  <si>
    <t>OIC Strategic Management: 1) Prepared for the Meeting &amp; 2) Board Meeting for Draft Master Plan Approval</t>
  </si>
  <si>
    <t>OIC 4 hrs. Other 1 hrs.</t>
  </si>
  <si>
    <t>OIC Strategic Management: Online Interview with TRIS</t>
  </si>
  <si>
    <t>ETDA Index: Worked on Infographic A5</t>
  </si>
  <si>
    <t>OIC Strategic Management: Revised Team's Work</t>
  </si>
  <si>
    <t>TIME-202043</t>
  </si>
  <si>
    <t>DGA Foreigner Platform: Internal Meeting</t>
  </si>
  <si>
    <t>ETDA Master Plan: Online Discussion about E-Health Standards and what ETDA should help MoPH</t>
  </si>
  <si>
    <t>ETDA Master Plan: 1) Internal Meeting about Dashboard &amp; 2) Online Discussion about Master Plan with ETDA Team</t>
  </si>
  <si>
    <t>Skill Improvement : Quantum Technology เปลี่ยนโลกอย่างไร</t>
  </si>
  <si>
    <t>OIC Stg Mng Next Year Project Scope and Budget</t>
  </si>
  <si>
    <t>OIC Strategic Management: 1) Revised Team's Work &amp; 2) Worked on Progress Report (Sep)</t>
  </si>
  <si>
    <t>OIC Strategic Management: 1) Worked on Progress Report (Sep) &amp; 2) Worked on Revised Draft Master Plan &amp; 3) Printed the reports</t>
  </si>
  <si>
    <t>OIC EA and PMC: Support on Sli.do Adoption for Quiz via Microsoft</t>
  </si>
  <si>
    <t>OIC Strategic Management: 1) Online Meeting with Bridge Consulting &amp; OIC's HR Team &amp; 2) Revised Draft Master Plan and Action Plan &amp; 3) Internal Discuss with EA Team for IT Projects in the Action Plan</t>
  </si>
  <si>
    <t>Probation Assessment : Best</t>
  </si>
  <si>
    <t>TIME-202155</t>
  </si>
  <si>
    <t>ONDE Outlook Ph4: Proposal Discussion &amp; Work Assignment to Pop, Best &amp; J</t>
  </si>
  <si>
    <t>OIC Strategic Management: Internal Meeting with Bee about IT Projects in the Action Plan</t>
  </si>
  <si>
    <t>DGA Foreigner Platform: 1) Project Briefing for Intern &amp; New TIMERs &amp; 2) Internal Meeting for Work Assignment</t>
  </si>
  <si>
    <t>OIC Strategic Management: Revised the Draft Master Plan &amp; Action Plan</t>
  </si>
  <si>
    <t>DGA Foreigner Platform: Project Calculation</t>
  </si>
  <si>
    <t>ONDE Adhoc : Worked on Comment from NESDC to Digital Infra Master Plan</t>
  </si>
  <si>
    <t>ONDE Adhoc : 1) Worked on Comment from NESDC to Digital Infra Master Plan &amp; 2) Internal Meeting with K.Eat K.Keaw</t>
  </si>
  <si>
    <t>ETDA Index: 1) Worked on Presentation for PR &amp; 2) Worked on Infographic A5</t>
  </si>
  <si>
    <t>OIC Strategic Management: 1) Revised the Draft Master Plan &amp; Action Plan &amp; 2) Worked on Progress Report (Oct)</t>
  </si>
  <si>
    <t>OIC Strategic Management: 1) Discussion about 1st &amp; 2nd Work Approval with K.Plu &amp; 2) Internal Meeting with OIC Team about Revised Draft Master Plan &amp; Action Plan</t>
  </si>
  <si>
    <t>DGA Foreigner Platform: Pre Kick-off Meeting with DGA (Online)</t>
  </si>
  <si>
    <t>ETDA Index : Adhoc about K.Jiraporn's Trust Service Survey &amp; Internet Trust Survey</t>
  </si>
  <si>
    <t>ETDA Index : 1) Reviewd Power BI Dashboard &amp; 2) Adhoc about K.Jiraporn's Trust Service Survey &amp; Internet Trust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</si>
</sst>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36" fillId="0" borderId="0" applyFont="0" applyFill="0" applyBorder="0" applyAlignment="0" applyProtection="0"/>
    <xf numFmtId="9" fontId="47" fillId="0" borderId="0" applyFont="0" applyFill="0" applyBorder="0" applyAlignment="0" applyProtection="0"/>
  </cellStyleXfs>
  <cellXfs count="265">
    <xf numFmtId="0" fontId="0" fillId="0" borderId="0" xfId="0"/>
    <xf numFmtId="0" fontId="40" fillId="0" borderId="0" xfId="0" applyFont="1"/>
    <xf numFmtId="0" fontId="40" fillId="0" borderId="0" xfId="0" applyFont="1" applyFill="1" applyBorder="1" applyAlignment="1">
      <alignment vertical="center" wrapText="1"/>
    </xf>
    <xf numFmtId="0" fontId="40" fillId="0" borderId="0" xfId="0" applyFont="1" applyFill="1" applyAlignment="1">
      <alignment wrapText="1"/>
    </xf>
    <xf numFmtId="0" fontId="40" fillId="0" borderId="0" xfId="0" applyFont="1" applyBorder="1" applyAlignment="1">
      <alignment wrapText="1"/>
    </xf>
    <xf numFmtId="0" fontId="40" fillId="0" borderId="0" xfId="0" applyFont="1" applyAlignment="1">
      <alignment wrapText="1"/>
    </xf>
    <xf numFmtId="0" fontId="42" fillId="6" borderId="10" xfId="0" applyFont="1" applyFill="1" applyBorder="1" applyAlignment="1">
      <alignment horizontal="left"/>
    </xf>
    <xf numFmtId="0" fontId="42" fillId="6" borderId="21" xfId="0" applyFont="1" applyFill="1" applyBorder="1" applyAlignment="1">
      <alignment horizontal="left"/>
    </xf>
    <xf numFmtId="0" fontId="40" fillId="0" borderId="0" xfId="0" applyFont="1" applyAlignment="1" applyProtection="1">
      <alignment vertical="center"/>
      <protection locked="0"/>
    </xf>
    <xf numFmtId="0" fontId="42" fillId="0" borderId="0" xfId="0" applyFont="1" applyAlignment="1" applyProtection="1">
      <alignment horizontal="center" vertical="center"/>
    </xf>
    <xf numFmtId="0" fontId="40" fillId="0" borderId="0" xfId="0" applyFont="1" applyAlignment="1" applyProtection="1">
      <alignment vertical="center"/>
    </xf>
    <xf numFmtId="0" fontId="42" fillId="0" borderId="8" xfId="0" applyFont="1" applyBorder="1" applyAlignment="1" applyProtection="1">
      <alignment vertical="center"/>
    </xf>
    <xf numFmtId="0" fontId="42" fillId="0" borderId="4" xfId="0" applyFont="1" applyBorder="1" applyAlignment="1" applyProtection="1">
      <alignment vertical="center"/>
    </xf>
    <xf numFmtId="0" fontId="40" fillId="0" borderId="10" xfId="0" applyFont="1" applyBorder="1" applyAlignment="1" applyProtection="1">
      <alignment horizontal="left" vertical="center"/>
    </xf>
    <xf numFmtId="0" fontId="42" fillId="0" borderId="0" xfId="0" applyFont="1" applyBorder="1" applyAlignment="1" applyProtection="1">
      <alignment horizontal="left" vertical="center"/>
    </xf>
    <xf numFmtId="0" fontId="42" fillId="0" borderId="0" xfId="0" applyFont="1" applyAlignment="1" applyProtection="1">
      <alignment vertical="center"/>
    </xf>
    <xf numFmtId="0" fontId="42" fillId="0" borderId="11" xfId="0" applyFont="1" applyBorder="1" applyAlignment="1" applyProtection="1">
      <alignment vertical="center"/>
    </xf>
    <xf numFmtId="0" fontId="42" fillId="0" borderId="0" xfId="0" applyFont="1" applyAlignment="1" applyProtection="1">
      <alignment horizontal="left" vertical="center"/>
    </xf>
    <xf numFmtId="0" fontId="42" fillId="0" borderId="0" xfId="0" applyFont="1" applyBorder="1" applyAlignment="1" applyProtection="1">
      <alignment vertical="center"/>
    </xf>
    <xf numFmtId="43" fontId="42" fillId="0" borderId="0" xfId="1" applyFont="1" applyBorder="1" applyAlignment="1" applyProtection="1">
      <alignment vertical="center"/>
    </xf>
    <xf numFmtId="0" fontId="42" fillId="0" borderId="0" xfId="0" applyFont="1" applyAlignment="1" applyProtection="1">
      <alignment horizontal="left" vertical="top"/>
    </xf>
    <xf numFmtId="0" fontId="40" fillId="0" borderId="0" xfId="0" applyFont="1" applyAlignment="1" applyProtection="1">
      <alignment horizontal="center" vertical="top" wrapText="1"/>
      <protection locked="0"/>
    </xf>
    <xf numFmtId="0" fontId="40" fillId="0" borderId="0" xfId="0" applyFont="1" applyAlignment="1" applyProtection="1">
      <alignment horizontal="center" vertical="top" wrapText="1"/>
    </xf>
    <xf numFmtId="0" fontId="40" fillId="0" borderId="0" xfId="0" applyFont="1" applyBorder="1" applyAlignment="1" applyProtection="1">
      <alignment vertical="center"/>
      <protection locked="0"/>
    </xf>
    <xf numFmtId="43" fontId="40" fillId="0" borderId="14" xfId="1" applyFont="1" applyBorder="1" applyAlignment="1" applyProtection="1">
      <alignment vertical="center"/>
    </xf>
    <xf numFmtId="43" fontId="40" fillId="0" borderId="14" xfId="0" applyNumberFormat="1" applyFont="1" applyBorder="1" applyAlignment="1" applyProtection="1">
      <alignment vertical="center"/>
    </xf>
    <xf numFmtId="0" fontId="4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3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3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3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37" fillId="4" borderId="22" xfId="0" applyFont="1" applyFill="1" applyBorder="1" applyAlignment="1" applyProtection="1">
      <alignment horizontal="center" vertical="center"/>
    </xf>
    <xf numFmtId="0" fontId="40" fillId="0" borderId="0" xfId="0" applyNumberFormat="1" applyFont="1" applyFill="1" applyBorder="1" applyAlignment="1" applyProtection="1">
      <alignment vertical="center"/>
      <protection locked="0"/>
    </xf>
    <xf numFmtId="20" fontId="40" fillId="2" borderId="1" xfId="0" applyNumberFormat="1" applyFont="1" applyFill="1" applyBorder="1" applyAlignment="1" applyProtection="1">
      <alignment horizontal="center" vertical="center"/>
      <protection locked="0"/>
    </xf>
    <xf numFmtId="20" fontId="40" fillId="0" borderId="30" xfId="0" applyNumberFormat="1" applyFont="1" applyFill="1" applyBorder="1" applyAlignment="1" applyProtection="1">
      <alignment horizontal="center" vertical="center"/>
    </xf>
    <xf numFmtId="14" fontId="40" fillId="0" borderId="33" xfId="0" applyNumberFormat="1" applyFont="1" applyFill="1" applyBorder="1" applyAlignment="1" applyProtection="1">
      <alignment horizontal="center" vertical="center"/>
    </xf>
    <xf numFmtId="0" fontId="40" fillId="0" borderId="11" xfId="0" applyFont="1" applyBorder="1" applyAlignment="1" applyProtection="1">
      <alignment horizontal="center" vertical="center"/>
      <protection locked="0"/>
    </xf>
    <xf numFmtId="0" fontId="40" fillId="0" borderId="10" xfId="0" applyFont="1" applyBorder="1" applyAlignment="1" applyProtection="1">
      <alignment horizontal="center" vertical="center"/>
      <protection locked="0"/>
    </xf>
    <xf numFmtId="0" fontId="42" fillId="0" borderId="10" xfId="0" applyFont="1" applyBorder="1" applyAlignment="1" applyProtection="1">
      <alignment vertical="center" wrapText="1"/>
      <protection locked="0"/>
    </xf>
    <xf numFmtId="2" fontId="40" fillId="0" borderId="10" xfId="0" applyNumberFormat="1" applyFont="1" applyBorder="1" applyAlignment="1" applyProtection="1">
      <alignment horizontal="center" vertical="center"/>
      <protection locked="0"/>
    </xf>
    <xf numFmtId="20" fontId="40" fillId="2" borderId="35" xfId="0" applyNumberFormat="1" applyFont="1" applyFill="1" applyBorder="1" applyAlignment="1" applyProtection="1">
      <alignment horizontal="center" vertical="center"/>
      <protection locked="0"/>
    </xf>
    <xf numFmtId="20" fontId="40" fillId="2" borderId="2" xfId="0" applyNumberFormat="1" applyFont="1" applyFill="1" applyBorder="1" applyAlignment="1" applyProtection="1">
      <alignment horizontal="center" vertical="center"/>
      <protection locked="0"/>
    </xf>
    <xf numFmtId="20" fontId="40" fillId="5" borderId="30" xfId="0" applyNumberFormat="1" applyFont="1" applyFill="1" applyBorder="1" applyAlignment="1" applyProtection="1">
      <alignment horizontal="center" vertical="center"/>
    </xf>
    <xf numFmtId="14" fontId="40" fillId="5" borderId="33" xfId="0" applyNumberFormat="1" applyFont="1" applyFill="1" applyBorder="1" applyAlignment="1" applyProtection="1">
      <alignment horizontal="center" vertical="center"/>
    </xf>
    <xf numFmtId="0" fontId="40" fillId="0" borderId="10" xfId="0" applyFont="1" applyBorder="1" applyAlignment="1" applyProtection="1">
      <alignment vertical="center" wrapText="1"/>
      <protection locked="0"/>
    </xf>
    <xf numFmtId="20" fontId="40" fillId="8" borderId="30" xfId="0" applyNumberFormat="1" applyFont="1" applyFill="1" applyBorder="1" applyAlignment="1" applyProtection="1">
      <alignment horizontal="center" vertical="center"/>
    </xf>
    <xf numFmtId="14" fontId="40" fillId="8" borderId="33" xfId="0" applyNumberFormat="1" applyFont="1" applyFill="1" applyBorder="1" applyAlignment="1" applyProtection="1">
      <alignment horizontal="center" vertical="center"/>
    </xf>
    <xf numFmtId="0" fontId="40" fillId="8" borderId="11" xfId="0" applyFont="1" applyFill="1" applyBorder="1" applyAlignment="1" applyProtection="1">
      <alignment horizontal="center" vertical="center"/>
      <protection locked="0"/>
    </xf>
    <xf numFmtId="0" fontId="40" fillId="8" borderId="10" xfId="0" applyFont="1" applyFill="1" applyBorder="1" applyAlignment="1" applyProtection="1">
      <alignment horizontal="center" vertical="center"/>
      <protection locked="0"/>
    </xf>
    <xf numFmtId="0" fontId="40" fillId="8" borderId="10" xfId="0" applyFont="1" applyFill="1" applyBorder="1" applyAlignment="1" applyProtection="1">
      <alignment vertical="center" wrapText="1"/>
      <protection locked="0"/>
    </xf>
    <xf numFmtId="2" fontId="40" fillId="8" borderId="10" xfId="0" applyNumberFormat="1" applyFont="1" applyFill="1" applyBorder="1" applyAlignment="1" applyProtection="1">
      <alignment horizontal="center" vertical="center"/>
      <protection locked="0"/>
    </xf>
    <xf numFmtId="0" fontId="34" fillId="0" borderId="10" xfId="0" applyFont="1" applyBorder="1" applyAlignment="1" applyProtection="1">
      <alignment horizontal="left" vertical="center" wrapText="1"/>
      <protection locked="0"/>
    </xf>
    <xf numFmtId="0" fontId="44" fillId="8" borderId="10" xfId="0" applyFont="1" applyFill="1" applyBorder="1" applyAlignment="1" applyProtection="1">
      <alignment horizontal="left" vertical="center" wrapText="1"/>
      <protection locked="0"/>
    </xf>
    <xf numFmtId="20" fontId="40" fillId="0" borderId="31" xfId="0" applyNumberFormat="1" applyFont="1" applyFill="1" applyBorder="1" applyAlignment="1" applyProtection="1">
      <alignment horizontal="center" vertical="center"/>
    </xf>
    <xf numFmtId="14" fontId="40" fillId="0" borderId="34" xfId="0" applyNumberFormat="1" applyFont="1" applyFill="1" applyBorder="1" applyAlignment="1" applyProtection="1">
      <alignment horizontal="center" vertical="center"/>
    </xf>
    <xf numFmtId="0" fontId="40" fillId="0" borderId="27" xfId="0" applyFont="1" applyBorder="1" applyAlignment="1" applyProtection="1">
      <alignment horizontal="center" vertical="center"/>
      <protection locked="0"/>
    </xf>
    <xf numFmtId="0" fontId="40" fillId="0" borderId="24" xfId="0" applyFont="1" applyBorder="1" applyAlignment="1" applyProtection="1">
      <alignment horizontal="center" vertical="center"/>
      <protection locked="0"/>
    </xf>
    <xf numFmtId="0" fontId="42" fillId="0" borderId="24" xfId="0" applyFont="1" applyBorder="1" applyAlignment="1" applyProtection="1">
      <alignment vertical="center" wrapText="1"/>
      <protection locked="0"/>
    </xf>
    <xf numFmtId="2" fontId="40" fillId="0" borderId="24" xfId="0" applyNumberFormat="1" applyFont="1" applyBorder="1" applyAlignment="1" applyProtection="1">
      <alignment horizontal="center" vertical="center"/>
      <protection locked="0"/>
    </xf>
    <xf numFmtId="0" fontId="37" fillId="9" borderId="9" xfId="0" applyFont="1" applyFill="1" applyBorder="1" applyAlignment="1">
      <alignment horizontal="center" vertical="center" wrapText="1"/>
    </xf>
    <xf numFmtId="17" fontId="37" fillId="10" borderId="22" xfId="0" applyNumberFormat="1" applyFont="1" applyFill="1" applyBorder="1" applyAlignment="1" applyProtection="1">
      <alignment horizontal="center" vertical="center"/>
      <protection locked="0"/>
    </xf>
    <xf numFmtId="0" fontId="42" fillId="6" borderId="20" xfId="0" applyFont="1" applyFill="1" applyBorder="1" applyAlignment="1">
      <alignment horizontal="left"/>
    </xf>
    <xf numFmtId="0" fontId="42" fillId="6" borderId="28" xfId="0" applyFont="1" applyFill="1" applyBorder="1" applyAlignment="1">
      <alignment horizontal="left"/>
    </xf>
    <xf numFmtId="0" fontId="42" fillId="6" borderId="20" xfId="0" applyFont="1" applyFill="1" applyBorder="1" applyAlignment="1">
      <alignment horizontal="left" vertical="center"/>
    </xf>
    <xf numFmtId="0" fontId="42" fillId="6" borderId="21" xfId="0" applyFont="1" applyFill="1" applyBorder="1" applyAlignment="1">
      <alignment horizontal="left" vertical="center"/>
    </xf>
    <xf numFmtId="0" fontId="42" fillId="6" borderId="21" xfId="0" applyFont="1" applyFill="1" applyBorder="1"/>
    <xf numFmtId="0" fontId="40" fillId="0" borderId="11" xfId="0" applyFont="1" applyFill="1" applyBorder="1" applyAlignment="1" applyProtection="1">
      <alignment horizontal="center" vertical="center"/>
      <protection locked="0"/>
    </xf>
    <xf numFmtId="0" fontId="40" fillId="0" borderId="10" xfId="0" applyFont="1" applyFill="1" applyBorder="1" applyAlignment="1" applyProtection="1">
      <alignment horizontal="center" vertical="center"/>
      <protection locked="0"/>
    </xf>
    <xf numFmtId="0" fontId="40" fillId="0" borderId="10" xfId="0" applyFont="1" applyFill="1" applyBorder="1" applyAlignment="1" applyProtection="1">
      <alignment vertical="center" wrapText="1"/>
      <protection locked="0"/>
    </xf>
    <xf numFmtId="0" fontId="44" fillId="0" borderId="10" xfId="0" applyFont="1" applyFill="1" applyBorder="1" applyAlignment="1" applyProtection="1">
      <alignment horizontal="left" vertical="center" wrapText="1"/>
      <protection locked="0"/>
    </xf>
    <xf numFmtId="0" fontId="40" fillId="0" borderId="0" xfId="0" applyFont="1" applyFill="1" applyAlignment="1" applyProtection="1">
      <alignment vertical="center"/>
      <protection locked="0"/>
    </xf>
    <xf numFmtId="0" fontId="42" fillId="8" borderId="10" xfId="0" applyFont="1" applyFill="1" applyBorder="1" applyAlignment="1" applyProtection="1">
      <alignment vertical="center" wrapText="1"/>
      <protection locked="0"/>
    </xf>
    <xf numFmtId="0" fontId="4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40" fillId="2" borderId="29" xfId="0" applyNumberFormat="1" applyFont="1" applyFill="1" applyBorder="1" applyAlignment="1" applyProtection="1">
      <alignment horizontal="center" vertical="center"/>
      <protection locked="0"/>
    </xf>
    <xf numFmtId="20" fontId="40" fillId="0" borderId="33" xfId="0" applyNumberFormat="1" applyFont="1" applyFill="1" applyBorder="1" applyAlignment="1" applyProtection="1">
      <alignment horizontal="center" vertical="center"/>
    </xf>
    <xf numFmtId="20" fontId="40" fillId="2" borderId="38" xfId="0" applyNumberFormat="1" applyFont="1" applyFill="1" applyBorder="1" applyAlignment="1" applyProtection="1">
      <alignment horizontal="center" vertical="center"/>
      <protection locked="0"/>
    </xf>
    <xf numFmtId="20" fontId="40" fillId="2" borderId="30" xfId="0" applyNumberFormat="1" applyFont="1" applyFill="1" applyBorder="1" applyAlignment="1" applyProtection="1">
      <alignment horizontal="center" vertical="center"/>
      <protection locked="0"/>
    </xf>
    <xf numFmtId="20" fontId="40" fillId="8" borderId="33" xfId="0" applyNumberFormat="1" applyFont="1" applyFill="1" applyBorder="1" applyAlignment="1" applyProtection="1">
      <alignment horizontal="center" vertical="center"/>
    </xf>
    <xf numFmtId="20" fontId="40" fillId="0" borderId="30" xfId="0" applyNumberFormat="1" applyFont="1" applyFill="1" applyBorder="1" applyAlignment="1" applyProtection="1">
      <alignment horizontal="center" vertical="center"/>
      <protection locked="0"/>
    </xf>
    <xf numFmtId="20" fontId="40" fillId="2" borderId="39" xfId="0" applyNumberFormat="1" applyFont="1" applyFill="1" applyBorder="1" applyAlignment="1" applyProtection="1">
      <alignment horizontal="center" vertical="center"/>
      <protection locked="0"/>
    </xf>
    <xf numFmtId="20" fontId="40" fillId="0" borderId="3" xfId="0" applyNumberFormat="1" applyFont="1" applyFill="1" applyBorder="1" applyAlignment="1" applyProtection="1">
      <alignment horizontal="center" vertical="center"/>
    </xf>
    <xf numFmtId="20" fontId="40" fillId="2" borderId="40" xfId="0" applyNumberFormat="1" applyFont="1" applyFill="1" applyBorder="1" applyAlignment="1" applyProtection="1">
      <alignment horizontal="center" vertical="center"/>
      <protection locked="0"/>
    </xf>
    <xf numFmtId="20" fontId="40" fillId="0" borderId="25" xfId="0" applyNumberFormat="1" applyFont="1" applyFill="1" applyBorder="1" applyAlignment="1" applyProtection="1">
      <alignment horizontal="center" vertical="center"/>
    </xf>
    <xf numFmtId="20" fontId="40" fillId="2" borderId="31" xfId="0" applyNumberFormat="1" applyFont="1" applyFill="1" applyBorder="1" applyAlignment="1" applyProtection="1">
      <alignment horizontal="center" vertical="center"/>
      <protection locked="0"/>
    </xf>
    <xf numFmtId="0" fontId="37" fillId="4" borderId="23" xfId="0" applyFont="1" applyFill="1" applyBorder="1" applyAlignment="1" applyProtection="1">
      <alignment horizontal="center" vertical="center"/>
    </xf>
    <xf numFmtId="2" fontId="40" fillId="0" borderId="3" xfId="0" applyNumberFormat="1" applyFont="1" applyBorder="1" applyAlignment="1" applyProtection="1">
      <alignment horizontal="center" vertical="center"/>
      <protection locked="0"/>
    </xf>
    <xf numFmtId="2" fontId="40" fillId="8" borderId="3" xfId="0" applyNumberFormat="1" applyFont="1" applyFill="1" applyBorder="1" applyAlignment="1" applyProtection="1">
      <alignment horizontal="center" vertical="center"/>
      <protection locked="0"/>
    </xf>
    <xf numFmtId="2" fontId="40" fillId="0" borderId="3" xfId="0" applyNumberFormat="1" applyFont="1" applyFill="1" applyBorder="1" applyAlignment="1" applyProtection="1">
      <alignment horizontal="center" vertical="center"/>
      <protection locked="0"/>
    </xf>
    <xf numFmtId="20" fontId="40" fillId="0" borderId="34" xfId="0" applyNumberFormat="1" applyFont="1" applyFill="1" applyBorder="1" applyAlignment="1" applyProtection="1">
      <alignment horizontal="center" vertical="center"/>
    </xf>
    <xf numFmtId="2" fontId="40" fillId="0" borderId="25" xfId="0" applyNumberFormat="1" applyFont="1" applyBorder="1" applyAlignment="1" applyProtection="1">
      <alignment horizontal="center" vertical="center"/>
      <protection locked="0"/>
    </xf>
    <xf numFmtId="0" fontId="34" fillId="8" borderId="10" xfId="0" applyFont="1" applyFill="1" applyBorder="1" applyAlignment="1" applyProtection="1">
      <alignment horizontal="left" vertical="center" wrapText="1"/>
      <protection locked="0"/>
    </xf>
    <xf numFmtId="0" fontId="4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3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40" fillId="5" borderId="3" xfId="0" applyNumberFormat="1" applyFont="1" applyFill="1" applyBorder="1" applyAlignment="1" applyProtection="1">
      <alignment horizontal="center" vertical="center"/>
    </xf>
    <xf numFmtId="20" fontId="40" fillId="8" borderId="3" xfId="0" applyNumberFormat="1" applyFont="1" applyFill="1" applyBorder="1" applyAlignment="1" applyProtection="1">
      <alignment horizontal="center" vertical="center"/>
    </xf>
    <xf numFmtId="20" fontId="40" fillId="8" borderId="36" xfId="0" applyNumberFormat="1" applyFont="1" applyFill="1" applyBorder="1" applyAlignment="1" applyProtection="1">
      <alignment horizontal="center" vertical="center"/>
    </xf>
    <xf numFmtId="14" fontId="40" fillId="8" borderId="36" xfId="0" applyNumberFormat="1" applyFont="1" applyFill="1" applyBorder="1" applyAlignment="1" applyProtection="1">
      <alignment horizontal="center" vertical="center"/>
    </xf>
    <xf numFmtId="0" fontId="40" fillId="8" borderId="15" xfId="0" applyFont="1" applyFill="1" applyBorder="1" applyAlignment="1" applyProtection="1">
      <alignment horizontal="center" vertical="center"/>
      <protection locked="0"/>
    </xf>
    <xf numFmtId="0" fontId="40" fillId="8" borderId="20" xfId="0" applyFont="1" applyFill="1" applyBorder="1" applyAlignment="1" applyProtection="1">
      <alignment horizontal="center" vertical="center"/>
      <protection locked="0"/>
    </xf>
    <xf numFmtId="2" fontId="40" fillId="8" borderId="41" xfId="0" applyNumberFormat="1" applyFont="1" applyFill="1" applyBorder="1" applyAlignment="1" applyProtection="1">
      <alignment horizontal="center" vertical="center"/>
      <protection locked="0"/>
    </xf>
    <xf numFmtId="20" fontId="40" fillId="8" borderId="25" xfId="0" applyNumberFormat="1" applyFont="1" applyFill="1" applyBorder="1" applyAlignment="1" applyProtection="1">
      <alignment horizontal="center" vertical="center"/>
    </xf>
    <xf numFmtId="14" fontId="40" fillId="8" borderId="34" xfId="0" applyNumberFormat="1" applyFont="1" applyFill="1" applyBorder="1" applyAlignment="1" applyProtection="1">
      <alignment horizontal="center" vertical="center"/>
    </xf>
    <xf numFmtId="0" fontId="40" fillId="8" borderId="27" xfId="0" applyFont="1" applyFill="1" applyBorder="1" applyAlignment="1" applyProtection="1">
      <alignment horizontal="center" vertical="center"/>
      <protection locked="0"/>
    </xf>
    <xf numFmtId="0" fontId="40" fillId="8" borderId="24" xfId="0" applyFont="1" applyFill="1" applyBorder="1" applyAlignment="1" applyProtection="1">
      <alignment horizontal="center" vertical="center"/>
      <protection locked="0"/>
    </xf>
    <xf numFmtId="2" fontId="40" fillId="8" borderId="25" xfId="0" applyNumberFormat="1" applyFont="1" applyFill="1" applyBorder="1" applyAlignment="1" applyProtection="1">
      <alignment horizontal="center" vertical="center"/>
      <protection locked="0"/>
    </xf>
    <xf numFmtId="2" fontId="40" fillId="0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0" xfId="0" applyFont="1" applyBorder="1" applyAlignment="1" applyProtection="1">
      <alignment horizontal="left" vertical="center" wrapText="1"/>
      <protection locked="0"/>
    </xf>
    <xf numFmtId="0" fontId="45" fillId="0" borderId="0" xfId="0" applyFont="1" applyAlignment="1" applyProtection="1">
      <alignment vertical="center"/>
      <protection locked="0"/>
    </xf>
    <xf numFmtId="0" fontId="46" fillId="0" borderId="0" xfId="0" applyFont="1" applyAlignment="1" applyProtection="1">
      <alignment vertical="center"/>
      <protection locked="0"/>
    </xf>
    <xf numFmtId="0" fontId="33" fillId="8" borderId="10" xfId="0" applyFont="1" applyFill="1" applyBorder="1" applyAlignment="1" applyProtection="1">
      <alignment horizontal="left" vertical="center" wrapText="1"/>
      <protection locked="0"/>
    </xf>
    <xf numFmtId="20" fontId="40" fillId="11" borderId="30" xfId="0" applyNumberFormat="1" applyFont="1" applyFill="1" applyBorder="1" applyAlignment="1" applyProtection="1">
      <alignment horizontal="center" vertical="center"/>
    </xf>
    <xf numFmtId="14" fontId="40" fillId="11" borderId="33" xfId="0" applyNumberFormat="1" applyFont="1" applyFill="1" applyBorder="1" applyAlignment="1" applyProtection="1">
      <alignment horizontal="center" vertical="center"/>
    </xf>
    <xf numFmtId="0" fontId="32" fillId="0" borderId="10" xfId="0" applyFont="1" applyFill="1" applyBorder="1" applyAlignment="1" applyProtection="1">
      <alignment horizontal="left" vertical="center" wrapText="1"/>
      <protection locked="0"/>
    </xf>
    <xf numFmtId="0" fontId="31" fillId="0" borderId="10" xfId="0" applyFont="1" applyBorder="1" applyAlignment="1" applyProtection="1">
      <alignment horizontal="left" vertical="center" wrapText="1"/>
      <protection locked="0"/>
    </xf>
    <xf numFmtId="20" fontId="40" fillId="12" borderId="30" xfId="0" applyNumberFormat="1" applyFont="1" applyFill="1" applyBorder="1" applyAlignment="1" applyProtection="1">
      <alignment horizontal="center" vertical="center"/>
    </xf>
    <xf numFmtId="14" fontId="40" fillId="12" borderId="33" xfId="0" applyNumberFormat="1" applyFont="1" applyFill="1" applyBorder="1" applyAlignment="1" applyProtection="1">
      <alignment horizontal="center" vertical="center"/>
    </xf>
    <xf numFmtId="0" fontId="30" fillId="0" borderId="10" xfId="0" applyFont="1" applyBorder="1" applyAlignment="1" applyProtection="1">
      <alignment horizontal="left" vertical="center" wrapText="1"/>
      <protection locked="0"/>
    </xf>
    <xf numFmtId="0" fontId="42" fillId="0" borderId="10" xfId="0" applyFont="1" applyFill="1" applyBorder="1" applyAlignment="1" applyProtection="1">
      <alignment vertical="center" wrapText="1"/>
      <protection locked="0"/>
    </xf>
    <xf numFmtId="0" fontId="45" fillId="0" borderId="0" xfId="0" applyFont="1" applyFill="1" applyAlignment="1" applyProtection="1">
      <alignment vertical="center"/>
      <protection locked="0"/>
    </xf>
    <xf numFmtId="20" fontId="40" fillId="12" borderId="33" xfId="0" applyNumberFormat="1" applyFont="1" applyFill="1" applyBorder="1" applyAlignment="1" applyProtection="1">
      <alignment horizontal="center" vertical="center"/>
    </xf>
    <xf numFmtId="0" fontId="29" fillId="0" borderId="10" xfId="0" applyFont="1" applyFill="1" applyBorder="1" applyAlignment="1" applyProtection="1">
      <alignment horizontal="left" vertical="center" wrapText="1"/>
      <protection locked="0"/>
    </xf>
    <xf numFmtId="0" fontId="28" fillId="0" borderId="10" xfId="0" applyFont="1" applyFill="1" applyBorder="1" applyAlignment="1" applyProtection="1">
      <alignment horizontal="left" vertical="center" wrapText="1"/>
      <protection locked="0"/>
    </xf>
    <xf numFmtId="0" fontId="27" fillId="0" borderId="10" xfId="0" applyFont="1" applyFill="1" applyBorder="1" applyAlignment="1" applyProtection="1">
      <alignment horizontal="left" vertical="center" wrapText="1"/>
      <protection locked="0"/>
    </xf>
    <xf numFmtId="0" fontId="40" fillId="8" borderId="20" xfId="0" applyFont="1" applyFill="1" applyBorder="1" applyAlignment="1" applyProtection="1">
      <alignment vertical="center" wrapText="1"/>
      <protection locked="0"/>
    </xf>
    <xf numFmtId="0" fontId="26" fillId="0" borderId="10" xfId="0" applyFont="1" applyBorder="1" applyAlignment="1" applyProtection="1">
      <alignment horizontal="left" vertical="center" wrapText="1"/>
      <protection locked="0"/>
    </xf>
    <xf numFmtId="0" fontId="26" fillId="8" borderId="10" xfId="0" applyFont="1" applyFill="1" applyBorder="1" applyAlignment="1" applyProtection="1">
      <alignment horizontal="left" vertical="center" wrapText="1"/>
      <protection locked="0"/>
    </xf>
    <xf numFmtId="0" fontId="44" fillId="0" borderId="10" xfId="0" applyFont="1" applyBorder="1" applyAlignment="1" applyProtection="1">
      <alignment horizontal="left" vertical="center" wrapText="1"/>
      <protection locked="0"/>
    </xf>
    <xf numFmtId="20" fontId="45" fillId="0" borderId="30" xfId="0" applyNumberFormat="1" applyFont="1" applyFill="1" applyBorder="1" applyAlignment="1" applyProtection="1">
      <alignment horizontal="center" vertical="center"/>
    </xf>
    <xf numFmtId="14" fontId="45" fillId="0" borderId="33" xfId="0" applyNumberFormat="1" applyFont="1" applyFill="1" applyBorder="1" applyAlignment="1" applyProtection="1">
      <alignment horizontal="center" vertical="center"/>
    </xf>
    <xf numFmtId="0" fontId="25" fillId="8" borderId="10" xfId="0" applyFont="1" applyFill="1" applyBorder="1" applyAlignment="1" applyProtection="1">
      <alignment horizontal="left" vertical="center" wrapText="1"/>
      <protection locked="0"/>
    </xf>
    <xf numFmtId="0" fontId="24" fillId="8" borderId="10" xfId="0" applyFont="1" applyFill="1" applyBorder="1" applyAlignment="1" applyProtection="1">
      <alignment horizontal="left" vertical="center" wrapText="1"/>
      <protection locked="0"/>
    </xf>
    <xf numFmtId="0" fontId="23" fillId="8" borderId="10" xfId="0" applyFont="1" applyFill="1" applyBorder="1" applyAlignment="1" applyProtection="1">
      <alignment horizontal="left" vertical="center" wrapText="1"/>
      <protection locked="0"/>
    </xf>
    <xf numFmtId="0" fontId="23" fillId="0" borderId="10" xfId="0" applyFont="1" applyFill="1" applyBorder="1" applyAlignment="1" applyProtection="1">
      <alignment horizontal="left" vertical="center" wrapText="1"/>
      <protection locked="0"/>
    </xf>
    <xf numFmtId="0" fontId="40" fillId="0" borderId="24" xfId="0" applyFont="1" applyBorder="1" applyAlignment="1" applyProtection="1">
      <alignment vertical="center" wrapText="1"/>
      <protection locked="0"/>
    </xf>
    <xf numFmtId="0" fontId="22" fillId="8" borderId="10" xfId="0" applyFont="1" applyFill="1" applyBorder="1" applyAlignment="1" applyProtection="1">
      <alignment horizontal="left" vertical="center" wrapText="1"/>
      <protection locked="0"/>
    </xf>
    <xf numFmtId="20" fontId="40" fillId="11" borderId="3" xfId="0" applyNumberFormat="1" applyFont="1" applyFill="1" applyBorder="1" applyAlignment="1" applyProtection="1">
      <alignment horizontal="center" vertical="center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19" fillId="0" borderId="10" xfId="0" applyFont="1" applyFill="1" applyBorder="1" applyAlignment="1" applyProtection="1">
      <alignment horizontal="left" vertical="center" wrapText="1"/>
      <protection locked="0"/>
    </xf>
    <xf numFmtId="0" fontId="19" fillId="8" borderId="10" xfId="0" applyFont="1" applyFill="1" applyBorder="1" applyAlignment="1" applyProtection="1">
      <alignment horizontal="left" vertical="center" wrapText="1"/>
      <protection locked="0"/>
    </xf>
    <xf numFmtId="0" fontId="40" fillId="8" borderId="24" xfId="0" applyFont="1" applyFill="1" applyBorder="1" applyAlignment="1" applyProtection="1">
      <alignment vertical="center" wrapText="1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164" fontId="0" fillId="0" borderId="0" xfId="2" applyNumberFormat="1" applyFont="1"/>
    <xf numFmtId="0" fontId="0" fillId="13" borderId="0" xfId="0" applyFill="1"/>
    <xf numFmtId="164" fontId="0" fillId="13" borderId="0" xfId="2" applyNumberFormat="1" applyFont="1" applyFill="1"/>
    <xf numFmtId="2" fontId="0" fillId="0" borderId="0" xfId="2" applyNumberFormat="1" applyFont="1"/>
    <xf numFmtId="0" fontId="42" fillId="0" borderId="0" xfId="0" applyFont="1" applyAlignment="1">
      <alignment horizontal="center" vertical="center"/>
    </xf>
    <xf numFmtId="0" fontId="40" fillId="0" borderId="0" xfId="0" applyFont="1" applyAlignment="1">
      <alignment vertical="center"/>
    </xf>
    <xf numFmtId="0" fontId="42" fillId="0" borderId="8" xfId="0" applyFont="1" applyBorder="1" applyAlignment="1">
      <alignment vertical="center"/>
    </xf>
    <xf numFmtId="0" fontId="42" fillId="0" borderId="4" xfId="0" applyFont="1" applyBorder="1" applyAlignment="1">
      <alignment vertical="center"/>
    </xf>
    <xf numFmtId="0" fontId="40" fillId="0" borderId="10" xfId="0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2" fillId="0" borderId="0" xfId="0" applyFont="1" applyAlignment="1">
      <alignment vertical="center"/>
    </xf>
    <xf numFmtId="0" fontId="42" fillId="0" borderId="11" xfId="0" applyFont="1" applyBorder="1" applyAlignment="1">
      <alignment vertical="center"/>
    </xf>
    <xf numFmtId="0" fontId="42" fillId="0" borderId="0" xfId="0" applyFont="1" applyAlignment="1">
      <alignment horizontal="left" vertical="top"/>
    </xf>
    <xf numFmtId="0" fontId="40" fillId="0" borderId="0" xfId="0" applyFont="1" applyAlignment="1">
      <alignment horizontal="center" vertical="top" wrapText="1"/>
    </xf>
    <xf numFmtId="43" fontId="40" fillId="0" borderId="14" xfId="0" applyNumberFormat="1" applyFont="1" applyBorder="1" applyAlignment="1">
      <alignment vertical="center"/>
    </xf>
    <xf numFmtId="0" fontId="40" fillId="0" borderId="12" xfId="0" applyFont="1" applyBorder="1" applyAlignment="1" applyProtection="1">
      <alignment horizontal="center" vertical="center" textRotation="90" wrapText="1"/>
      <protection locked="0"/>
    </xf>
    <xf numFmtId="0" fontId="37" fillId="4" borderId="22" xfId="0" applyFont="1" applyFill="1" applyBorder="1" applyAlignment="1">
      <alignment horizontal="center" vertical="center"/>
    </xf>
    <xf numFmtId="20" fontId="40" fillId="0" borderId="30" xfId="0" applyNumberFormat="1" applyFont="1" applyBorder="1" applyAlignment="1">
      <alignment horizontal="center" vertical="center"/>
    </xf>
    <xf numFmtId="14" fontId="40" fillId="0" borderId="33" xfId="0" applyNumberFormat="1" applyFont="1" applyBorder="1" applyAlignment="1">
      <alignment horizontal="center" vertical="center"/>
    </xf>
    <xf numFmtId="20" fontId="40" fillId="8" borderId="30" xfId="0" applyNumberFormat="1" applyFont="1" applyFill="1" applyBorder="1" applyAlignment="1">
      <alignment horizontal="center" vertical="center"/>
    </xf>
    <xf numFmtId="14" fontId="40" fillId="8" borderId="33" xfId="0" applyNumberFormat="1" applyFont="1" applyFill="1" applyBorder="1" applyAlignment="1">
      <alignment horizontal="center" vertical="center"/>
    </xf>
    <xf numFmtId="20" fontId="40" fillId="5" borderId="30" xfId="0" applyNumberFormat="1" applyFont="1" applyFill="1" applyBorder="1" applyAlignment="1">
      <alignment horizontal="center" vertical="center"/>
    </xf>
    <xf numFmtId="14" fontId="40" fillId="5" borderId="33" xfId="0" applyNumberFormat="1" applyFont="1" applyFill="1" applyBorder="1" applyAlignment="1">
      <alignment horizontal="center" vertical="center"/>
    </xf>
    <xf numFmtId="0" fontId="15" fillId="0" borderId="10" xfId="0" applyFont="1" applyBorder="1" applyAlignment="1" applyProtection="1">
      <alignment horizontal="left" vertical="center" wrapText="1"/>
      <protection locked="0"/>
    </xf>
    <xf numFmtId="0" fontId="40" fillId="0" borderId="37" xfId="0" applyFont="1" applyBorder="1" applyAlignment="1" applyProtection="1">
      <alignment horizontal="center" vertical="center" textRotation="90" wrapText="1"/>
      <protection locked="0"/>
    </xf>
    <xf numFmtId="0" fontId="37" fillId="4" borderId="23" xfId="0" applyFont="1" applyFill="1" applyBorder="1" applyAlignment="1">
      <alignment horizontal="center" vertical="center"/>
    </xf>
    <xf numFmtId="20" fontId="40" fillId="0" borderId="33" xfId="0" applyNumberFormat="1" applyFont="1" applyBorder="1" applyAlignment="1">
      <alignment horizontal="center" vertical="center"/>
    </xf>
    <xf numFmtId="20" fontId="40" fillId="8" borderId="33" xfId="0" applyNumberFormat="1" applyFont="1" applyFill="1" applyBorder="1" applyAlignment="1">
      <alignment horizontal="center" vertical="center"/>
    </xf>
    <xf numFmtId="0" fontId="40" fillId="8" borderId="0" xfId="0" applyFont="1" applyFill="1" applyAlignment="1" applyProtection="1">
      <alignment vertical="center"/>
      <protection locked="0"/>
    </xf>
    <xf numFmtId="20" fontId="40" fillId="8" borderId="30" xfId="0" applyNumberFormat="1" applyFont="1" applyFill="1" applyBorder="1" applyAlignment="1" applyProtection="1">
      <alignment horizontal="center" vertical="center"/>
      <protection locked="0"/>
    </xf>
    <xf numFmtId="20" fontId="40" fillId="0" borderId="30" xfId="0" applyNumberFormat="1" applyFont="1" applyBorder="1" applyAlignment="1" applyProtection="1">
      <alignment horizontal="center" vertical="center"/>
      <protection locked="0"/>
    </xf>
    <xf numFmtId="20" fontId="40" fillId="0" borderId="36" xfId="0" applyNumberFormat="1" applyFont="1" applyBorder="1" applyAlignment="1">
      <alignment horizontal="center" vertical="center"/>
    </xf>
    <xf numFmtId="14" fontId="40" fillId="0" borderId="36" xfId="0" applyNumberFormat="1" applyFont="1" applyBorder="1" applyAlignment="1">
      <alignment horizontal="center" vertical="center"/>
    </xf>
    <xf numFmtId="0" fontId="40" fillId="0" borderId="15" xfId="0" applyFont="1" applyBorder="1" applyAlignment="1" applyProtection="1">
      <alignment horizontal="center" vertical="center"/>
      <protection locked="0"/>
    </xf>
    <xf numFmtId="0" fontId="40" fillId="0" borderId="20" xfId="0" applyFont="1" applyBorder="1" applyAlignment="1" applyProtection="1">
      <alignment horizontal="center" vertical="center"/>
      <protection locked="0"/>
    </xf>
    <xf numFmtId="2" fontId="40" fillId="0" borderId="41" xfId="0" applyNumberFormat="1" applyFont="1" applyBorder="1" applyAlignment="1" applyProtection="1">
      <alignment horizontal="center" vertical="center"/>
      <protection locked="0"/>
    </xf>
    <xf numFmtId="20" fontId="40" fillId="2" borderId="43" xfId="0" applyNumberFormat="1" applyFont="1" applyFill="1" applyBorder="1" applyAlignment="1" applyProtection="1">
      <alignment horizontal="center" vertical="center"/>
      <protection locked="0"/>
    </xf>
    <xf numFmtId="20" fontId="40" fillId="8" borderId="36" xfId="0" applyNumberFormat="1" applyFont="1" applyFill="1" applyBorder="1" applyAlignment="1">
      <alignment horizontal="center" vertical="center"/>
    </xf>
    <xf numFmtId="14" fontId="40" fillId="8" borderId="36" xfId="0" applyNumberFormat="1" applyFont="1" applyFill="1" applyBorder="1" applyAlignment="1">
      <alignment horizontal="center" vertical="center"/>
    </xf>
    <xf numFmtId="0" fontId="42" fillId="8" borderId="20" xfId="0" applyFont="1" applyFill="1" applyBorder="1" applyAlignment="1" applyProtection="1">
      <alignment vertical="center" wrapText="1"/>
      <protection locked="0"/>
    </xf>
    <xf numFmtId="20" fontId="40" fillId="8" borderId="44" xfId="0" applyNumberFormat="1" applyFont="1" applyFill="1" applyBorder="1" applyAlignment="1">
      <alignment horizontal="center" vertical="center"/>
    </xf>
    <xf numFmtId="20" fontId="40" fillId="8" borderId="25" xfId="0" applyNumberFormat="1" applyFont="1" applyFill="1" applyBorder="1" applyAlignment="1">
      <alignment horizontal="center" vertical="center"/>
    </xf>
    <xf numFmtId="14" fontId="40" fillId="8" borderId="34" xfId="0" applyNumberFormat="1" applyFont="1" applyFill="1" applyBorder="1" applyAlignment="1">
      <alignment horizontal="center" vertical="center"/>
    </xf>
    <xf numFmtId="0" fontId="42" fillId="8" borderId="24" xfId="0" applyFont="1" applyFill="1" applyBorder="1" applyAlignment="1" applyProtection="1">
      <alignment vertical="center" wrapText="1"/>
      <protection locked="0"/>
    </xf>
    <xf numFmtId="20" fontId="40" fillId="0" borderId="31" xfId="0" applyNumberFormat="1" applyFont="1" applyBorder="1" applyAlignment="1">
      <alignment horizontal="center" vertical="center"/>
    </xf>
    <xf numFmtId="14" fontId="40" fillId="0" borderId="34" xfId="0" applyNumberFormat="1" applyFont="1" applyBorder="1" applyAlignment="1">
      <alignment horizontal="center" vertical="center"/>
    </xf>
    <xf numFmtId="20" fontId="40" fillId="8" borderId="34" xfId="0" applyNumberFormat="1" applyFont="1" applyFill="1" applyBorder="1" applyAlignment="1">
      <alignment horizontal="center" vertical="center"/>
    </xf>
    <xf numFmtId="20" fontId="40" fillId="11" borderId="30" xfId="0" applyNumberFormat="1" applyFont="1" applyFill="1" applyBorder="1" applyAlignment="1">
      <alignment horizontal="center" vertical="center"/>
    </xf>
    <xf numFmtId="14" fontId="40" fillId="11" borderId="33" xfId="0" applyNumberFormat="1" applyFont="1" applyFill="1" applyBorder="1" applyAlignment="1">
      <alignment horizontal="center" vertical="center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10" xfId="0" applyFont="1" applyBorder="1" applyAlignment="1" applyProtection="1">
      <alignment horizontal="left" vertical="center" wrapText="1"/>
      <protection locked="0"/>
    </xf>
    <xf numFmtId="0" fontId="40" fillId="0" borderId="20" xfId="0" applyFont="1" applyBorder="1" applyAlignment="1" applyProtection="1">
      <alignment vertical="center" wrapText="1"/>
      <protection locked="0"/>
    </xf>
    <xf numFmtId="0" fontId="45" fillId="8" borderId="0" xfId="0" applyFont="1" applyFill="1" applyAlignment="1" applyProtection="1">
      <alignment vertical="center"/>
      <protection locked="0"/>
    </xf>
    <xf numFmtId="0" fontId="13" fillId="0" borderId="10" xfId="0" applyFont="1" applyBorder="1" applyAlignment="1" applyProtection="1">
      <alignment horizontal="left" vertical="center" wrapText="1"/>
      <protection locked="0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39" fillId="7" borderId="5" xfId="0" applyFont="1" applyFill="1" applyBorder="1" applyAlignment="1">
      <alignment horizontal="left" vertical="center"/>
    </xf>
    <xf numFmtId="0" fontId="39" fillId="7" borderId="7" xfId="0" applyFont="1" applyFill="1" applyBorder="1" applyAlignment="1">
      <alignment horizontal="left" vertical="center"/>
    </xf>
    <xf numFmtId="0" fontId="39" fillId="7" borderId="6" xfId="0" applyFont="1" applyFill="1" applyBorder="1" applyAlignment="1">
      <alignment horizontal="left" vertical="center"/>
    </xf>
    <xf numFmtId="0" fontId="40" fillId="0" borderId="9" xfId="0" applyFont="1" applyBorder="1" applyAlignment="1">
      <alignment horizontal="left" wrapText="1"/>
    </xf>
    <xf numFmtId="0" fontId="40" fillId="0" borderId="13" xfId="0" applyFont="1" applyBorder="1" applyAlignment="1">
      <alignment horizontal="left" wrapText="1"/>
    </xf>
    <xf numFmtId="0" fontId="40" fillId="0" borderId="15" xfId="0" applyFont="1" applyBorder="1" applyAlignment="1">
      <alignment horizontal="left" wrapText="1"/>
    </xf>
    <xf numFmtId="0" fontId="40" fillId="0" borderId="18" xfId="0" applyFont="1" applyBorder="1" applyAlignment="1">
      <alignment horizontal="left" vertical="top" wrapText="1"/>
    </xf>
    <xf numFmtId="0" fontId="40" fillId="0" borderId="14" xfId="0" applyFont="1" applyBorder="1" applyAlignment="1">
      <alignment horizontal="left" vertical="top" wrapText="1"/>
    </xf>
    <xf numFmtId="0" fontId="40" fillId="0" borderId="19" xfId="0" applyFont="1" applyBorder="1" applyAlignment="1">
      <alignment horizontal="left" vertical="top" wrapText="1"/>
    </xf>
    <xf numFmtId="0" fontId="40" fillId="0" borderId="9" xfId="0" applyFont="1" applyBorder="1" applyAlignment="1">
      <alignment horizontal="left" vertical="center" wrapText="1"/>
    </xf>
    <xf numFmtId="0" fontId="40" fillId="0" borderId="13" xfId="0" applyFont="1" applyBorder="1" applyAlignment="1">
      <alignment horizontal="left" vertical="center" wrapText="1"/>
    </xf>
    <xf numFmtId="0" fontId="40" fillId="0" borderId="15" xfId="0" applyFont="1" applyBorder="1" applyAlignment="1">
      <alignment horizontal="left" vertical="center" wrapText="1"/>
    </xf>
    <xf numFmtId="0" fontId="40" fillId="0" borderId="18" xfId="0" applyFont="1" applyBorder="1" applyAlignment="1">
      <alignment horizontal="left" vertical="center" wrapText="1"/>
    </xf>
    <xf numFmtId="0" fontId="40" fillId="0" borderId="14" xfId="0" applyFont="1" applyBorder="1" applyAlignment="1">
      <alignment horizontal="left" vertical="center" wrapText="1"/>
    </xf>
    <xf numFmtId="0" fontId="40" fillId="0" borderId="19" xfId="0" applyFont="1" applyBorder="1" applyAlignment="1">
      <alignment horizontal="left" vertical="center" wrapText="1"/>
    </xf>
    <xf numFmtId="0" fontId="40" fillId="0" borderId="9" xfId="0" applyFont="1" applyBorder="1" applyAlignment="1">
      <alignment horizontal="left" vertical="top" wrapText="1"/>
    </xf>
    <xf numFmtId="0" fontId="40" fillId="0" borderId="13" xfId="0" applyFont="1" applyBorder="1" applyAlignment="1">
      <alignment horizontal="left" vertical="top" wrapText="1"/>
    </xf>
    <xf numFmtId="0" fontId="40" fillId="0" borderId="15" xfId="0" applyFont="1" applyBorder="1" applyAlignment="1">
      <alignment horizontal="left" vertical="top" wrapText="1"/>
    </xf>
    <xf numFmtId="0" fontId="42" fillId="8" borderId="18" xfId="0" applyFont="1" applyFill="1" applyBorder="1" applyAlignment="1">
      <alignment horizontal="left"/>
    </xf>
    <xf numFmtId="0" fontId="42" fillId="8" borderId="14" xfId="0" applyFont="1" applyFill="1" applyBorder="1" applyAlignment="1">
      <alignment horizontal="left"/>
    </xf>
    <xf numFmtId="0" fontId="42" fillId="8" borderId="19" xfId="0" applyFont="1" applyFill="1" applyBorder="1" applyAlignment="1">
      <alignment horizontal="left"/>
    </xf>
    <xf numFmtId="0" fontId="42" fillId="8" borderId="8" xfId="0" applyFont="1" applyFill="1" applyBorder="1" applyAlignment="1">
      <alignment horizontal="left"/>
    </xf>
    <xf numFmtId="0" fontId="42" fillId="8" borderId="4" xfId="0" applyFont="1" applyFill="1" applyBorder="1" applyAlignment="1">
      <alignment horizontal="left"/>
    </xf>
    <xf numFmtId="0" fontId="42" fillId="8" borderId="11" xfId="0" applyFont="1" applyFill="1" applyBorder="1" applyAlignment="1">
      <alignment horizontal="left"/>
    </xf>
    <xf numFmtId="0" fontId="37" fillId="9" borderId="9" xfId="0" applyFont="1" applyFill="1" applyBorder="1" applyAlignment="1">
      <alignment horizontal="left" vertical="center"/>
    </xf>
    <xf numFmtId="0" fontId="37" fillId="9" borderId="13" xfId="0" applyFont="1" applyFill="1" applyBorder="1" applyAlignment="1">
      <alignment horizontal="left" vertical="center"/>
    </xf>
    <xf numFmtId="0" fontId="40" fillId="0" borderId="9" xfId="0" applyFont="1" applyBorder="1" applyAlignment="1">
      <alignment horizontal="left" vertical="center"/>
    </xf>
    <xf numFmtId="0" fontId="40" fillId="0" borderId="13" xfId="0" applyFont="1" applyBorder="1" applyAlignment="1">
      <alignment horizontal="left" vertical="center"/>
    </xf>
    <xf numFmtId="0" fontId="40" fillId="0" borderId="15" xfId="0" applyFont="1" applyBorder="1" applyAlignment="1">
      <alignment horizontal="left" vertical="center"/>
    </xf>
    <xf numFmtId="0" fontId="40" fillId="0" borderId="16" xfId="0" applyFont="1" applyBorder="1" applyAlignment="1">
      <alignment horizontal="left" vertical="center" wrapText="1"/>
    </xf>
    <xf numFmtId="0" fontId="40" fillId="0" borderId="0" xfId="0" applyFont="1" applyBorder="1" applyAlignment="1">
      <alignment horizontal="left" vertical="center" wrapText="1"/>
    </xf>
    <xf numFmtId="0" fontId="40" fillId="0" borderId="17" xfId="0" applyFont="1" applyBorder="1" applyAlignment="1">
      <alignment horizontal="left" vertical="center" wrapText="1"/>
    </xf>
    <xf numFmtId="0" fontId="41" fillId="3" borderId="8" xfId="0" applyFont="1" applyFill="1" applyBorder="1" applyAlignment="1">
      <alignment horizontal="left" vertical="center"/>
    </xf>
    <xf numFmtId="0" fontId="41" fillId="3" borderId="4" xfId="0" applyFont="1" applyFill="1" applyBorder="1" applyAlignment="1">
      <alignment horizontal="left" vertical="center"/>
    </xf>
    <xf numFmtId="0" fontId="41" fillId="3" borderId="11" xfId="0" applyFont="1" applyFill="1" applyBorder="1" applyAlignment="1">
      <alignment horizontal="left" vertical="center"/>
    </xf>
    <xf numFmtId="0" fontId="40" fillId="0" borderId="16" xfId="0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40" fillId="0" borderId="17" xfId="0" applyFont="1" applyBorder="1" applyAlignment="1">
      <alignment horizontal="left" vertical="center"/>
    </xf>
    <xf numFmtId="0" fontId="40" fillId="0" borderId="18" xfId="0" applyFont="1" applyBorder="1" applyAlignment="1">
      <alignment horizontal="left" vertical="center"/>
    </xf>
    <xf numFmtId="0" fontId="40" fillId="0" borderId="14" xfId="0" applyFont="1" applyBorder="1" applyAlignment="1">
      <alignment horizontal="left" vertical="center"/>
    </xf>
    <xf numFmtId="0" fontId="40" fillId="0" borderId="19" xfId="0" applyFont="1" applyBorder="1" applyAlignment="1">
      <alignment horizontal="left" vertical="center"/>
    </xf>
    <xf numFmtId="0" fontId="40" fillId="0" borderId="16" xfId="0" applyFont="1" applyBorder="1" applyAlignment="1">
      <alignment horizontal="left" vertical="top" wrapText="1"/>
    </xf>
    <xf numFmtId="0" fontId="40" fillId="0" borderId="0" xfId="0" applyFont="1" applyAlignment="1">
      <alignment horizontal="left" vertical="top" wrapText="1"/>
    </xf>
    <xf numFmtId="0" fontId="40" fillId="0" borderId="17" xfId="0" applyFont="1" applyBorder="1" applyAlignment="1">
      <alignment horizontal="left" vertical="top" wrapText="1"/>
    </xf>
    <xf numFmtId="0" fontId="38" fillId="0" borderId="5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42" fillId="0" borderId="4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2" fillId="0" borderId="4" xfId="0" applyFont="1" applyBorder="1" applyAlignment="1" applyProtection="1">
      <alignment horizontal="left" vertical="center"/>
    </xf>
    <xf numFmtId="0" fontId="42" fillId="0" borderId="11" xfId="0" applyFont="1" applyBorder="1" applyAlignment="1" applyProtection="1">
      <alignment horizontal="left" vertical="center"/>
    </xf>
    <xf numFmtId="0" fontId="38" fillId="0" borderId="5" xfId="0" applyFont="1" applyBorder="1" applyAlignment="1" applyProtection="1">
      <alignment horizontal="center" vertical="center"/>
    </xf>
    <xf numFmtId="0" fontId="38" fillId="0" borderId="7" xfId="0" applyFont="1" applyBorder="1" applyAlignment="1" applyProtection="1">
      <alignment horizontal="center" vertical="center"/>
    </xf>
    <xf numFmtId="0" fontId="38" fillId="0" borderId="6" xfId="0" applyFont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617"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4D1E679-DA4B-4CC5-8A16-A292C1F2E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8DB999B-09FC-4E4E-968C-8753AD2CC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7CCB06B-CA50-4471-BF4B-46CFABC01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4F3200E-8319-4515-AE99-721AC8928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E1B639E-2D99-46A4-9B3C-170392257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C4452928-80B1-4E1D-AC82-FFEE47A61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B22" sqref="B22"/>
    </sheetView>
  </sheetViews>
  <sheetFormatPr defaultColWidth="11.44140625" defaultRowHeight="14.4" x14ac:dyDescent="0.3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886718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11" t="s">
        <v>24</v>
      </c>
      <c r="C2" s="212"/>
      <c r="D2" s="212"/>
      <c r="E2" s="212"/>
      <c r="F2" s="212"/>
      <c r="G2" s="213"/>
      <c r="H2" s="2"/>
      <c r="I2" s="2"/>
    </row>
    <row r="3" spans="2:9" x14ac:dyDescent="0.3">
      <c r="B3" s="7" t="s">
        <v>25</v>
      </c>
      <c r="C3" s="229" t="s">
        <v>50</v>
      </c>
      <c r="D3" s="230"/>
      <c r="E3" s="230"/>
      <c r="F3" s="230"/>
      <c r="G3" s="231"/>
      <c r="H3" s="3"/>
      <c r="I3" s="3"/>
    </row>
    <row r="4" spans="2:9" x14ac:dyDescent="0.3">
      <c r="B4" s="6" t="s">
        <v>26</v>
      </c>
      <c r="C4" s="232" t="s">
        <v>51</v>
      </c>
      <c r="D4" s="233"/>
      <c r="E4" s="233"/>
      <c r="F4" s="233"/>
      <c r="G4" s="234"/>
      <c r="H4" s="3"/>
      <c r="I4" s="3"/>
    </row>
    <row r="5" spans="2:9" x14ac:dyDescent="0.3">
      <c r="B5" s="6" t="s">
        <v>27</v>
      </c>
      <c r="C5" s="232" t="s">
        <v>52</v>
      </c>
      <c r="D5" s="233"/>
      <c r="E5" s="233"/>
      <c r="F5" s="233"/>
      <c r="G5" s="234"/>
      <c r="H5" s="3"/>
      <c r="I5" s="3"/>
    </row>
    <row r="7" spans="2:9" ht="32.25" customHeight="1" x14ac:dyDescent="0.3">
      <c r="B7" s="243" t="s">
        <v>31</v>
      </c>
      <c r="C7" s="244"/>
      <c r="D7" s="244"/>
      <c r="E7" s="244"/>
      <c r="F7" s="244"/>
      <c r="G7" s="245"/>
      <c r="H7" s="3"/>
      <c r="I7" s="3"/>
    </row>
    <row r="8" spans="2:9" x14ac:dyDescent="0.3">
      <c r="B8" s="214" t="s">
        <v>28</v>
      </c>
      <c r="C8" s="215"/>
      <c r="D8" s="215"/>
      <c r="E8" s="215"/>
      <c r="F8" s="215"/>
      <c r="G8" s="216"/>
      <c r="H8" s="3"/>
      <c r="I8" s="3"/>
    </row>
    <row r="9" spans="2:9" x14ac:dyDescent="0.3">
      <c r="B9" s="240" t="s">
        <v>29</v>
      </c>
      <c r="C9" s="241"/>
      <c r="D9" s="241"/>
      <c r="E9" s="241"/>
      <c r="F9" s="241"/>
      <c r="G9" s="242"/>
      <c r="H9" s="3"/>
      <c r="I9" s="3"/>
    </row>
    <row r="10" spans="2:9" x14ac:dyDescent="0.3">
      <c r="B10" s="223" t="s">
        <v>30</v>
      </c>
      <c r="C10" s="224"/>
      <c r="D10" s="224"/>
      <c r="E10" s="224"/>
      <c r="F10" s="224"/>
      <c r="G10" s="225"/>
      <c r="H10" s="3"/>
      <c r="I10" s="3"/>
    </row>
    <row r="12" spans="2:9" x14ac:dyDescent="0.3">
      <c r="B12" s="58" t="s">
        <v>46</v>
      </c>
      <c r="C12" s="235" t="s">
        <v>16</v>
      </c>
      <c r="D12" s="236"/>
      <c r="E12" s="236"/>
      <c r="F12" s="236"/>
      <c r="G12" s="236"/>
      <c r="H12" s="4"/>
      <c r="I12" s="4"/>
    </row>
    <row r="13" spans="2:9" ht="19.5" customHeight="1" x14ac:dyDescent="0.3">
      <c r="B13" s="60">
        <v>9001</v>
      </c>
      <c r="C13" s="220" t="s">
        <v>36</v>
      </c>
      <c r="D13" s="221"/>
      <c r="E13" s="221"/>
      <c r="F13" s="221"/>
      <c r="G13" s="222"/>
      <c r="H13" s="4"/>
      <c r="I13" s="4"/>
    </row>
    <row r="14" spans="2:9" ht="19.5" customHeight="1" x14ac:dyDescent="0.3">
      <c r="B14" s="7" t="s">
        <v>23</v>
      </c>
      <c r="C14" s="223"/>
      <c r="D14" s="224"/>
      <c r="E14" s="224"/>
      <c r="F14" s="224"/>
      <c r="G14" s="225"/>
      <c r="H14" s="4"/>
      <c r="I14" s="4"/>
    </row>
    <row r="15" spans="2:9" ht="18.75" customHeight="1" x14ac:dyDescent="0.3">
      <c r="B15" s="60">
        <v>9002</v>
      </c>
      <c r="C15" s="237" t="s">
        <v>45</v>
      </c>
      <c r="D15" s="238"/>
      <c r="E15" s="238"/>
      <c r="F15" s="238"/>
      <c r="G15" s="239"/>
      <c r="H15" s="4"/>
      <c r="I15" s="4"/>
    </row>
    <row r="16" spans="2:9" ht="18.75" customHeight="1" x14ac:dyDescent="0.3">
      <c r="B16" s="61"/>
      <c r="C16" s="246" t="s">
        <v>43</v>
      </c>
      <c r="D16" s="247"/>
      <c r="E16" s="247"/>
      <c r="F16" s="247"/>
      <c r="G16" s="248"/>
      <c r="H16" s="4"/>
      <c r="I16" s="4"/>
    </row>
    <row r="17" spans="2:9" ht="18.75" customHeight="1" x14ac:dyDescent="0.3">
      <c r="B17" s="7" t="s">
        <v>15</v>
      </c>
      <c r="C17" s="249" t="s">
        <v>44</v>
      </c>
      <c r="D17" s="250"/>
      <c r="E17" s="250"/>
      <c r="F17" s="250"/>
      <c r="G17" s="251"/>
      <c r="H17" s="4"/>
      <c r="I17" s="4"/>
    </row>
    <row r="18" spans="2:9" ht="19.5" customHeight="1" x14ac:dyDescent="0.3">
      <c r="B18" s="62">
        <v>9003</v>
      </c>
      <c r="C18" s="226" t="s">
        <v>37</v>
      </c>
      <c r="D18" s="227"/>
      <c r="E18" s="227"/>
      <c r="F18" s="227"/>
      <c r="G18" s="228"/>
      <c r="H18" s="4"/>
      <c r="I18" s="4"/>
    </row>
    <row r="19" spans="2:9" x14ac:dyDescent="0.3">
      <c r="B19" s="63" t="s">
        <v>17</v>
      </c>
      <c r="C19" s="217"/>
      <c r="D19" s="218"/>
      <c r="E19" s="218"/>
      <c r="F19" s="218"/>
      <c r="G19" s="219"/>
      <c r="H19" s="4"/>
      <c r="I19" s="4"/>
    </row>
    <row r="20" spans="2:9" ht="19.5" customHeight="1" x14ac:dyDescent="0.3">
      <c r="B20" s="62">
        <v>9004</v>
      </c>
      <c r="C20" s="226" t="s">
        <v>42</v>
      </c>
      <c r="D20" s="227"/>
      <c r="E20" s="227"/>
      <c r="F20" s="227"/>
      <c r="G20" s="228"/>
      <c r="H20" s="4"/>
      <c r="I20" s="4"/>
    </row>
    <row r="21" spans="2:9" ht="19.5" customHeight="1" x14ac:dyDescent="0.3">
      <c r="B21" s="63" t="s">
        <v>17</v>
      </c>
      <c r="C21" s="217"/>
      <c r="D21" s="218"/>
      <c r="E21" s="218"/>
      <c r="F21" s="218"/>
      <c r="G21" s="219"/>
      <c r="H21" s="4"/>
      <c r="I21" s="4"/>
    </row>
    <row r="22" spans="2:9" ht="19.5" customHeight="1" x14ac:dyDescent="0.3">
      <c r="B22" s="60">
        <v>9005</v>
      </c>
      <c r="C22" s="220" t="s">
        <v>41</v>
      </c>
      <c r="D22" s="221"/>
      <c r="E22" s="221"/>
      <c r="F22" s="221"/>
      <c r="G22" s="222"/>
    </row>
    <row r="23" spans="2:9" ht="19.5" customHeight="1" x14ac:dyDescent="0.3">
      <c r="B23" s="7" t="s">
        <v>32</v>
      </c>
      <c r="C23" s="223"/>
      <c r="D23" s="224"/>
      <c r="E23" s="224"/>
      <c r="F23" s="224"/>
      <c r="G23" s="225"/>
    </row>
    <row r="24" spans="2:9" ht="19.5" customHeight="1" x14ac:dyDescent="0.3">
      <c r="B24" s="60">
        <v>9006</v>
      </c>
      <c r="C24" s="226" t="s">
        <v>40</v>
      </c>
      <c r="D24" s="227"/>
      <c r="E24" s="227"/>
      <c r="F24" s="227"/>
      <c r="G24" s="228"/>
    </row>
    <row r="25" spans="2:9" x14ac:dyDescent="0.3">
      <c r="B25" s="7" t="s">
        <v>22</v>
      </c>
      <c r="C25" s="217"/>
      <c r="D25" s="218"/>
      <c r="E25" s="218"/>
      <c r="F25" s="218"/>
      <c r="G25" s="219"/>
    </row>
    <row r="26" spans="2:9" ht="19.5" customHeight="1" x14ac:dyDescent="0.3">
      <c r="B26" s="60">
        <v>9007</v>
      </c>
      <c r="C26" s="220" t="s">
        <v>39</v>
      </c>
      <c r="D26" s="221"/>
      <c r="E26" s="221"/>
      <c r="F26" s="221"/>
      <c r="G26" s="222"/>
    </row>
    <row r="27" spans="2:9" ht="19.5" customHeight="1" x14ac:dyDescent="0.3">
      <c r="B27" s="7" t="s">
        <v>9</v>
      </c>
      <c r="C27" s="223"/>
      <c r="D27" s="224"/>
      <c r="E27" s="224"/>
      <c r="F27" s="224"/>
      <c r="G27" s="225"/>
    </row>
    <row r="28" spans="2:9" ht="19.5" customHeight="1" x14ac:dyDescent="0.3">
      <c r="B28" s="60">
        <v>9008</v>
      </c>
      <c r="C28" s="220" t="s">
        <v>38</v>
      </c>
      <c r="D28" s="221"/>
      <c r="E28" s="221"/>
      <c r="F28" s="221"/>
      <c r="G28" s="222"/>
    </row>
    <row r="29" spans="2:9" ht="19.5" customHeight="1" x14ac:dyDescent="0.3">
      <c r="B29" s="7" t="s">
        <v>10</v>
      </c>
      <c r="C29" s="223"/>
      <c r="D29" s="224"/>
      <c r="E29" s="224"/>
      <c r="F29" s="224"/>
      <c r="G29" s="225"/>
    </row>
    <row r="30" spans="2:9" ht="15" customHeight="1" x14ac:dyDescent="0.3">
      <c r="B30" s="60">
        <v>9009</v>
      </c>
      <c r="C30" s="226" t="s">
        <v>47</v>
      </c>
      <c r="D30" s="227"/>
      <c r="E30" s="227"/>
      <c r="F30" s="227"/>
      <c r="G30" s="228"/>
    </row>
    <row r="31" spans="2:9" x14ac:dyDescent="0.3">
      <c r="B31" s="61"/>
      <c r="C31" s="252" t="s">
        <v>48</v>
      </c>
      <c r="D31" s="253"/>
      <c r="E31" s="253"/>
      <c r="F31" s="253"/>
      <c r="G31" s="254"/>
    </row>
    <row r="32" spans="2:9" ht="19.5" customHeight="1" x14ac:dyDescent="0.3">
      <c r="B32" s="7" t="s">
        <v>21</v>
      </c>
      <c r="C32" s="217" t="s">
        <v>49</v>
      </c>
      <c r="D32" s="218"/>
      <c r="E32" s="218"/>
      <c r="F32" s="218"/>
      <c r="G32" s="219"/>
    </row>
    <row r="33" spans="2:7" ht="19.5" customHeight="1" x14ac:dyDescent="0.3">
      <c r="B33" s="60">
        <v>9010</v>
      </c>
      <c r="C33" s="220" t="s">
        <v>18</v>
      </c>
      <c r="D33" s="221"/>
      <c r="E33" s="221"/>
      <c r="F33" s="221"/>
      <c r="G33" s="222"/>
    </row>
    <row r="34" spans="2:7" ht="19.5" customHeight="1" x14ac:dyDescent="0.3">
      <c r="B34" s="7" t="s">
        <v>11</v>
      </c>
      <c r="C34" s="223"/>
      <c r="D34" s="224"/>
      <c r="E34" s="224"/>
      <c r="F34" s="224"/>
      <c r="G34" s="225"/>
    </row>
    <row r="35" spans="2:7" ht="19.5" customHeight="1" x14ac:dyDescent="0.3">
      <c r="B35" s="60">
        <v>9013</v>
      </c>
      <c r="C35" s="220" t="s">
        <v>19</v>
      </c>
      <c r="D35" s="221"/>
      <c r="E35" s="221"/>
      <c r="F35" s="221"/>
      <c r="G35" s="222"/>
    </row>
    <row r="36" spans="2:7" ht="19.5" customHeight="1" x14ac:dyDescent="0.3">
      <c r="B36" s="7" t="s">
        <v>12</v>
      </c>
      <c r="C36" s="223"/>
      <c r="D36" s="224"/>
      <c r="E36" s="224"/>
      <c r="F36" s="224"/>
      <c r="G36" s="225"/>
    </row>
    <row r="37" spans="2:7" ht="19.5" customHeight="1" x14ac:dyDescent="0.3">
      <c r="B37" s="60">
        <v>9014</v>
      </c>
      <c r="C37" s="220" t="s">
        <v>13</v>
      </c>
      <c r="D37" s="221"/>
      <c r="E37" s="221"/>
      <c r="F37" s="221"/>
      <c r="G37" s="222"/>
    </row>
    <row r="38" spans="2:7" ht="19.5" customHeight="1" x14ac:dyDescent="0.3">
      <c r="B38" s="64" t="s">
        <v>13</v>
      </c>
      <c r="C38" s="249"/>
      <c r="D38" s="250"/>
      <c r="E38" s="250"/>
      <c r="F38" s="250"/>
      <c r="G38" s="251"/>
    </row>
    <row r="39" spans="2:7" ht="19.5" customHeight="1" x14ac:dyDescent="0.3">
      <c r="B39" s="60">
        <v>9015</v>
      </c>
      <c r="C39" s="220" t="s">
        <v>20</v>
      </c>
      <c r="D39" s="221"/>
      <c r="E39" s="221"/>
      <c r="F39" s="221"/>
      <c r="G39" s="222"/>
    </row>
    <row r="40" spans="2:7" ht="19.5" customHeight="1" x14ac:dyDescent="0.3">
      <c r="B40" s="64" t="s">
        <v>14</v>
      </c>
      <c r="C40" s="223"/>
      <c r="D40" s="224"/>
      <c r="E40" s="224"/>
      <c r="F40" s="224"/>
      <c r="G40" s="22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69"/>
  <sheetViews>
    <sheetView showGridLines="0" topLeftCell="D115" zoomScaleNormal="100" workbookViewId="0">
      <selection activeCell="F11" sqref="F11:F1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62" t="s">
        <v>5</v>
      </c>
      <c r="E1" s="263"/>
      <c r="F1" s="263"/>
      <c r="G1" s="263"/>
      <c r="H1" s="263"/>
      <c r="I1" s="263"/>
      <c r="J1" s="2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60" t="s">
        <v>8</v>
      </c>
      <c r="E4" s="261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SUM(J10:J134)</f>
        <v>216</v>
      </c>
      <c r="J8" s="25">
        <f>I8/8</f>
        <v>27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0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9009</v>
      </c>
      <c r="H11" s="43" t="s">
        <v>110</v>
      </c>
      <c r="I11" s="36" t="s">
        <v>56</v>
      </c>
      <c r="J11" s="38">
        <v>1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54</v>
      </c>
      <c r="G12" s="36">
        <v>9001</v>
      </c>
      <c r="H12" s="43" t="s">
        <v>111</v>
      </c>
      <c r="I12" s="36" t="s">
        <v>56</v>
      </c>
      <c r="J12" s="38">
        <v>5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57</v>
      </c>
      <c r="G13" s="36">
        <v>9001</v>
      </c>
      <c r="H13" s="43" t="s">
        <v>112</v>
      </c>
      <c r="I13" s="36" t="s">
        <v>56</v>
      </c>
      <c r="J13" s="38">
        <v>4</v>
      </c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43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54</v>
      </c>
      <c r="G16" s="47">
        <v>9001</v>
      </c>
      <c r="H16" s="48" t="s">
        <v>117</v>
      </c>
      <c r="I16" s="47" t="s">
        <v>56</v>
      </c>
      <c r="J16" s="49">
        <v>6</v>
      </c>
    </row>
    <row r="17" spans="1:11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91</v>
      </c>
      <c r="G17" s="47">
        <v>9001</v>
      </c>
      <c r="H17" s="48" t="s">
        <v>113</v>
      </c>
      <c r="I17" s="47" t="s">
        <v>62</v>
      </c>
      <c r="J17" s="49">
        <v>4</v>
      </c>
    </row>
    <row r="18" spans="1:11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1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1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1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57</v>
      </c>
      <c r="G21" s="36">
        <v>9001</v>
      </c>
      <c r="H21" s="43" t="s">
        <v>115</v>
      </c>
      <c r="I21" s="36" t="s">
        <v>56</v>
      </c>
      <c r="J21" s="38">
        <v>3</v>
      </c>
    </row>
    <row r="22" spans="1:11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54</v>
      </c>
      <c r="G22" s="36">
        <v>9001</v>
      </c>
      <c r="H22" s="43" t="s">
        <v>116</v>
      </c>
      <c r="I22" s="36" t="s">
        <v>56</v>
      </c>
      <c r="J22" s="38">
        <v>6</v>
      </c>
    </row>
    <row r="23" spans="1:11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 t="s">
        <v>98</v>
      </c>
      <c r="G23" s="36">
        <v>9001</v>
      </c>
      <c r="H23" s="43" t="s">
        <v>130</v>
      </c>
      <c r="I23" s="36" t="s">
        <v>56</v>
      </c>
      <c r="J23" s="38">
        <v>1</v>
      </c>
    </row>
    <row r="24" spans="1:11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43"/>
      <c r="I24" s="36"/>
      <c r="J24" s="38"/>
    </row>
    <row r="25" spans="1:11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43"/>
      <c r="I25" s="36"/>
      <c r="J25" s="38"/>
    </row>
    <row r="26" spans="1:11" ht="22.5" customHeight="1" x14ac:dyDescent="0.25">
      <c r="A26" s="31">
        <f t="shared" si="0"/>
        <v>1</v>
      </c>
      <c r="B26" s="8">
        <f t="shared" ref="B26:B120" si="6">WEEKDAY(E26,2)</f>
        <v>4</v>
      </c>
      <c r="C26" s="40"/>
      <c r="D26" s="44" t="str">
        <f t="shared" ref="D26:D120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48" t="s">
        <v>118</v>
      </c>
      <c r="I26" s="47" t="s">
        <v>56</v>
      </c>
      <c r="J26" s="49">
        <v>8</v>
      </c>
      <c r="K26" s="106" t="s">
        <v>121</v>
      </c>
    </row>
    <row r="27" spans="1:11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57</v>
      </c>
      <c r="G27" s="47">
        <v>9001</v>
      </c>
      <c r="H27" s="48" t="s">
        <v>119</v>
      </c>
      <c r="I27" s="47" t="s">
        <v>56</v>
      </c>
      <c r="J27" s="49">
        <v>2</v>
      </c>
    </row>
    <row r="28" spans="1:11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48"/>
      <c r="I28" s="47"/>
      <c r="J28" s="49"/>
    </row>
    <row r="29" spans="1:11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48"/>
      <c r="I29" s="47"/>
      <c r="J29" s="49"/>
    </row>
    <row r="30" spans="1:11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48"/>
      <c r="I30" s="47"/>
      <c r="J30" s="49"/>
    </row>
    <row r="31" spans="1:11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54</v>
      </c>
      <c r="G31" s="66">
        <v>9001</v>
      </c>
      <c r="H31" s="67" t="s">
        <v>120</v>
      </c>
      <c r="I31" s="66" t="s">
        <v>56</v>
      </c>
      <c r="J31" s="104">
        <v>8</v>
      </c>
    </row>
    <row r="32" spans="1:11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4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4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4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4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 t="s">
        <v>91</v>
      </c>
      <c r="G36" s="36">
        <v>9001</v>
      </c>
      <c r="H36" s="112" t="s">
        <v>92</v>
      </c>
      <c r="I36" s="36" t="s">
        <v>68</v>
      </c>
      <c r="J36" s="38">
        <v>5</v>
      </c>
    </row>
    <row r="37" spans="1:10" ht="22.5" customHeight="1" x14ac:dyDescent="0.25">
      <c r="A37" s="31"/>
      <c r="C37" s="40"/>
      <c r="D37" s="113" t="s">
        <v>122</v>
      </c>
      <c r="E37" s="114">
        <v>44233</v>
      </c>
      <c r="F37" s="35" t="s">
        <v>59</v>
      </c>
      <c r="G37" s="36">
        <v>9001</v>
      </c>
      <c r="H37" s="43" t="s">
        <v>123</v>
      </c>
      <c r="I37" s="36" t="s">
        <v>68</v>
      </c>
      <c r="J37" s="38">
        <v>1</v>
      </c>
    </row>
    <row r="38" spans="1:10" ht="22.5" customHeight="1" x14ac:dyDescent="0.25">
      <c r="A38" s="31" t="str">
        <f t="shared" si="0"/>
        <v/>
      </c>
      <c r="B38" s="8">
        <f t="shared" si="6"/>
        <v>7</v>
      </c>
      <c r="C38" s="40"/>
      <c r="D38" s="44" t="str">
        <f t="shared" si="7"/>
        <v>Sun</v>
      </c>
      <c r="E38" s="45">
        <f>+E36+1</f>
        <v>44234</v>
      </c>
      <c r="F38" s="35" t="s">
        <v>91</v>
      </c>
      <c r="G38" s="36">
        <v>9001</v>
      </c>
      <c r="H38" s="115" t="s">
        <v>92</v>
      </c>
      <c r="I38" s="36" t="s">
        <v>68</v>
      </c>
      <c r="J38" s="38">
        <v>5</v>
      </c>
    </row>
    <row r="39" spans="1:10" ht="22.5" customHeight="1" x14ac:dyDescent="0.25">
      <c r="A39" s="31">
        <f t="shared" si="0"/>
        <v>1</v>
      </c>
      <c r="B39" s="8">
        <f t="shared" si="6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+E38+1</f>
        <v>44235</v>
      </c>
      <c r="F39" s="35"/>
      <c r="G39" s="36">
        <v>9009</v>
      </c>
      <c r="H39" s="43" t="s">
        <v>124</v>
      </c>
      <c r="I39" s="36" t="s">
        <v>56</v>
      </c>
      <c r="J39" s="38">
        <v>1</v>
      </c>
    </row>
    <row r="40" spans="1:10" ht="22.5" customHeight="1" x14ac:dyDescent="0.25">
      <c r="A40" s="31"/>
      <c r="C40" s="40"/>
      <c r="D40" s="33" t="str">
        <f t="shared" ref="D40:E43" si="11">D39</f>
        <v>Mo</v>
      </c>
      <c r="E40" s="34">
        <f t="shared" si="11"/>
        <v>44235</v>
      </c>
      <c r="F40" s="35" t="s">
        <v>57</v>
      </c>
      <c r="G40" s="36">
        <v>9001</v>
      </c>
      <c r="H40" s="43" t="s">
        <v>125</v>
      </c>
      <c r="I40" s="36" t="s">
        <v>56</v>
      </c>
      <c r="J40" s="38">
        <v>3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 t="s">
        <v>54</v>
      </c>
      <c r="G41" s="36">
        <v>9001</v>
      </c>
      <c r="H41" s="67" t="s">
        <v>126</v>
      </c>
      <c r="I41" s="36" t="s">
        <v>56</v>
      </c>
      <c r="J41" s="38">
        <v>6</v>
      </c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 t="s">
        <v>98</v>
      </c>
      <c r="G42" s="36">
        <v>9001</v>
      </c>
      <c r="H42" s="43" t="s">
        <v>128</v>
      </c>
      <c r="I42" s="36" t="s">
        <v>56</v>
      </c>
      <c r="J42" s="38">
        <v>1</v>
      </c>
    </row>
    <row r="43" spans="1:10" ht="22.5" customHeight="1" x14ac:dyDescent="0.25">
      <c r="A43" s="31"/>
      <c r="C43" s="40"/>
      <c r="D43" s="33" t="str">
        <f t="shared" si="11"/>
        <v>Mo</v>
      </c>
      <c r="E43" s="34">
        <f t="shared" si="11"/>
        <v>44235</v>
      </c>
      <c r="F43" s="35"/>
      <c r="G43" s="36"/>
      <c r="H43" s="43"/>
      <c r="I43" s="36"/>
      <c r="J43" s="38"/>
    </row>
    <row r="44" spans="1:10" ht="22.5" customHeight="1" x14ac:dyDescent="0.25">
      <c r="A44" s="31">
        <f t="shared" si="0"/>
        <v>1</v>
      </c>
      <c r="B44" s="8">
        <f t="shared" si="6"/>
        <v>2</v>
      </c>
      <c r="C44" s="40"/>
      <c r="D44" s="44" t="str">
        <f>IF(B44=1,"Mo",IF(B44=2,"Tue",IF(B44=3,"Wed",IF(B44=4,"Thu",IF(B44=5,"Fri",IF(B44=6,"Sat",IF(B44=7,"Sun","")))))))</f>
        <v>Tue</v>
      </c>
      <c r="E44" s="45">
        <f>+E39+1</f>
        <v>44236</v>
      </c>
      <c r="F44" s="46" t="s">
        <v>91</v>
      </c>
      <c r="G44" s="47">
        <v>9001</v>
      </c>
      <c r="H44" s="48" t="s">
        <v>92</v>
      </c>
      <c r="I44" s="47" t="s">
        <v>56</v>
      </c>
      <c r="J44" s="49">
        <v>3</v>
      </c>
    </row>
    <row r="45" spans="1:10" ht="22.5" customHeight="1" x14ac:dyDescent="0.25">
      <c r="A45" s="31"/>
      <c r="C45" s="40"/>
      <c r="D45" s="44" t="str">
        <f>D44</f>
        <v>Tue</v>
      </c>
      <c r="E45" s="45">
        <f>E44</f>
        <v>44236</v>
      </c>
      <c r="F45" s="46"/>
      <c r="G45" s="47">
        <v>9009</v>
      </c>
      <c r="H45" s="48" t="s">
        <v>127</v>
      </c>
      <c r="I45" s="47" t="s">
        <v>56</v>
      </c>
      <c r="J45" s="49">
        <v>1</v>
      </c>
    </row>
    <row r="46" spans="1:10" ht="22.5" customHeight="1" x14ac:dyDescent="0.25">
      <c r="A46" s="31"/>
      <c r="C46" s="40"/>
      <c r="D46" s="44" t="str">
        <f t="shared" ref="D46:D48" si="12">D45</f>
        <v>Tue</v>
      </c>
      <c r="E46" s="45">
        <f t="shared" ref="E46:E48" si="13">E45</f>
        <v>44236</v>
      </c>
      <c r="F46" s="46" t="s">
        <v>57</v>
      </c>
      <c r="G46" s="47">
        <v>9001</v>
      </c>
      <c r="H46" s="48" t="s">
        <v>104</v>
      </c>
      <c r="I46" s="47" t="s">
        <v>56</v>
      </c>
      <c r="J46" s="49">
        <v>5</v>
      </c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 t="s">
        <v>54</v>
      </c>
      <c r="G47" s="47">
        <v>9001</v>
      </c>
      <c r="H47" s="48" t="s">
        <v>120</v>
      </c>
      <c r="I47" s="47" t="s">
        <v>56</v>
      </c>
      <c r="J47" s="49">
        <v>3</v>
      </c>
    </row>
    <row r="48" spans="1:10" ht="22.5" customHeight="1" x14ac:dyDescent="0.25">
      <c r="A48" s="31"/>
      <c r="C48" s="40"/>
      <c r="D48" s="44" t="str">
        <f t="shared" si="12"/>
        <v>Tue</v>
      </c>
      <c r="E48" s="45">
        <f t="shared" si="13"/>
        <v>44236</v>
      </c>
      <c r="F48" s="46"/>
      <c r="G48" s="47"/>
      <c r="H48" s="48"/>
      <c r="I48" s="47"/>
      <c r="J48" s="49"/>
    </row>
    <row r="49" spans="1:11" ht="22.5" customHeight="1" x14ac:dyDescent="0.25">
      <c r="A49" s="31">
        <f t="shared" si="0"/>
        <v>1</v>
      </c>
      <c r="B49" s="8">
        <f t="shared" si="6"/>
        <v>3</v>
      </c>
      <c r="C49" s="40"/>
      <c r="D49" s="33" t="str">
        <f>IF(B49=1,"Mo",IF(B49=2,"Tue",IF(B49=3,"Wed",IF(B49=4,"Thu",IF(B49=5,"Fri",IF(B49=6,"Sat",IF(B49=7,"Sun","")))))))</f>
        <v>Wed</v>
      </c>
      <c r="E49" s="34">
        <f>+E44+1</f>
        <v>44237</v>
      </c>
      <c r="F49" s="35" t="s">
        <v>98</v>
      </c>
      <c r="G49" s="36">
        <v>9001</v>
      </c>
      <c r="H49" s="43" t="s">
        <v>129</v>
      </c>
      <c r="I49" s="36" t="s">
        <v>101</v>
      </c>
      <c r="J49" s="38">
        <v>2</v>
      </c>
    </row>
    <row r="50" spans="1:11" ht="22.5" customHeight="1" x14ac:dyDescent="0.25">
      <c r="A50" s="31"/>
      <c r="C50" s="40"/>
      <c r="D50" s="33" t="str">
        <f>D49</f>
        <v>Wed</v>
      </c>
      <c r="E50" s="34">
        <f>E49</f>
        <v>44237</v>
      </c>
      <c r="F50" s="35" t="s">
        <v>91</v>
      </c>
      <c r="G50" s="36">
        <v>9001</v>
      </c>
      <c r="H50" s="43" t="s">
        <v>131</v>
      </c>
      <c r="I50" s="36" t="s">
        <v>56</v>
      </c>
      <c r="J50" s="38">
        <v>3</v>
      </c>
    </row>
    <row r="51" spans="1:11" ht="22.5" customHeight="1" x14ac:dyDescent="0.25">
      <c r="A51" s="31"/>
      <c r="C51" s="40"/>
      <c r="D51" s="33" t="str">
        <f t="shared" ref="D51:D53" si="14">D50</f>
        <v>Wed</v>
      </c>
      <c r="E51" s="34">
        <f t="shared" ref="E51:E53" si="15">E50</f>
        <v>44237</v>
      </c>
      <c r="F51" s="35" t="s">
        <v>57</v>
      </c>
      <c r="G51" s="36">
        <v>9001</v>
      </c>
      <c r="H51" s="43" t="s">
        <v>132</v>
      </c>
      <c r="I51" s="36" t="s">
        <v>56</v>
      </c>
      <c r="J51" s="38">
        <v>3</v>
      </c>
    </row>
    <row r="52" spans="1:11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 t="s">
        <v>54</v>
      </c>
      <c r="G52" s="36">
        <v>9001</v>
      </c>
      <c r="H52" s="43" t="s">
        <v>126</v>
      </c>
      <c r="I52" s="36" t="s">
        <v>56</v>
      </c>
      <c r="J52" s="38">
        <v>3</v>
      </c>
    </row>
    <row r="53" spans="1:11" ht="22.5" customHeight="1" x14ac:dyDescent="0.25">
      <c r="A53" s="31"/>
      <c r="C53" s="40"/>
      <c r="D53" s="33" t="str">
        <f t="shared" si="14"/>
        <v>Wed</v>
      </c>
      <c r="E53" s="34">
        <f t="shared" si="15"/>
        <v>44237</v>
      </c>
      <c r="F53" s="35"/>
      <c r="G53" s="36"/>
      <c r="H53" s="43"/>
      <c r="I53" s="36"/>
      <c r="J53" s="38"/>
    </row>
    <row r="54" spans="1:11" ht="22.5" customHeight="1" x14ac:dyDescent="0.25">
      <c r="A54" s="31">
        <f t="shared" si="0"/>
        <v>1</v>
      </c>
      <c r="B54" s="8">
        <f t="shared" si="6"/>
        <v>4</v>
      </c>
      <c r="C54" s="40"/>
      <c r="D54" s="44" t="str">
        <f t="shared" si="7"/>
        <v>Thu</v>
      </c>
      <c r="E54" s="45">
        <f>+E49+1</f>
        <v>44238</v>
      </c>
      <c r="F54" s="46" t="s">
        <v>54</v>
      </c>
      <c r="G54" s="47">
        <v>9001</v>
      </c>
      <c r="H54" s="48" t="s">
        <v>126</v>
      </c>
      <c r="I54" s="47" t="s">
        <v>56</v>
      </c>
      <c r="J54" s="49">
        <v>12</v>
      </c>
    </row>
    <row r="55" spans="1:11" ht="22.5" customHeight="1" x14ac:dyDescent="0.25">
      <c r="A55" s="31"/>
      <c r="C55" s="40"/>
      <c r="D55" s="44" t="str">
        <f>D54</f>
        <v>Thu</v>
      </c>
      <c r="E55" s="45">
        <f>E54</f>
        <v>44238</v>
      </c>
      <c r="F55" s="46"/>
      <c r="G55" s="47"/>
      <c r="H55" s="48"/>
      <c r="I55" s="47"/>
      <c r="J55" s="49"/>
    </row>
    <row r="56" spans="1:11" ht="22.5" customHeight="1" x14ac:dyDescent="0.25">
      <c r="A56" s="31"/>
      <c r="C56" s="40"/>
      <c r="D56" s="44" t="str">
        <f t="shared" ref="D56:E58" si="16">D55</f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1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1" ht="22.5" customHeight="1" x14ac:dyDescent="0.25">
      <c r="A58" s="31"/>
      <c r="C58" s="40"/>
      <c r="D58" s="44" t="str">
        <f t="shared" si="16"/>
        <v>Thu</v>
      </c>
      <c r="E58" s="45">
        <f t="shared" si="16"/>
        <v>44238</v>
      </c>
      <c r="F58" s="46"/>
      <c r="G58" s="47"/>
      <c r="H58" s="48"/>
      <c r="I58" s="47"/>
      <c r="J58" s="49"/>
    </row>
    <row r="59" spans="1:11" ht="22.5" customHeight="1" x14ac:dyDescent="0.25">
      <c r="A59" s="31">
        <f t="shared" si="0"/>
        <v>1</v>
      </c>
      <c r="B59" s="8">
        <f t="shared" si="6"/>
        <v>5</v>
      </c>
      <c r="C59" s="40"/>
      <c r="D59" s="33" t="str">
        <f t="shared" si="7"/>
        <v>Fri</v>
      </c>
      <c r="E59" s="34">
        <f>+E54+1</f>
        <v>44239</v>
      </c>
      <c r="F59" s="65"/>
      <c r="G59" s="66">
        <v>9010</v>
      </c>
      <c r="H59" s="68" t="s">
        <v>114</v>
      </c>
      <c r="I59" s="66"/>
      <c r="J59" s="104"/>
    </row>
    <row r="60" spans="1:11" ht="22.5" customHeight="1" x14ac:dyDescent="0.25">
      <c r="A60" s="31"/>
      <c r="C60" s="40"/>
      <c r="D60" s="33" t="str">
        <f t="shared" ref="D60:E63" si="17">D59</f>
        <v>Fri</v>
      </c>
      <c r="E60" s="34">
        <f t="shared" si="17"/>
        <v>44239</v>
      </c>
      <c r="F60" s="65"/>
      <c r="G60" s="66"/>
      <c r="H60" s="111"/>
      <c r="I60" s="66"/>
      <c r="J60" s="104"/>
    </row>
    <row r="61" spans="1:11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111"/>
      <c r="I61" s="66"/>
      <c r="J61" s="104"/>
    </row>
    <row r="62" spans="1:11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111"/>
      <c r="I62" s="66"/>
      <c r="J62" s="104"/>
    </row>
    <row r="63" spans="1:11" ht="22.5" customHeight="1" x14ac:dyDescent="0.25">
      <c r="A63" s="31"/>
      <c r="C63" s="40"/>
      <c r="D63" s="33" t="str">
        <f t="shared" si="17"/>
        <v>Fri</v>
      </c>
      <c r="E63" s="34">
        <f t="shared" si="17"/>
        <v>44239</v>
      </c>
      <c r="F63" s="65"/>
      <c r="G63" s="66"/>
      <c r="H63" s="111"/>
      <c r="I63" s="66"/>
      <c r="J63" s="104"/>
    </row>
    <row r="64" spans="1:11" ht="22.5" customHeight="1" x14ac:dyDescent="0.25">
      <c r="A64" s="31" t="str">
        <f t="shared" si="0"/>
        <v/>
      </c>
      <c r="B64" s="8">
        <f t="shared" si="6"/>
        <v>6</v>
      </c>
      <c r="C64" s="40"/>
      <c r="D64" s="33" t="str">
        <f t="shared" si="7"/>
        <v>Sat</v>
      </c>
      <c r="E64" s="34">
        <f>+E59+1</f>
        <v>44240</v>
      </c>
      <c r="F64" s="65" t="s">
        <v>57</v>
      </c>
      <c r="G64" s="66">
        <v>9001</v>
      </c>
      <c r="H64" s="67" t="s">
        <v>119</v>
      </c>
      <c r="I64" s="66" t="s">
        <v>68</v>
      </c>
      <c r="J64" s="104">
        <v>6</v>
      </c>
      <c r="K64" s="106" t="s">
        <v>67</v>
      </c>
    </row>
    <row r="65" spans="1:10" ht="22.5" customHeight="1" x14ac:dyDescent="0.25">
      <c r="A65" s="31" t="str">
        <f t="shared" si="0"/>
        <v/>
      </c>
      <c r="B65" s="8">
        <f t="shared" si="6"/>
        <v>7</v>
      </c>
      <c r="C65" s="40"/>
      <c r="D65" s="44" t="str">
        <f t="shared" si="7"/>
        <v>Sun</v>
      </c>
      <c r="E65" s="45">
        <f>+E64+1</f>
        <v>44241</v>
      </c>
      <c r="F65" s="65" t="s">
        <v>57</v>
      </c>
      <c r="G65" s="66">
        <v>9001</v>
      </c>
      <c r="H65" s="67" t="s">
        <v>119</v>
      </c>
      <c r="I65" s="66" t="s">
        <v>68</v>
      </c>
      <c r="J65" s="104">
        <v>4</v>
      </c>
    </row>
    <row r="66" spans="1:10" ht="22.5" customHeight="1" x14ac:dyDescent="0.25">
      <c r="A66" s="31">
        <f t="shared" si="0"/>
        <v>1</v>
      </c>
      <c r="B66" s="8">
        <f t="shared" si="6"/>
        <v>1</v>
      </c>
      <c r="C66" s="40"/>
      <c r="D66" s="33" t="str">
        <f t="shared" si="7"/>
        <v>Mo</v>
      </c>
      <c r="E66" s="34">
        <f>+E65+1</f>
        <v>44242</v>
      </c>
      <c r="F66" s="65" t="s">
        <v>57</v>
      </c>
      <c r="G66" s="66">
        <v>9001</v>
      </c>
      <c r="H66" s="67" t="s">
        <v>135</v>
      </c>
      <c r="I66" s="36" t="s">
        <v>133</v>
      </c>
      <c r="J66" s="38">
        <v>3</v>
      </c>
    </row>
    <row r="67" spans="1:10" ht="22.5" customHeight="1" x14ac:dyDescent="0.25">
      <c r="A67" s="31"/>
      <c r="C67" s="40"/>
      <c r="D67" s="33" t="str">
        <f>D66</f>
        <v>Mo</v>
      </c>
      <c r="E67" s="34">
        <f>E66</f>
        <v>44242</v>
      </c>
      <c r="F67" s="35" t="s">
        <v>54</v>
      </c>
      <c r="G67" s="36">
        <v>9001</v>
      </c>
      <c r="H67" s="43" t="s">
        <v>120</v>
      </c>
      <c r="I67" s="36" t="s">
        <v>56</v>
      </c>
      <c r="J67" s="38">
        <v>6</v>
      </c>
    </row>
    <row r="68" spans="1:10" ht="22.5" customHeight="1" x14ac:dyDescent="0.25">
      <c r="A68" s="31"/>
      <c r="C68" s="40"/>
      <c r="D68" s="33" t="str">
        <f t="shared" ref="D68:E70" si="18">D67</f>
        <v>Mo</v>
      </c>
      <c r="E68" s="34">
        <f t="shared" si="18"/>
        <v>44242</v>
      </c>
      <c r="F68" s="35"/>
      <c r="G68" s="36">
        <v>9004</v>
      </c>
      <c r="H68" s="43" t="s">
        <v>134</v>
      </c>
      <c r="I68" s="36" t="s">
        <v>56</v>
      </c>
      <c r="J68" s="38">
        <v>1</v>
      </c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/>
      <c r="C70" s="40"/>
      <c r="D70" s="33" t="str">
        <f t="shared" si="18"/>
        <v>Mo</v>
      </c>
      <c r="E70" s="34">
        <f t="shared" si="18"/>
        <v>44242</v>
      </c>
      <c r="F70" s="35"/>
      <c r="G70" s="36"/>
      <c r="H70" s="43"/>
      <c r="I70" s="36"/>
      <c r="J70" s="38"/>
    </row>
    <row r="71" spans="1:10" ht="22.5" customHeight="1" x14ac:dyDescent="0.25">
      <c r="A71" s="31">
        <f t="shared" si="0"/>
        <v>1</v>
      </c>
      <c r="B71" s="8">
        <f t="shared" si="6"/>
        <v>2</v>
      </c>
      <c r="C71" s="40"/>
      <c r="D71" s="44" t="str">
        <f t="shared" si="7"/>
        <v>Tue</v>
      </c>
      <c r="E71" s="45">
        <f>+E66+1</f>
        <v>44243</v>
      </c>
      <c r="F71" s="46" t="s">
        <v>57</v>
      </c>
      <c r="G71" s="47">
        <v>9001</v>
      </c>
      <c r="H71" s="48" t="s">
        <v>136</v>
      </c>
      <c r="I71" s="47" t="s">
        <v>56</v>
      </c>
      <c r="J71" s="49">
        <v>6</v>
      </c>
    </row>
    <row r="72" spans="1:10" ht="22.5" customHeight="1" x14ac:dyDescent="0.25">
      <c r="A72" s="31"/>
      <c r="C72" s="40"/>
      <c r="D72" s="44" t="str">
        <f>D71</f>
        <v>Tue</v>
      </c>
      <c r="E72" s="45">
        <f>E71</f>
        <v>44243</v>
      </c>
      <c r="F72" s="46" t="s">
        <v>54</v>
      </c>
      <c r="G72" s="47">
        <v>9001</v>
      </c>
      <c r="H72" s="48" t="s">
        <v>120</v>
      </c>
      <c r="I72" s="47" t="s">
        <v>56</v>
      </c>
      <c r="J72" s="49">
        <v>6</v>
      </c>
    </row>
    <row r="73" spans="1:10" ht="22.5" customHeight="1" x14ac:dyDescent="0.25">
      <c r="A73" s="31"/>
      <c r="C73" s="40"/>
      <c r="D73" s="44" t="str">
        <f t="shared" ref="D73:D75" si="19">D72</f>
        <v>Tue</v>
      </c>
      <c r="E73" s="45">
        <f t="shared" ref="E73:E75" si="20">E72</f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/>
      <c r="C75" s="40"/>
      <c r="D75" s="44" t="str">
        <f t="shared" si="19"/>
        <v>Tue</v>
      </c>
      <c r="E75" s="45">
        <f t="shared" si="20"/>
        <v>44243</v>
      </c>
      <c r="F75" s="46"/>
      <c r="G75" s="47"/>
      <c r="H75" s="48"/>
      <c r="I75" s="47"/>
      <c r="J75" s="49"/>
    </row>
    <row r="76" spans="1:10" ht="22.5" customHeight="1" x14ac:dyDescent="0.25">
      <c r="A76" s="31">
        <f t="shared" si="0"/>
        <v>1</v>
      </c>
      <c r="B76" s="8">
        <f t="shared" si="6"/>
        <v>3</v>
      </c>
      <c r="C76" s="40"/>
      <c r="D76" s="33" t="str">
        <f t="shared" si="7"/>
        <v>Wed</v>
      </c>
      <c r="E76" s="34">
        <f>+E71+1</f>
        <v>44244</v>
      </c>
      <c r="F76" s="35" t="s">
        <v>57</v>
      </c>
      <c r="G76" s="36">
        <v>9001</v>
      </c>
      <c r="H76" s="43" t="s">
        <v>139</v>
      </c>
      <c r="I76" s="36" t="s">
        <v>56</v>
      </c>
      <c r="J76" s="38">
        <v>7</v>
      </c>
    </row>
    <row r="77" spans="1:10" ht="22.5" customHeight="1" x14ac:dyDescent="0.25">
      <c r="A77" s="31"/>
      <c r="C77" s="40"/>
      <c r="D77" s="33" t="str">
        <f>D76</f>
        <v>Wed</v>
      </c>
      <c r="E77" s="34">
        <f>E76</f>
        <v>44244</v>
      </c>
      <c r="F77" s="35" t="s">
        <v>57</v>
      </c>
      <c r="G77" s="36">
        <v>9001</v>
      </c>
      <c r="H77" s="43" t="s">
        <v>138</v>
      </c>
      <c r="I77" s="36" t="s">
        <v>137</v>
      </c>
      <c r="J77" s="38">
        <v>2</v>
      </c>
    </row>
    <row r="78" spans="1:10" ht="22.5" customHeight="1" x14ac:dyDescent="0.25">
      <c r="A78" s="31"/>
      <c r="C78" s="40"/>
      <c r="D78" s="33" t="str">
        <f t="shared" ref="D78:D80" si="21">D77</f>
        <v>Wed</v>
      </c>
      <c r="E78" s="34">
        <f t="shared" ref="E78:E80" si="22">E77</f>
        <v>44244</v>
      </c>
      <c r="F78" s="35" t="s">
        <v>54</v>
      </c>
      <c r="G78" s="36">
        <v>9001</v>
      </c>
      <c r="H78" s="43" t="s">
        <v>140</v>
      </c>
      <c r="I78" s="36" t="s">
        <v>137</v>
      </c>
      <c r="J78" s="38">
        <v>2</v>
      </c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/>
      <c r="C80" s="40"/>
      <c r="D80" s="33" t="str">
        <f t="shared" si="21"/>
        <v>Wed</v>
      </c>
      <c r="E80" s="34">
        <f t="shared" si="22"/>
        <v>44244</v>
      </c>
      <c r="F80" s="35"/>
      <c r="G80" s="36"/>
      <c r="H80" s="43"/>
      <c r="I80" s="36"/>
      <c r="J80" s="38"/>
    </row>
    <row r="81" spans="1:11" ht="22.5" customHeight="1" x14ac:dyDescent="0.25">
      <c r="A81" s="31">
        <f t="shared" si="0"/>
        <v>1</v>
      </c>
      <c r="B81" s="8">
        <f t="shared" si="6"/>
        <v>4</v>
      </c>
      <c r="C81" s="40"/>
      <c r="D81" s="44" t="str">
        <f t="shared" si="7"/>
        <v>Thu</v>
      </c>
      <c r="E81" s="45">
        <f>+E76+1</f>
        <v>44245</v>
      </c>
      <c r="F81" s="46" t="s">
        <v>57</v>
      </c>
      <c r="G81" s="47">
        <v>9001</v>
      </c>
      <c r="H81" s="48" t="s">
        <v>142</v>
      </c>
      <c r="I81" s="47" t="s">
        <v>141</v>
      </c>
      <c r="J81" s="49">
        <v>2</v>
      </c>
    </row>
    <row r="82" spans="1:11" ht="22.5" customHeight="1" x14ac:dyDescent="0.25">
      <c r="A82" s="31"/>
      <c r="C82" s="40"/>
      <c r="D82" s="44" t="str">
        <f>D81</f>
        <v>Thu</v>
      </c>
      <c r="E82" s="45">
        <f>E81</f>
        <v>44245</v>
      </c>
      <c r="F82" s="46" t="s">
        <v>57</v>
      </c>
      <c r="G82" s="47">
        <v>9001</v>
      </c>
      <c r="H82" s="48" t="s">
        <v>143</v>
      </c>
      <c r="I82" s="47" t="s">
        <v>56</v>
      </c>
      <c r="J82" s="49">
        <v>5</v>
      </c>
    </row>
    <row r="83" spans="1:11" ht="22.5" customHeight="1" x14ac:dyDescent="0.25">
      <c r="A83" s="31"/>
      <c r="C83" s="40"/>
      <c r="D83" s="44" t="str">
        <f t="shared" ref="D83:E85" si="23">D82</f>
        <v>Thu</v>
      </c>
      <c r="E83" s="45">
        <f t="shared" si="23"/>
        <v>44245</v>
      </c>
      <c r="F83" s="46" t="s">
        <v>54</v>
      </c>
      <c r="G83" s="47">
        <v>9001</v>
      </c>
      <c r="H83" s="48" t="s">
        <v>144</v>
      </c>
      <c r="I83" s="47" t="s">
        <v>141</v>
      </c>
      <c r="J83" s="49">
        <v>3</v>
      </c>
    </row>
    <row r="84" spans="1:11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1" ht="22.5" customHeight="1" x14ac:dyDescent="0.25">
      <c r="A85" s="31"/>
      <c r="C85" s="40"/>
      <c r="D85" s="44" t="str">
        <f t="shared" si="23"/>
        <v>Thu</v>
      </c>
      <c r="E85" s="45">
        <f t="shared" si="23"/>
        <v>44245</v>
      </c>
      <c r="F85" s="46"/>
      <c r="G85" s="47"/>
      <c r="H85" s="48"/>
      <c r="I85" s="47"/>
      <c r="J85" s="49"/>
    </row>
    <row r="86" spans="1:11" ht="22.5" customHeight="1" x14ac:dyDescent="0.25">
      <c r="A86" s="31">
        <f t="shared" si="0"/>
        <v>1</v>
      </c>
      <c r="B86" s="8">
        <f t="shared" si="6"/>
        <v>5</v>
      </c>
      <c r="C86" s="40"/>
      <c r="D86" s="33" t="str">
        <f t="shared" si="7"/>
        <v>Fri</v>
      </c>
      <c r="E86" s="34">
        <f>+E81+1</f>
        <v>44246</v>
      </c>
      <c r="F86" s="65" t="s">
        <v>57</v>
      </c>
      <c r="G86" s="66">
        <v>9001</v>
      </c>
      <c r="H86" s="67" t="s">
        <v>149</v>
      </c>
      <c r="I86" s="66" t="s">
        <v>56</v>
      </c>
      <c r="J86" s="104">
        <v>8</v>
      </c>
    </row>
    <row r="87" spans="1:11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4"/>
    </row>
    <row r="88" spans="1:11" ht="22.5" customHeight="1" x14ac:dyDescent="0.25">
      <c r="A88" s="31"/>
      <c r="C88" s="40"/>
      <c r="D88" s="33" t="str">
        <f>D87</f>
        <v>Fri</v>
      </c>
      <c r="E88" s="34">
        <f>E87</f>
        <v>44246</v>
      </c>
      <c r="F88" s="65"/>
      <c r="G88" s="66"/>
      <c r="H88" s="67"/>
      <c r="I88" s="66"/>
      <c r="J88" s="104"/>
    </row>
    <row r="89" spans="1:11" ht="22.5" customHeight="1" x14ac:dyDescent="0.25">
      <c r="A89" s="31"/>
      <c r="C89" s="40"/>
      <c r="D89" s="33" t="str">
        <f t="shared" ref="D89:E90" si="24">D88</f>
        <v>Fri</v>
      </c>
      <c r="E89" s="34">
        <f t="shared" si="24"/>
        <v>44246</v>
      </c>
      <c r="F89" s="65"/>
      <c r="G89" s="66"/>
      <c r="H89" s="67"/>
      <c r="I89" s="66"/>
      <c r="J89" s="104"/>
    </row>
    <row r="90" spans="1:11" ht="22.5" customHeight="1" x14ac:dyDescent="0.25">
      <c r="A90" s="31"/>
      <c r="C90" s="40"/>
      <c r="D90" s="33" t="str">
        <f t="shared" si="24"/>
        <v>Fri</v>
      </c>
      <c r="E90" s="34">
        <f t="shared" si="24"/>
        <v>44246</v>
      </c>
      <c r="F90" s="65"/>
      <c r="G90" s="66"/>
      <c r="H90" s="67"/>
      <c r="I90" s="66"/>
      <c r="J90" s="104"/>
    </row>
    <row r="91" spans="1:11" ht="22.5" customHeight="1" x14ac:dyDescent="0.25">
      <c r="A91" s="31" t="str">
        <f t="shared" si="0"/>
        <v/>
      </c>
      <c r="B91" s="8">
        <f t="shared" si="6"/>
        <v>6</v>
      </c>
      <c r="C91" s="40"/>
      <c r="D91" s="33" t="str">
        <f t="shared" si="7"/>
        <v>Sat</v>
      </c>
      <c r="E91" s="34">
        <f>+E86+1</f>
        <v>44247</v>
      </c>
      <c r="F91" s="65" t="s">
        <v>59</v>
      </c>
      <c r="G91" s="66">
        <v>9001</v>
      </c>
      <c r="H91" s="67" t="s">
        <v>145</v>
      </c>
      <c r="I91" s="66" t="s">
        <v>68</v>
      </c>
      <c r="J91" s="104">
        <v>6</v>
      </c>
      <c r="K91" s="106" t="s">
        <v>146</v>
      </c>
    </row>
    <row r="92" spans="1:11" ht="22.5" customHeight="1" x14ac:dyDescent="0.25">
      <c r="A92" s="31" t="str">
        <f t="shared" si="0"/>
        <v/>
      </c>
      <c r="B92" s="8">
        <f t="shared" si="6"/>
        <v>7</v>
      </c>
      <c r="C92" s="40"/>
      <c r="D92" s="33" t="str">
        <f t="shared" si="7"/>
        <v>Sun</v>
      </c>
      <c r="E92" s="34">
        <f>+E91+1</f>
        <v>44248</v>
      </c>
      <c r="F92" s="65"/>
      <c r="G92" s="66"/>
      <c r="H92" s="67"/>
      <c r="I92" s="66"/>
      <c r="J92" s="104"/>
    </row>
    <row r="93" spans="1:11" ht="22.5" customHeight="1" x14ac:dyDescent="0.25">
      <c r="A93" s="31">
        <f t="shared" si="0"/>
        <v>1</v>
      </c>
      <c r="B93" s="8">
        <f t="shared" si="6"/>
        <v>1</v>
      </c>
      <c r="C93" s="40"/>
      <c r="D93" s="33" t="str">
        <f t="shared" si="7"/>
        <v>Mo</v>
      </c>
      <c r="E93" s="34">
        <f>+E92+1</f>
        <v>44249</v>
      </c>
      <c r="F93" s="35" t="s">
        <v>57</v>
      </c>
      <c r="G93" s="36">
        <v>9001</v>
      </c>
      <c r="H93" s="43" t="s">
        <v>147</v>
      </c>
      <c r="I93" s="36" t="s">
        <v>148</v>
      </c>
      <c r="J93" s="38">
        <v>3</v>
      </c>
    </row>
    <row r="94" spans="1:11" ht="22.5" customHeight="1" x14ac:dyDescent="0.25">
      <c r="A94" s="31"/>
      <c r="C94" s="40"/>
      <c r="D94" s="33" t="str">
        <f>D93</f>
        <v>Mo</v>
      </c>
      <c r="E94" s="34">
        <f>E93</f>
        <v>44249</v>
      </c>
      <c r="F94" s="35" t="s">
        <v>57</v>
      </c>
      <c r="G94" s="36">
        <v>9001</v>
      </c>
      <c r="H94" s="43" t="s">
        <v>150</v>
      </c>
      <c r="I94" s="36" t="s">
        <v>56</v>
      </c>
      <c r="J94" s="38">
        <v>7</v>
      </c>
    </row>
    <row r="95" spans="1:11" ht="22.5" customHeight="1" x14ac:dyDescent="0.25">
      <c r="A95" s="31"/>
      <c r="C95" s="40"/>
      <c r="D95" s="33" t="str">
        <f t="shared" ref="D95:E98" si="25">D94</f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1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/>
      <c r="C98" s="40"/>
      <c r="D98" s="33" t="str">
        <f t="shared" si="25"/>
        <v>Mo</v>
      </c>
      <c r="E98" s="34">
        <f t="shared" si="25"/>
        <v>44249</v>
      </c>
      <c r="F98" s="35"/>
      <c r="G98" s="36"/>
      <c r="H98" s="43"/>
      <c r="I98" s="36"/>
      <c r="J98" s="38"/>
    </row>
    <row r="99" spans="1:10" ht="22.5" customHeight="1" x14ac:dyDescent="0.25">
      <c r="A99" s="31">
        <f t="shared" si="0"/>
        <v>1</v>
      </c>
      <c r="B99" s="8">
        <f t="shared" si="6"/>
        <v>2</v>
      </c>
      <c r="C99" s="40"/>
      <c r="D99" s="44" t="str">
        <f t="shared" si="7"/>
        <v>Tue</v>
      </c>
      <c r="E99" s="45">
        <f>+E93+1</f>
        <v>44250</v>
      </c>
      <c r="F99" s="46" t="s">
        <v>57</v>
      </c>
      <c r="G99" s="47">
        <v>9001</v>
      </c>
      <c r="H99" s="48" t="s">
        <v>151</v>
      </c>
      <c r="I99" s="47" t="s">
        <v>72</v>
      </c>
      <c r="J99" s="49">
        <v>3</v>
      </c>
    </row>
    <row r="100" spans="1:10" ht="22.5" customHeight="1" x14ac:dyDescent="0.25">
      <c r="A100" s="31"/>
      <c r="C100" s="40"/>
      <c r="D100" s="44" t="str">
        <f>D99</f>
        <v>Tue</v>
      </c>
      <c r="E100" s="45">
        <f>E99</f>
        <v>44250</v>
      </c>
      <c r="F100" s="46" t="s">
        <v>57</v>
      </c>
      <c r="G100" s="47">
        <v>9001</v>
      </c>
      <c r="H100" s="48" t="s">
        <v>152</v>
      </c>
      <c r="I100" s="47" t="s">
        <v>56</v>
      </c>
      <c r="J100" s="49">
        <v>5</v>
      </c>
    </row>
    <row r="101" spans="1:10" ht="22.5" customHeight="1" x14ac:dyDescent="0.25">
      <c r="A101" s="31"/>
      <c r="C101" s="40"/>
      <c r="D101" s="44" t="str">
        <f t="shared" ref="D101:D103" si="26">D100</f>
        <v>Tue</v>
      </c>
      <c r="E101" s="45">
        <f t="shared" ref="E101:E103" si="27">E100</f>
        <v>44250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6"/>
        <v>Tue</v>
      </c>
      <c r="E103" s="45">
        <f t="shared" si="27"/>
        <v>44250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3</v>
      </c>
      <c r="C104" s="40"/>
      <c r="D104" s="33" t="str">
        <f t="shared" si="7"/>
        <v>Wed</v>
      </c>
      <c r="E104" s="34">
        <f>+E99+1</f>
        <v>44251</v>
      </c>
      <c r="F104" s="35" t="s">
        <v>57</v>
      </c>
      <c r="G104" s="36">
        <v>9001</v>
      </c>
      <c r="H104" s="43" t="s">
        <v>155</v>
      </c>
      <c r="I104" s="36" t="s">
        <v>56</v>
      </c>
      <c r="J104" s="38">
        <v>8</v>
      </c>
    </row>
    <row r="105" spans="1:10" ht="22.5" customHeight="1" x14ac:dyDescent="0.25">
      <c r="A105" s="31"/>
      <c r="C105" s="40"/>
      <c r="D105" s="33" t="str">
        <f>D104</f>
        <v>Wed</v>
      </c>
      <c r="E105" s="34">
        <f>E104</f>
        <v>44251</v>
      </c>
      <c r="F105" s="35" t="s">
        <v>54</v>
      </c>
      <c r="G105" s="36">
        <v>9001</v>
      </c>
      <c r="H105" s="43" t="s">
        <v>154</v>
      </c>
      <c r="I105" s="36" t="s">
        <v>153</v>
      </c>
      <c r="J105" s="38">
        <v>2</v>
      </c>
    </row>
    <row r="106" spans="1:10" ht="22.5" customHeight="1" x14ac:dyDescent="0.25">
      <c r="A106" s="31"/>
      <c r="C106" s="40"/>
      <c r="D106" s="33" t="str">
        <f t="shared" ref="D106:D108" si="28">D105</f>
        <v>Wed</v>
      </c>
      <c r="E106" s="34">
        <f t="shared" ref="E106:E108" si="29">E105</f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8"/>
        <v>Wed</v>
      </c>
      <c r="E108" s="34">
        <f t="shared" si="29"/>
        <v>44251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6"/>
        <v>4</v>
      </c>
      <c r="C109" s="40"/>
      <c r="D109" s="44" t="str">
        <f t="shared" si="7"/>
        <v>Thu</v>
      </c>
      <c r="E109" s="45">
        <f t="shared" ref="E109" si="30">+E104+1</f>
        <v>44252</v>
      </c>
      <c r="F109" s="46" t="s">
        <v>57</v>
      </c>
      <c r="G109" s="47">
        <v>9001</v>
      </c>
      <c r="H109" s="48" t="s">
        <v>157</v>
      </c>
      <c r="I109" s="47" t="s">
        <v>56</v>
      </c>
      <c r="J109" s="49">
        <v>4</v>
      </c>
    </row>
    <row r="110" spans="1:10" ht="22.5" customHeight="1" x14ac:dyDescent="0.25">
      <c r="A110" s="31"/>
      <c r="C110" s="40"/>
      <c r="D110" s="44" t="str">
        <f>D109</f>
        <v>Thu</v>
      </c>
      <c r="E110" s="45">
        <f>E109</f>
        <v>44252</v>
      </c>
      <c r="F110" s="46" t="s">
        <v>54</v>
      </c>
      <c r="G110" s="47">
        <v>9001</v>
      </c>
      <c r="H110" s="48" t="s">
        <v>156</v>
      </c>
      <c r="I110" s="47" t="s">
        <v>101</v>
      </c>
      <c r="J110" s="49">
        <v>2</v>
      </c>
    </row>
    <row r="111" spans="1:10" ht="22.5" customHeight="1" x14ac:dyDescent="0.25">
      <c r="A111" s="31"/>
      <c r="C111" s="40"/>
      <c r="D111" s="44" t="str">
        <f t="shared" ref="D111:E113" si="31">D110</f>
        <v>Thu</v>
      </c>
      <c r="E111" s="45">
        <f t="shared" si="31"/>
        <v>44252</v>
      </c>
      <c r="F111" s="46" t="s">
        <v>91</v>
      </c>
      <c r="G111" s="47">
        <v>9001</v>
      </c>
      <c r="H111" s="48" t="s">
        <v>92</v>
      </c>
      <c r="I111" s="47" t="s">
        <v>56</v>
      </c>
      <c r="J111" s="49">
        <v>2</v>
      </c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 t="s">
        <v>59</v>
      </c>
      <c r="G112" s="47">
        <v>9001</v>
      </c>
      <c r="H112" s="48" t="s">
        <v>159</v>
      </c>
      <c r="I112" s="47" t="s">
        <v>56</v>
      </c>
      <c r="J112" s="49">
        <v>4</v>
      </c>
    </row>
    <row r="113" spans="1:10" ht="22.5" customHeight="1" x14ac:dyDescent="0.25">
      <c r="A113" s="31"/>
      <c r="C113" s="40"/>
      <c r="D113" s="44" t="str">
        <f t="shared" si="31"/>
        <v>Thu</v>
      </c>
      <c r="E113" s="45">
        <f t="shared" si="31"/>
        <v>44252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6"/>
        <v>5</v>
      </c>
      <c r="C114" s="40"/>
      <c r="D114" s="33" t="str">
        <f t="shared" si="7"/>
        <v>Fri</v>
      </c>
      <c r="E114" s="34">
        <f>+E109+1</f>
        <v>44253</v>
      </c>
      <c r="F114" s="65"/>
      <c r="G114" s="66"/>
      <c r="H114" s="116" t="s">
        <v>158</v>
      </c>
      <c r="I114" s="66"/>
      <c r="J114" s="104"/>
    </row>
    <row r="115" spans="1:10" ht="22.5" customHeight="1" x14ac:dyDescent="0.25">
      <c r="A115" s="31"/>
      <c r="C115" s="40"/>
      <c r="D115" s="33" t="str">
        <f>D114</f>
        <v>Fri</v>
      </c>
      <c r="E115" s="34">
        <f>E114</f>
        <v>44253</v>
      </c>
      <c r="F115" s="65" t="s">
        <v>59</v>
      </c>
      <c r="G115" s="66">
        <v>9001</v>
      </c>
      <c r="H115" s="67" t="s">
        <v>159</v>
      </c>
      <c r="I115" s="66" t="s">
        <v>56</v>
      </c>
      <c r="J115" s="104">
        <v>4</v>
      </c>
    </row>
    <row r="116" spans="1:10" ht="22.5" customHeight="1" x14ac:dyDescent="0.25">
      <c r="A116" s="31"/>
      <c r="C116" s="40"/>
      <c r="D116" s="33" t="str">
        <f t="shared" ref="D116:E118" si="32">D115</f>
        <v>Fri</v>
      </c>
      <c r="E116" s="34">
        <f t="shared" si="32"/>
        <v>44253</v>
      </c>
      <c r="F116" s="65"/>
      <c r="G116" s="66"/>
      <c r="H116" s="67"/>
      <c r="I116" s="66"/>
      <c r="J116" s="104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4"/>
    </row>
    <row r="118" spans="1:10" ht="22.5" customHeight="1" x14ac:dyDescent="0.25">
      <c r="A118" s="31"/>
      <c r="C118" s="40"/>
      <c r="D118" s="33" t="str">
        <f t="shared" si="32"/>
        <v>Fri</v>
      </c>
      <c r="E118" s="34">
        <f t="shared" si="32"/>
        <v>44253</v>
      </c>
      <c r="F118" s="65"/>
      <c r="G118" s="66"/>
      <c r="H118" s="67"/>
      <c r="I118" s="66"/>
      <c r="J118" s="104"/>
    </row>
    <row r="119" spans="1:10" ht="22.5" customHeight="1" x14ac:dyDescent="0.25">
      <c r="A119" s="31" t="str">
        <f t="shared" si="0"/>
        <v/>
      </c>
      <c r="B119" s="8">
        <f t="shared" si="6"/>
        <v>6</v>
      </c>
      <c r="C119" s="40"/>
      <c r="D119" s="33" t="str">
        <f t="shared" si="7"/>
        <v>Sat</v>
      </c>
      <c r="E119" s="34">
        <f>+E114+1</f>
        <v>44254</v>
      </c>
      <c r="F119" s="35"/>
      <c r="G119" s="36"/>
      <c r="H119" s="43"/>
      <c r="I119" s="36"/>
      <c r="J119" s="38"/>
    </row>
    <row r="120" spans="1:10" ht="22.5" customHeight="1" x14ac:dyDescent="0.25">
      <c r="A120" s="31" t="str">
        <f t="shared" si="0"/>
        <v/>
      </c>
      <c r="B120" s="8">
        <f t="shared" si="6"/>
        <v>7</v>
      </c>
      <c r="C120" s="40"/>
      <c r="D120" s="44" t="str">
        <f t="shared" si="7"/>
        <v>Sun</v>
      </c>
      <c r="E120" s="45">
        <f>+E119+1</f>
        <v>44255</v>
      </c>
      <c r="F120" s="65"/>
      <c r="G120" s="66"/>
      <c r="H120" s="111"/>
      <c r="I120" s="66"/>
      <c r="J120" s="104"/>
    </row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</sheetData>
  <mergeCells count="2">
    <mergeCell ref="D1:J1"/>
    <mergeCell ref="D4:E4"/>
  </mergeCells>
  <conditionalFormatting sqref="C11:C15 C17:C20 C22:C120">
    <cfRule type="expression" dxfId="221" priority="75" stopIfTrue="1">
      <formula>IF($A11=1,B11,)</formula>
    </cfRule>
    <cfRule type="expression" dxfId="220" priority="76" stopIfTrue="1">
      <formula>IF($A11="",B11,)</formula>
    </cfRule>
  </conditionalFormatting>
  <conditionalFormatting sqref="E11:E15">
    <cfRule type="expression" dxfId="219" priority="77" stopIfTrue="1">
      <formula>IF($A11="",B11,"")</formula>
    </cfRule>
  </conditionalFormatting>
  <conditionalFormatting sqref="E17:E20 E26:E44 E49 E54:E71 E76 E81:E99 E104 E109:E120">
    <cfRule type="expression" dxfId="218" priority="78" stopIfTrue="1">
      <formula>IF($A17&lt;&gt;1,B17,"")</formula>
    </cfRule>
  </conditionalFormatting>
  <conditionalFormatting sqref="D11:D15 D26:D44 D49 D54:D71 D76 D81:D99 D104 D109:D120 D17:D20">
    <cfRule type="expression" dxfId="217" priority="79" stopIfTrue="1">
      <formula>IF($A11="",B11,)</formula>
    </cfRule>
  </conditionalFormatting>
  <conditionalFormatting sqref="G14:G16 G26:G36 G91:G120 G18:G20 G41:G48 G50:G64 G67:G85">
    <cfRule type="expression" dxfId="216" priority="80" stopIfTrue="1">
      <formula>#REF!="Freelancer"</formula>
    </cfRule>
    <cfRule type="expression" dxfId="215" priority="81" stopIfTrue="1">
      <formula>#REF!="DTC Int. Staff"</formula>
    </cfRule>
  </conditionalFormatting>
  <conditionalFormatting sqref="G120 G26:G30 G41:G48 G67:G85 G92:G113 G50:G58">
    <cfRule type="expression" dxfId="214" priority="73" stopIfTrue="1">
      <formula>$F$5="Freelancer"</formula>
    </cfRule>
    <cfRule type="expression" dxfId="213" priority="74" stopIfTrue="1">
      <formula>$F$5="DTC Int. Staff"</formula>
    </cfRule>
  </conditionalFormatting>
  <conditionalFormatting sqref="G16 G18:G20">
    <cfRule type="expression" dxfId="212" priority="71" stopIfTrue="1">
      <formula>#REF!="Freelancer"</formula>
    </cfRule>
    <cfRule type="expression" dxfId="211" priority="72" stopIfTrue="1">
      <formula>#REF!="DTC Int. Staff"</formula>
    </cfRule>
  </conditionalFormatting>
  <conditionalFormatting sqref="G16 G18:G20">
    <cfRule type="expression" dxfId="210" priority="69" stopIfTrue="1">
      <formula>$F$5="Freelancer"</formula>
    </cfRule>
    <cfRule type="expression" dxfId="209" priority="70" stopIfTrue="1">
      <formula>$F$5="DTC Int. Staff"</formula>
    </cfRule>
  </conditionalFormatting>
  <conditionalFormatting sqref="G21 G23:G25">
    <cfRule type="expression" dxfId="208" priority="67" stopIfTrue="1">
      <formula>#REF!="Freelancer"</formula>
    </cfRule>
    <cfRule type="expression" dxfId="207" priority="68" stopIfTrue="1">
      <formula>#REF!="DTC Int. Staff"</formula>
    </cfRule>
  </conditionalFormatting>
  <conditionalFormatting sqref="G21 G23:G25">
    <cfRule type="expression" dxfId="206" priority="65" stopIfTrue="1">
      <formula>$F$5="Freelancer"</formula>
    </cfRule>
    <cfRule type="expression" dxfId="205" priority="66" stopIfTrue="1">
      <formula>$F$5="DTC Int. Staff"</formula>
    </cfRule>
  </conditionalFormatting>
  <conditionalFormatting sqref="G64">
    <cfRule type="expression" dxfId="204" priority="55" stopIfTrue="1">
      <formula>$F$5="Freelancer"</formula>
    </cfRule>
    <cfRule type="expression" dxfId="203" priority="56" stopIfTrue="1">
      <formula>$F$5="DTC Int. Staff"</formula>
    </cfRule>
  </conditionalFormatting>
  <conditionalFormatting sqref="G86:G90">
    <cfRule type="expression" dxfId="202" priority="53" stopIfTrue="1">
      <formula>#REF!="Freelancer"</formula>
    </cfRule>
    <cfRule type="expression" dxfId="201" priority="54" stopIfTrue="1">
      <formula>#REF!="DTC Int. Staff"</formula>
    </cfRule>
  </conditionalFormatting>
  <conditionalFormatting sqref="G86:G90">
    <cfRule type="expression" dxfId="200" priority="51" stopIfTrue="1">
      <formula>$F$5="Freelancer"</formula>
    </cfRule>
    <cfRule type="expression" dxfId="199" priority="52" stopIfTrue="1">
      <formula>$F$5="DTC Int. Staff"</formula>
    </cfRule>
  </conditionalFormatting>
  <conditionalFormatting sqref="E22:E25">
    <cfRule type="expression" dxfId="198" priority="49" stopIfTrue="1">
      <formula>IF($A22&lt;&gt;1,B22,"")</formula>
    </cfRule>
  </conditionalFormatting>
  <conditionalFormatting sqref="D22:D25">
    <cfRule type="expression" dxfId="197" priority="50" stopIfTrue="1">
      <formula>IF($A22="",B22,)</formula>
    </cfRule>
  </conditionalFormatting>
  <conditionalFormatting sqref="E45:E48">
    <cfRule type="expression" dxfId="196" priority="47" stopIfTrue="1">
      <formula>IF($A45&lt;&gt;1,B45,"")</formula>
    </cfRule>
  </conditionalFormatting>
  <conditionalFormatting sqref="D45:D48">
    <cfRule type="expression" dxfId="195" priority="48" stopIfTrue="1">
      <formula>IF($A45="",B45,)</formula>
    </cfRule>
  </conditionalFormatting>
  <conditionalFormatting sqref="E50:E53">
    <cfRule type="expression" dxfId="194" priority="45" stopIfTrue="1">
      <formula>IF($A50&lt;&gt;1,B50,"")</formula>
    </cfRule>
  </conditionalFormatting>
  <conditionalFormatting sqref="D50:D53">
    <cfRule type="expression" dxfId="193" priority="46" stopIfTrue="1">
      <formula>IF($A50="",B50,)</formula>
    </cfRule>
  </conditionalFormatting>
  <conditionalFormatting sqref="E72:E75">
    <cfRule type="expression" dxfId="192" priority="43" stopIfTrue="1">
      <formula>IF($A72&lt;&gt;1,B72,"")</formula>
    </cfRule>
  </conditionalFormatting>
  <conditionalFormatting sqref="D72:D75">
    <cfRule type="expression" dxfId="191" priority="44" stopIfTrue="1">
      <formula>IF($A72="",B72,)</formula>
    </cfRule>
  </conditionalFormatting>
  <conditionalFormatting sqref="E77:E80">
    <cfRule type="expression" dxfId="190" priority="41" stopIfTrue="1">
      <formula>IF($A77&lt;&gt;1,B77,"")</formula>
    </cfRule>
  </conditionalFormatting>
  <conditionalFormatting sqref="D77:D80">
    <cfRule type="expression" dxfId="189" priority="42" stopIfTrue="1">
      <formula>IF($A77="",B77,)</formula>
    </cfRule>
  </conditionalFormatting>
  <conditionalFormatting sqref="E94">
    <cfRule type="timePeriod" dxfId="188" priority="40" timePeriod="lastWeek">
      <formula>AND(TODAY()-ROUNDDOWN(E94,0)&gt;=(WEEKDAY(TODAY())),TODAY()-ROUNDDOWN(E94,0)&lt;(WEEKDAY(TODAY())+7))</formula>
    </cfRule>
  </conditionalFormatting>
  <conditionalFormatting sqref="E100:E103">
    <cfRule type="expression" dxfId="187" priority="38" stopIfTrue="1">
      <formula>IF($A100&lt;&gt;1,B100,"")</formula>
    </cfRule>
  </conditionalFormatting>
  <conditionalFormatting sqref="D100:D103">
    <cfRule type="expression" dxfId="186" priority="39" stopIfTrue="1">
      <formula>IF($A100="",B100,)</formula>
    </cfRule>
  </conditionalFormatting>
  <conditionalFormatting sqref="E100:E103">
    <cfRule type="timePeriod" dxfId="185" priority="37" timePeriod="lastWeek">
      <formula>AND(TODAY()-ROUNDDOWN(E100,0)&gt;=(WEEKDAY(TODAY())),TODAY()-ROUNDDOWN(E100,0)&lt;(WEEKDAY(TODAY())+7))</formula>
    </cfRule>
  </conditionalFormatting>
  <conditionalFormatting sqref="E105:E108">
    <cfRule type="expression" dxfId="184" priority="35" stopIfTrue="1">
      <formula>IF($A105&lt;&gt;1,B105,"")</formula>
    </cfRule>
  </conditionalFormatting>
  <conditionalFormatting sqref="D105:D108">
    <cfRule type="expression" dxfId="183" priority="36" stopIfTrue="1">
      <formula>IF($A105="",B105,)</formula>
    </cfRule>
  </conditionalFormatting>
  <conditionalFormatting sqref="E105:E108">
    <cfRule type="timePeriod" dxfId="182" priority="34" timePeriod="lastWeek">
      <formula>AND(TODAY()-ROUNDDOWN(E105,0)&gt;=(WEEKDAY(TODAY())),TODAY()-ROUNDDOWN(E105,0)&lt;(WEEKDAY(TODAY())+7))</formula>
    </cfRule>
  </conditionalFormatting>
  <conditionalFormatting sqref="G11:G13">
    <cfRule type="expression" dxfId="181" priority="32" stopIfTrue="1">
      <formula>#REF!="Freelancer"</formula>
    </cfRule>
    <cfRule type="expression" dxfId="180" priority="33" stopIfTrue="1">
      <formula>#REF!="DTC Int. Staff"</formula>
    </cfRule>
  </conditionalFormatting>
  <conditionalFormatting sqref="G17">
    <cfRule type="expression" dxfId="179" priority="30" stopIfTrue="1">
      <formula>#REF!="Freelancer"</formula>
    </cfRule>
    <cfRule type="expression" dxfId="178" priority="31" stopIfTrue="1">
      <formula>#REF!="DTC Int. Staff"</formula>
    </cfRule>
  </conditionalFormatting>
  <conditionalFormatting sqref="G17">
    <cfRule type="expression" dxfId="177" priority="28" stopIfTrue="1">
      <formula>#REF!="Freelancer"</formula>
    </cfRule>
    <cfRule type="expression" dxfId="176" priority="29" stopIfTrue="1">
      <formula>#REF!="DTC Int. Staff"</formula>
    </cfRule>
  </conditionalFormatting>
  <conditionalFormatting sqref="G17">
    <cfRule type="expression" dxfId="175" priority="26" stopIfTrue="1">
      <formula>$F$5="Freelancer"</formula>
    </cfRule>
    <cfRule type="expression" dxfId="174" priority="27" stopIfTrue="1">
      <formula>$F$5="DTC Int. Staff"</formula>
    </cfRule>
  </conditionalFormatting>
  <conditionalFormatting sqref="G22">
    <cfRule type="expression" dxfId="173" priority="24" stopIfTrue="1">
      <formula>#REF!="Freelancer"</formula>
    </cfRule>
    <cfRule type="expression" dxfId="172" priority="25" stopIfTrue="1">
      <formula>#REF!="DTC Int. Staff"</formula>
    </cfRule>
  </conditionalFormatting>
  <conditionalFormatting sqref="G37">
    <cfRule type="expression" dxfId="171" priority="22" stopIfTrue="1">
      <formula>#REF!="Freelancer"</formula>
    </cfRule>
    <cfRule type="expression" dxfId="170" priority="23" stopIfTrue="1">
      <formula>#REF!="DTC Int. Staff"</formula>
    </cfRule>
  </conditionalFormatting>
  <conditionalFormatting sqref="G37">
    <cfRule type="expression" dxfId="169" priority="20" stopIfTrue="1">
      <formula>$F$5="Freelancer"</formula>
    </cfRule>
    <cfRule type="expression" dxfId="168" priority="21" stopIfTrue="1">
      <formula>$F$5="DTC Int. Staff"</formula>
    </cfRule>
  </conditionalFormatting>
  <conditionalFormatting sqref="G38">
    <cfRule type="expression" dxfId="167" priority="18" stopIfTrue="1">
      <formula>#REF!="Freelancer"</formula>
    </cfRule>
    <cfRule type="expression" dxfId="166" priority="19" stopIfTrue="1">
      <formula>#REF!="DTC Int. Staff"</formula>
    </cfRule>
  </conditionalFormatting>
  <conditionalFormatting sqref="G39">
    <cfRule type="expression" dxfId="165" priority="16" stopIfTrue="1">
      <formula>#REF!="Freelancer"</formula>
    </cfRule>
    <cfRule type="expression" dxfId="164" priority="17" stopIfTrue="1">
      <formula>#REF!="DTC Int. Staff"</formula>
    </cfRule>
  </conditionalFormatting>
  <conditionalFormatting sqref="G40">
    <cfRule type="expression" dxfId="163" priority="14" stopIfTrue="1">
      <formula>#REF!="Freelancer"</formula>
    </cfRule>
    <cfRule type="expression" dxfId="162" priority="15" stopIfTrue="1">
      <formula>#REF!="DTC Int. Staff"</formula>
    </cfRule>
  </conditionalFormatting>
  <conditionalFormatting sqref="G49">
    <cfRule type="expression" dxfId="161" priority="12" stopIfTrue="1">
      <formula>#REF!="Freelancer"</formula>
    </cfRule>
    <cfRule type="expression" dxfId="160" priority="13" stopIfTrue="1">
      <formula>#REF!="DTC Int. Staff"</formula>
    </cfRule>
  </conditionalFormatting>
  <conditionalFormatting sqref="G49">
    <cfRule type="expression" dxfId="159" priority="10" stopIfTrue="1">
      <formula>$F$5="Freelancer"</formula>
    </cfRule>
    <cfRule type="expression" dxfId="158" priority="11" stopIfTrue="1">
      <formula>$F$5="DTC Int. Staff"</formula>
    </cfRule>
  </conditionalFormatting>
  <conditionalFormatting sqref="G65">
    <cfRule type="expression" dxfId="157" priority="8" stopIfTrue="1">
      <formula>#REF!="Freelancer"</formula>
    </cfRule>
    <cfRule type="expression" dxfId="156" priority="9" stopIfTrue="1">
      <formula>#REF!="DTC Int. Staff"</formula>
    </cfRule>
  </conditionalFormatting>
  <conditionalFormatting sqref="G65">
    <cfRule type="expression" dxfId="155" priority="6" stopIfTrue="1">
      <formula>$F$5="Freelancer"</formula>
    </cfRule>
    <cfRule type="expression" dxfId="154" priority="7" stopIfTrue="1">
      <formula>$F$5="DTC Int. Staff"</formula>
    </cfRule>
  </conditionalFormatting>
  <conditionalFormatting sqref="G66">
    <cfRule type="expression" dxfId="153" priority="4" stopIfTrue="1">
      <formula>#REF!="Freelancer"</formula>
    </cfRule>
    <cfRule type="expression" dxfId="152" priority="5" stopIfTrue="1">
      <formula>#REF!="DTC Int. Staff"</formula>
    </cfRule>
  </conditionalFormatting>
  <conditionalFormatting sqref="G66">
    <cfRule type="expression" dxfId="151" priority="2" stopIfTrue="1">
      <formula>$F$5="Freelancer"</formula>
    </cfRule>
    <cfRule type="expression" dxfId="150" priority="3" stopIfTrue="1">
      <formula>$F$5="DTC Int. Staff"</formula>
    </cfRule>
  </conditionalFormatting>
  <conditionalFormatting sqref="G6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{1F461F8B-039F-474B-88E6-67CE290FB940}</x14:id>
        </ext>
      </extLst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461F8B-039F-474B-88E6-67CE290FB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5"/>
  <sheetViews>
    <sheetView showGridLines="0" topLeftCell="D133" zoomScale="90" zoomScaleNormal="90" workbookViewId="0">
      <selection activeCell="F11" sqref="F11:F13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62" t="s">
        <v>5</v>
      </c>
      <c r="E1" s="263"/>
      <c r="F1" s="263"/>
      <c r="G1" s="263"/>
      <c r="H1" s="263"/>
      <c r="I1" s="263"/>
      <c r="J1" s="2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60" t="s">
        <v>8</v>
      </c>
      <c r="E4" s="261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SUM(J10:J200)</f>
        <v>255</v>
      </c>
      <c r="J8" s="25">
        <f>I8/8</f>
        <v>31.875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2" si="0">IF(OR(C11="f",C11="u",C11="F",C11="U"),"",IF(OR(B11=1,B11=2,B11=3,B11=4,B11=5),1,""))</f>
        <v>1</v>
      </c>
      <c r="B11" s="8">
        <f t="shared" ref="B11:B121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91</v>
      </c>
      <c r="G11" s="47">
        <v>9001</v>
      </c>
      <c r="H11" s="48" t="s">
        <v>162</v>
      </c>
      <c r="I11" s="47" t="s">
        <v>56</v>
      </c>
      <c r="J11" s="85">
        <v>2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 t="s">
        <v>57</v>
      </c>
      <c r="G12" s="47">
        <v>9001</v>
      </c>
      <c r="H12" s="48" t="s">
        <v>160</v>
      </c>
      <c r="I12" s="47" t="s">
        <v>161</v>
      </c>
      <c r="J12" s="85">
        <v>3</v>
      </c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 t="s">
        <v>57</v>
      </c>
      <c r="G13" s="47">
        <v>9001</v>
      </c>
      <c r="H13" s="48" t="s">
        <v>167</v>
      </c>
      <c r="I13" s="47" t="s">
        <v>56</v>
      </c>
      <c r="J13" s="85">
        <v>3</v>
      </c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 t="s">
        <v>59</v>
      </c>
      <c r="G14" s="47">
        <v>9001</v>
      </c>
      <c r="H14" s="48" t="s">
        <v>145</v>
      </c>
      <c r="I14" s="47" t="s">
        <v>56</v>
      </c>
      <c r="J14" s="85">
        <v>2</v>
      </c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48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91</v>
      </c>
      <c r="G16" s="36">
        <v>9001</v>
      </c>
      <c r="H16" s="43" t="s">
        <v>162</v>
      </c>
      <c r="I16" s="36" t="s">
        <v>56</v>
      </c>
      <c r="J16" s="84">
        <v>2</v>
      </c>
    </row>
    <row r="17" spans="1:11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 t="s">
        <v>59</v>
      </c>
      <c r="G17" s="36">
        <v>9001</v>
      </c>
      <c r="H17" s="43" t="s">
        <v>145</v>
      </c>
      <c r="I17" s="36" t="s">
        <v>56</v>
      </c>
      <c r="J17" s="84">
        <v>2</v>
      </c>
    </row>
    <row r="18" spans="1:11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 t="s">
        <v>57</v>
      </c>
      <c r="G18" s="36">
        <v>9001</v>
      </c>
      <c r="H18" s="43" t="s">
        <v>164</v>
      </c>
      <c r="I18" s="36" t="s">
        <v>163</v>
      </c>
      <c r="J18" s="84">
        <v>2</v>
      </c>
    </row>
    <row r="19" spans="1:11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 t="s">
        <v>54</v>
      </c>
      <c r="G19" s="36">
        <v>9001</v>
      </c>
      <c r="H19" s="43" t="s">
        <v>165</v>
      </c>
      <c r="I19" s="36" t="s">
        <v>166</v>
      </c>
      <c r="J19" s="84">
        <v>2</v>
      </c>
    </row>
    <row r="20" spans="1:11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1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59</v>
      </c>
      <c r="G21" s="47">
        <v>9001</v>
      </c>
      <c r="H21" s="48" t="s">
        <v>145</v>
      </c>
      <c r="I21" s="47" t="s">
        <v>56</v>
      </c>
      <c r="J21" s="85">
        <v>4</v>
      </c>
      <c r="K21" s="106" t="s">
        <v>168</v>
      </c>
    </row>
    <row r="22" spans="1:11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46" t="s">
        <v>57</v>
      </c>
      <c r="G22" s="47">
        <v>9001</v>
      </c>
      <c r="H22" s="48" t="s">
        <v>170</v>
      </c>
      <c r="I22" s="47" t="s">
        <v>56</v>
      </c>
      <c r="J22" s="85">
        <v>4</v>
      </c>
    </row>
    <row r="23" spans="1:11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 t="s">
        <v>91</v>
      </c>
      <c r="G23" s="47">
        <v>9001</v>
      </c>
      <c r="H23" s="48" t="s">
        <v>92</v>
      </c>
      <c r="I23" s="47" t="s">
        <v>56</v>
      </c>
      <c r="J23" s="85">
        <v>1</v>
      </c>
    </row>
    <row r="24" spans="1:11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 t="s">
        <v>54</v>
      </c>
      <c r="G24" s="47">
        <v>9001</v>
      </c>
      <c r="H24" s="48" t="s">
        <v>169</v>
      </c>
      <c r="I24" s="47" t="s">
        <v>56</v>
      </c>
      <c r="J24" s="85">
        <v>1</v>
      </c>
    </row>
    <row r="25" spans="1:11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85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2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91</v>
      </c>
      <c r="G26" s="36">
        <v>9001</v>
      </c>
      <c r="H26" s="43" t="s">
        <v>173</v>
      </c>
      <c r="I26" s="36" t="s">
        <v>62</v>
      </c>
      <c r="J26" s="84">
        <v>3</v>
      </c>
    </row>
    <row r="27" spans="1:11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 t="s">
        <v>57</v>
      </c>
      <c r="G27" s="36">
        <v>9001</v>
      </c>
      <c r="H27" s="43" t="s">
        <v>174</v>
      </c>
      <c r="I27" s="36" t="s">
        <v>56</v>
      </c>
      <c r="J27" s="84">
        <v>5</v>
      </c>
    </row>
    <row r="28" spans="1:11" ht="22.2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43"/>
      <c r="I28" s="36"/>
      <c r="J28" s="84"/>
    </row>
    <row r="29" spans="1:11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43"/>
      <c r="I29" s="36"/>
      <c r="J29" s="84"/>
    </row>
    <row r="30" spans="1:11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43"/>
      <c r="I30" s="36"/>
      <c r="J30" s="84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54</v>
      </c>
      <c r="G31" s="47">
        <v>9001</v>
      </c>
      <c r="H31" s="48" t="s">
        <v>171</v>
      </c>
      <c r="I31" s="47" t="s">
        <v>56</v>
      </c>
      <c r="J31" s="85">
        <v>4</v>
      </c>
    </row>
    <row r="32" spans="1:11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 t="s">
        <v>57</v>
      </c>
      <c r="G32" s="47">
        <v>9001</v>
      </c>
      <c r="H32" s="48" t="s">
        <v>172</v>
      </c>
      <c r="I32" s="47" t="s">
        <v>56</v>
      </c>
      <c r="J32" s="85">
        <v>5</v>
      </c>
    </row>
    <row r="33" spans="1:11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 t="s">
        <v>59</v>
      </c>
      <c r="G33" s="47">
        <v>9001</v>
      </c>
      <c r="H33" s="48" t="s">
        <v>145</v>
      </c>
      <c r="I33" s="47" t="s">
        <v>56</v>
      </c>
      <c r="J33" s="85">
        <v>1</v>
      </c>
    </row>
    <row r="34" spans="1:11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1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5" t="s">
        <v>54</v>
      </c>
      <c r="G36" s="66">
        <v>9001</v>
      </c>
      <c r="H36" s="120" t="s">
        <v>175</v>
      </c>
      <c r="I36" s="66" t="s">
        <v>68</v>
      </c>
      <c r="J36" s="86">
        <v>2</v>
      </c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5" t="s">
        <v>98</v>
      </c>
      <c r="G37" s="66">
        <v>9001</v>
      </c>
      <c r="H37" s="67" t="s">
        <v>176</v>
      </c>
      <c r="I37" s="66" t="s">
        <v>68</v>
      </c>
      <c r="J37" s="86">
        <v>4</v>
      </c>
    </row>
    <row r="38" spans="1:11" ht="22.5" customHeight="1" x14ac:dyDescent="0.25">
      <c r="A38" s="31"/>
      <c r="C38" s="75"/>
      <c r="D38" s="118" t="s">
        <v>90</v>
      </c>
      <c r="E38" s="114">
        <v>44262</v>
      </c>
      <c r="F38" s="65" t="s">
        <v>57</v>
      </c>
      <c r="G38" s="66">
        <v>9001</v>
      </c>
      <c r="H38" s="67" t="s">
        <v>177</v>
      </c>
      <c r="I38" s="66" t="s">
        <v>68</v>
      </c>
      <c r="J38" s="86">
        <v>2</v>
      </c>
    </row>
    <row r="39" spans="1:11" ht="22.5" customHeight="1" x14ac:dyDescent="0.25">
      <c r="A39" s="31">
        <f t="shared" si="0"/>
        <v>1</v>
      </c>
      <c r="B39" s="8">
        <f t="shared" si="1"/>
        <v>1</v>
      </c>
      <c r="C39" s="75"/>
      <c r="D39" s="73" t="str">
        <f>IF(B39=1,"Mo",IF(B39=2,"Tue",IF(B39=3,"Wed",IF(B39=4,"Thu",IF(B39=5,"Fri",IF(B39=6,"Sat",IF(B39=7,"Sun","")))))))</f>
        <v>Mo</v>
      </c>
      <c r="E39" s="34">
        <f>+E37+1</f>
        <v>44263</v>
      </c>
      <c r="F39" s="35" t="s">
        <v>57</v>
      </c>
      <c r="G39" s="36">
        <v>9001</v>
      </c>
      <c r="H39" s="43" t="s">
        <v>181</v>
      </c>
      <c r="I39" s="36" t="s">
        <v>56</v>
      </c>
      <c r="J39" s="84">
        <v>4</v>
      </c>
    </row>
    <row r="40" spans="1:11" ht="22.5" customHeight="1" x14ac:dyDescent="0.25">
      <c r="A40" s="31"/>
      <c r="C40" s="75"/>
      <c r="D40" s="73" t="str">
        <f t="shared" ref="D40:E43" si="11">D39</f>
        <v>Mo</v>
      </c>
      <c r="E40" s="34">
        <f t="shared" si="11"/>
        <v>44263</v>
      </c>
      <c r="F40" s="35" t="s">
        <v>54</v>
      </c>
      <c r="G40" s="36">
        <v>9001</v>
      </c>
      <c r="H40" s="43" t="s">
        <v>180</v>
      </c>
      <c r="I40" s="36" t="s">
        <v>56</v>
      </c>
      <c r="J40" s="84">
        <v>6</v>
      </c>
      <c r="K40" s="106" t="s">
        <v>67</v>
      </c>
    </row>
    <row r="41" spans="1:11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1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1" ht="22.5" customHeight="1" x14ac:dyDescent="0.25">
      <c r="A43" s="31"/>
      <c r="C43" s="75"/>
      <c r="D43" s="73" t="str">
        <f t="shared" si="11"/>
        <v>Mo</v>
      </c>
      <c r="E43" s="34">
        <f t="shared" si="11"/>
        <v>44263</v>
      </c>
      <c r="F43" s="35"/>
      <c r="G43" s="36"/>
      <c r="H43" s="43"/>
      <c r="I43" s="36"/>
      <c r="J43" s="84"/>
    </row>
    <row r="44" spans="1:11" ht="22.5" customHeight="1" x14ac:dyDescent="0.25">
      <c r="A44" s="31">
        <f t="shared" si="0"/>
        <v>1</v>
      </c>
      <c r="B44" s="8">
        <f t="shared" si="1"/>
        <v>2</v>
      </c>
      <c r="C44" s="75"/>
      <c r="D44" s="76" t="str">
        <f>IF(B44=1,"Mo",IF(B44=2,"Tue",IF(B44=3,"Wed",IF(B44=4,"Thu",IF(B44=5,"Fri",IF(B44=6,"Sat",IF(B44=7,"Sun","")))))))</f>
        <v>Tue</v>
      </c>
      <c r="E44" s="45">
        <f>+E39+1</f>
        <v>44264</v>
      </c>
      <c r="F44" s="46" t="s">
        <v>59</v>
      </c>
      <c r="G44" s="47">
        <v>9001</v>
      </c>
      <c r="H44" s="48" t="s">
        <v>178</v>
      </c>
      <c r="I44" s="47" t="s">
        <v>62</v>
      </c>
      <c r="J44" s="85">
        <v>4</v>
      </c>
    </row>
    <row r="45" spans="1:11" ht="22.5" customHeight="1" x14ac:dyDescent="0.25">
      <c r="A45" s="31"/>
      <c r="C45" s="75"/>
      <c r="D45" s="76" t="str">
        <f>D44</f>
        <v>Tue</v>
      </c>
      <c r="E45" s="45">
        <f>E44</f>
        <v>44264</v>
      </c>
      <c r="F45" s="46" t="s">
        <v>57</v>
      </c>
      <c r="G45" s="47">
        <v>9001</v>
      </c>
      <c r="H45" s="48" t="s">
        <v>179</v>
      </c>
      <c r="I45" s="47" t="s">
        <v>137</v>
      </c>
      <c r="J45" s="85">
        <v>2</v>
      </c>
    </row>
    <row r="46" spans="1:11" ht="22.5" customHeight="1" x14ac:dyDescent="0.25">
      <c r="A46" s="31"/>
      <c r="C46" s="75"/>
      <c r="D46" s="76" t="str">
        <f t="shared" ref="D46:D47" si="12">D45</f>
        <v>Tue</v>
      </c>
      <c r="E46" s="45">
        <f t="shared" ref="E46:E47" si="13">E45</f>
        <v>44264</v>
      </c>
      <c r="F46" s="46" t="s">
        <v>57</v>
      </c>
      <c r="G46" s="47">
        <v>9001</v>
      </c>
      <c r="H46" s="48" t="s">
        <v>182</v>
      </c>
      <c r="I46" s="47" t="s">
        <v>56</v>
      </c>
      <c r="J46" s="85">
        <v>4</v>
      </c>
    </row>
    <row r="47" spans="1:11" ht="22.5" customHeight="1" x14ac:dyDescent="0.25">
      <c r="A47" s="31"/>
      <c r="C47" s="75"/>
      <c r="D47" s="76" t="str">
        <f t="shared" si="12"/>
        <v>Tue</v>
      </c>
      <c r="E47" s="45">
        <f t="shared" si="13"/>
        <v>44264</v>
      </c>
      <c r="F47" s="46"/>
      <c r="G47" s="47"/>
      <c r="H47" s="48"/>
      <c r="I47" s="47"/>
      <c r="J47" s="85"/>
    </row>
    <row r="48" spans="1:11" ht="22.5" customHeight="1" x14ac:dyDescent="0.25">
      <c r="A48" s="31"/>
      <c r="C48" s="75"/>
      <c r="D48" s="76" t="str">
        <f t="shared" ref="D48" si="14">D47</f>
        <v>Tue</v>
      </c>
      <c r="E48" s="45">
        <f t="shared" ref="E48" si="15">E47</f>
        <v>44264</v>
      </c>
      <c r="F48" s="46"/>
      <c r="G48" s="47"/>
      <c r="H48" s="48"/>
      <c r="I48" s="47"/>
      <c r="J48" s="85"/>
    </row>
    <row r="49" spans="1:11" ht="22.5" customHeight="1" x14ac:dyDescent="0.25">
      <c r="A49" s="31">
        <f t="shared" si="0"/>
        <v>1</v>
      </c>
      <c r="B49" s="8">
        <f t="shared" si="1"/>
        <v>3</v>
      </c>
      <c r="C49" s="75"/>
      <c r="D49" s="73" t="str">
        <f>IF(B49=1,"Mo",IF(B49=2,"Tue",IF(B49=3,"Wed",IF(B49=4,"Thu",IF(B49=5,"Fri",IF(B49=6,"Sat",IF(B49=7,"Sun","")))))))</f>
        <v>Wed</v>
      </c>
      <c r="E49" s="34">
        <f>+E44+1</f>
        <v>44265</v>
      </c>
      <c r="F49" s="35" t="s">
        <v>57</v>
      </c>
      <c r="G49" s="36">
        <v>9001</v>
      </c>
      <c r="H49" s="43" t="s">
        <v>184</v>
      </c>
      <c r="I49" s="36" t="s">
        <v>56</v>
      </c>
      <c r="J49" s="84">
        <v>12</v>
      </c>
      <c r="K49" s="106" t="s">
        <v>185</v>
      </c>
    </row>
    <row r="50" spans="1:11" ht="22.5" customHeight="1" x14ac:dyDescent="0.25">
      <c r="A50" s="31"/>
      <c r="C50" s="75"/>
      <c r="D50" s="73" t="str">
        <f>D49</f>
        <v>Wed</v>
      </c>
      <c r="E50" s="34">
        <f>E49</f>
        <v>44265</v>
      </c>
      <c r="F50" s="35"/>
      <c r="G50" s="36"/>
      <c r="H50" s="37"/>
      <c r="I50" s="36"/>
      <c r="J50" s="84"/>
    </row>
    <row r="51" spans="1:11" ht="22.5" customHeight="1" x14ac:dyDescent="0.25">
      <c r="A51" s="31"/>
      <c r="C51" s="75"/>
      <c r="D51" s="73" t="str">
        <f t="shared" ref="D51:D53" si="16">D50</f>
        <v>Wed</v>
      </c>
      <c r="E51" s="34">
        <f t="shared" ref="E51:E53" si="17">E50</f>
        <v>44265</v>
      </c>
      <c r="F51" s="35"/>
      <c r="G51" s="36"/>
      <c r="H51" s="37"/>
      <c r="I51" s="36"/>
      <c r="J51" s="84"/>
    </row>
    <row r="52" spans="1:11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1" ht="22.5" customHeight="1" x14ac:dyDescent="0.25">
      <c r="A53" s="31"/>
      <c r="C53" s="75"/>
      <c r="D53" s="73" t="str">
        <f t="shared" si="16"/>
        <v>Wed</v>
      </c>
      <c r="E53" s="34">
        <f t="shared" si="17"/>
        <v>44265</v>
      </c>
      <c r="F53" s="35"/>
      <c r="G53" s="36"/>
      <c r="H53" s="37"/>
      <c r="I53" s="36"/>
      <c r="J53" s="84"/>
    </row>
    <row r="54" spans="1:11" s="69" customFormat="1" ht="22.5" customHeight="1" x14ac:dyDescent="0.25">
      <c r="A54" s="31">
        <f t="shared" si="0"/>
        <v>1</v>
      </c>
      <c r="B54" s="69">
        <f t="shared" si="1"/>
        <v>4</v>
      </c>
      <c r="C54" s="77"/>
      <c r="D54" s="76" t="str">
        <f t="shared" si="7"/>
        <v>Thu</v>
      </c>
      <c r="E54" s="45">
        <f>+E49+1</f>
        <v>44266</v>
      </c>
      <c r="F54" s="46" t="s">
        <v>54</v>
      </c>
      <c r="G54" s="47">
        <v>9001</v>
      </c>
      <c r="H54" s="48" t="s">
        <v>175</v>
      </c>
      <c r="I54" s="47" t="s">
        <v>56</v>
      </c>
      <c r="J54" s="85">
        <v>12</v>
      </c>
      <c r="K54" s="117" t="s">
        <v>185</v>
      </c>
    </row>
    <row r="55" spans="1:11" s="69" customFormat="1" ht="22.5" customHeight="1" x14ac:dyDescent="0.25">
      <c r="A55" s="31"/>
      <c r="C55" s="77"/>
      <c r="D55" s="76" t="str">
        <f>D54</f>
        <v>Thu</v>
      </c>
      <c r="E55" s="45">
        <f>E54</f>
        <v>44266</v>
      </c>
      <c r="F55" s="46" t="s">
        <v>57</v>
      </c>
      <c r="G55" s="47">
        <v>9001</v>
      </c>
      <c r="H55" s="48" t="s">
        <v>183</v>
      </c>
      <c r="I55" s="47" t="s">
        <v>56</v>
      </c>
      <c r="J55" s="85">
        <v>1</v>
      </c>
      <c r="K55" s="117"/>
    </row>
    <row r="56" spans="1:11" s="69" customFormat="1" ht="22.5" customHeight="1" x14ac:dyDescent="0.25">
      <c r="A56" s="31"/>
      <c r="C56" s="77"/>
      <c r="D56" s="76" t="str">
        <f t="shared" ref="D56:E58" si="18">D55</f>
        <v>Thu</v>
      </c>
      <c r="E56" s="45">
        <f t="shared" si="18"/>
        <v>44266</v>
      </c>
      <c r="F56" s="46" t="s">
        <v>186</v>
      </c>
      <c r="G56" s="47">
        <v>9003</v>
      </c>
      <c r="H56" s="48" t="s">
        <v>196</v>
      </c>
      <c r="I56" s="47" t="s">
        <v>56</v>
      </c>
      <c r="J56" s="85">
        <v>1</v>
      </c>
      <c r="K56" s="117"/>
    </row>
    <row r="57" spans="1:11" s="69" customFormat="1" ht="22.5" customHeight="1" x14ac:dyDescent="0.25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  <c r="K57" s="117"/>
    </row>
    <row r="58" spans="1:11" s="69" customFormat="1" ht="22.5" customHeight="1" x14ac:dyDescent="0.25">
      <c r="A58" s="31"/>
      <c r="C58" s="77"/>
      <c r="D58" s="76" t="str">
        <f t="shared" si="18"/>
        <v>Thu</v>
      </c>
      <c r="E58" s="45">
        <f t="shared" si="18"/>
        <v>44266</v>
      </c>
      <c r="F58" s="46"/>
      <c r="G58" s="47"/>
      <c r="H58" s="48"/>
      <c r="I58" s="47"/>
      <c r="J58" s="85"/>
      <c r="K58" s="117"/>
    </row>
    <row r="59" spans="1:11" s="69" customFormat="1" ht="22.5" customHeight="1" x14ac:dyDescent="0.25">
      <c r="A59" s="31">
        <f t="shared" si="0"/>
        <v>1</v>
      </c>
      <c r="B59" s="69">
        <f t="shared" si="1"/>
        <v>5</v>
      </c>
      <c r="C59" s="77"/>
      <c r="D59" s="73" t="str">
        <f t="shared" si="7"/>
        <v>Fri</v>
      </c>
      <c r="E59" s="34">
        <f>+E54+1</f>
        <v>44267</v>
      </c>
      <c r="F59" s="65" t="s">
        <v>54</v>
      </c>
      <c r="G59" s="66">
        <v>9001</v>
      </c>
      <c r="H59" s="121" t="s">
        <v>187</v>
      </c>
      <c r="I59" s="66" t="s">
        <v>56</v>
      </c>
      <c r="J59" s="86">
        <v>10</v>
      </c>
      <c r="K59" s="117"/>
    </row>
    <row r="60" spans="1:11" s="69" customFormat="1" ht="22.5" customHeight="1" x14ac:dyDescent="0.25">
      <c r="A60" s="31"/>
      <c r="C60" s="77"/>
      <c r="D60" s="73" t="str">
        <f t="shared" ref="D60:E63" si="19">D59</f>
        <v>Fri</v>
      </c>
      <c r="E60" s="34">
        <f t="shared" si="19"/>
        <v>44267</v>
      </c>
      <c r="F60" s="65" t="s">
        <v>59</v>
      </c>
      <c r="G60" s="66">
        <v>9001</v>
      </c>
      <c r="H60" s="121" t="s">
        <v>145</v>
      </c>
      <c r="I60" s="66" t="s">
        <v>56</v>
      </c>
      <c r="J60" s="86">
        <v>1</v>
      </c>
      <c r="K60" s="117"/>
    </row>
    <row r="61" spans="1:11" s="69" customFormat="1" ht="22.5" customHeight="1" x14ac:dyDescent="0.25">
      <c r="A61" s="31"/>
      <c r="C61" s="77"/>
      <c r="D61" s="73" t="str">
        <f t="shared" si="19"/>
        <v>Fri</v>
      </c>
      <c r="E61" s="34">
        <f t="shared" si="19"/>
        <v>44267</v>
      </c>
      <c r="F61" s="65" t="s">
        <v>57</v>
      </c>
      <c r="G61" s="66">
        <v>9001</v>
      </c>
      <c r="H61" s="119" t="s">
        <v>188</v>
      </c>
      <c r="I61" s="66" t="s">
        <v>68</v>
      </c>
      <c r="J61" s="86">
        <v>1</v>
      </c>
      <c r="K61" s="117"/>
    </row>
    <row r="62" spans="1:11" s="69" customFormat="1" ht="22.5" customHeight="1" x14ac:dyDescent="0.25">
      <c r="A62" s="31"/>
      <c r="C62" s="77"/>
      <c r="D62" s="73" t="str">
        <f t="shared" si="19"/>
        <v>Fri</v>
      </c>
      <c r="E62" s="34">
        <f t="shared" si="19"/>
        <v>44267</v>
      </c>
      <c r="F62" s="65"/>
      <c r="G62" s="66"/>
      <c r="H62" s="119"/>
      <c r="I62" s="66"/>
      <c r="J62" s="86"/>
      <c r="K62" s="117"/>
    </row>
    <row r="63" spans="1:11" s="69" customFormat="1" ht="22.5" customHeight="1" x14ac:dyDescent="0.25">
      <c r="A63" s="31"/>
      <c r="C63" s="77"/>
      <c r="D63" s="73" t="str">
        <f t="shared" si="19"/>
        <v>Fri</v>
      </c>
      <c r="E63" s="34">
        <f t="shared" si="19"/>
        <v>44267</v>
      </c>
      <c r="F63" s="65"/>
      <c r="G63" s="66"/>
      <c r="H63" s="68"/>
      <c r="I63" s="66"/>
      <c r="J63" s="86"/>
      <c r="K63" s="117"/>
    </row>
    <row r="64" spans="1:11" ht="22.5" customHeight="1" x14ac:dyDescent="0.25">
      <c r="A64" s="31" t="str">
        <f t="shared" si="0"/>
        <v/>
      </c>
      <c r="B64" s="8">
        <f t="shared" si="1"/>
        <v>6</v>
      </c>
      <c r="C64" s="75"/>
      <c r="D64" s="73" t="str">
        <f t="shared" si="7"/>
        <v>Sat</v>
      </c>
      <c r="E64" s="34">
        <f>+E59+1</f>
        <v>44268</v>
      </c>
      <c r="F64" s="35" t="s">
        <v>98</v>
      </c>
      <c r="G64" s="36">
        <v>9001</v>
      </c>
      <c r="H64" s="43" t="s">
        <v>176</v>
      </c>
      <c r="I64" s="36" t="s">
        <v>68</v>
      </c>
      <c r="J64" s="84">
        <v>1</v>
      </c>
    </row>
    <row r="65" spans="1:11" ht="22.5" customHeight="1" x14ac:dyDescent="0.25">
      <c r="A65" s="31"/>
      <c r="C65" s="75"/>
      <c r="D65" s="118" t="s">
        <v>122</v>
      </c>
      <c r="E65" s="114">
        <v>44268</v>
      </c>
      <c r="F65" s="35" t="s">
        <v>57</v>
      </c>
      <c r="G65" s="36">
        <v>9001</v>
      </c>
      <c r="H65" s="43" t="s">
        <v>188</v>
      </c>
      <c r="I65" s="36" t="s">
        <v>68</v>
      </c>
      <c r="J65" s="84">
        <v>2</v>
      </c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5"/>
      <c r="D66" s="76" t="str">
        <f t="shared" si="7"/>
        <v>Sun</v>
      </c>
      <c r="E66" s="45">
        <f>+E64+1</f>
        <v>44269</v>
      </c>
      <c r="F66" s="65" t="s">
        <v>54</v>
      </c>
      <c r="G66" s="66">
        <v>9001</v>
      </c>
      <c r="H66" s="67" t="s">
        <v>175</v>
      </c>
      <c r="I66" s="36" t="s">
        <v>68</v>
      </c>
      <c r="J66" s="86">
        <v>6</v>
      </c>
      <c r="K66" s="106" t="s">
        <v>67</v>
      </c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5"/>
      <c r="D67" s="73" t="str">
        <f t="shared" si="7"/>
        <v>Mo</v>
      </c>
      <c r="E67" s="34">
        <f>+E66+1</f>
        <v>44270</v>
      </c>
      <c r="F67" s="35" t="s">
        <v>54</v>
      </c>
      <c r="G67" s="36">
        <v>9001</v>
      </c>
      <c r="H67" s="43" t="s">
        <v>189</v>
      </c>
      <c r="I67" s="36" t="s">
        <v>56</v>
      </c>
      <c r="J67" s="84">
        <v>12</v>
      </c>
    </row>
    <row r="68" spans="1:11" ht="22.5" customHeight="1" x14ac:dyDescent="0.25">
      <c r="A68" s="31"/>
      <c r="C68" s="75"/>
      <c r="D68" s="73" t="str">
        <f>D67</f>
        <v>Mo</v>
      </c>
      <c r="E68" s="34">
        <f>E67</f>
        <v>44270</v>
      </c>
      <c r="F68" s="35" t="s">
        <v>57</v>
      </c>
      <c r="G68" s="36">
        <v>9001</v>
      </c>
      <c r="H68" s="43" t="s">
        <v>190</v>
      </c>
      <c r="I68" s="36" t="s">
        <v>56</v>
      </c>
      <c r="J68" s="84">
        <v>4</v>
      </c>
    </row>
    <row r="69" spans="1:11" ht="22.5" customHeight="1" x14ac:dyDescent="0.25">
      <c r="A69" s="31"/>
      <c r="C69" s="75"/>
      <c r="D69" s="73" t="str">
        <f t="shared" ref="D69:E71" si="20">D68</f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1" ht="22.5" customHeight="1" x14ac:dyDescent="0.25">
      <c r="A70" s="31"/>
      <c r="C70" s="75"/>
      <c r="D70" s="73" t="str">
        <f t="shared" si="20"/>
        <v>Mo</v>
      </c>
      <c r="E70" s="34">
        <f t="shared" si="20"/>
        <v>44270</v>
      </c>
      <c r="F70" s="35"/>
      <c r="G70" s="36"/>
      <c r="H70" s="43"/>
      <c r="I70" s="36"/>
      <c r="J70" s="84"/>
    </row>
    <row r="71" spans="1:11" ht="22.5" customHeight="1" x14ac:dyDescent="0.25">
      <c r="A71" s="31"/>
      <c r="C71" s="75"/>
      <c r="D71" s="73" t="str">
        <f t="shared" si="20"/>
        <v>Mo</v>
      </c>
      <c r="E71" s="34">
        <f t="shared" si="20"/>
        <v>44270</v>
      </c>
      <c r="F71" s="35"/>
      <c r="G71" s="36"/>
      <c r="H71" s="43"/>
      <c r="I71" s="36"/>
      <c r="J71" s="84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5"/>
      <c r="D72" s="76" t="str">
        <f t="shared" si="7"/>
        <v>Tue</v>
      </c>
      <c r="E72" s="45">
        <f>+E67+1</f>
        <v>44271</v>
      </c>
      <c r="F72" s="46" t="s">
        <v>57</v>
      </c>
      <c r="G72" s="47">
        <v>9001</v>
      </c>
      <c r="H72" s="48" t="s">
        <v>192</v>
      </c>
      <c r="I72" s="47" t="s">
        <v>56</v>
      </c>
      <c r="J72" s="85">
        <v>6</v>
      </c>
    </row>
    <row r="73" spans="1:11" ht="22.5" customHeight="1" x14ac:dyDescent="0.25">
      <c r="A73" s="31"/>
      <c r="C73" s="75"/>
      <c r="D73" s="76" t="str">
        <f>D72</f>
        <v>Tue</v>
      </c>
      <c r="E73" s="45">
        <f>E72</f>
        <v>44271</v>
      </c>
      <c r="F73" s="46" t="s">
        <v>54</v>
      </c>
      <c r="G73" s="47">
        <v>9001</v>
      </c>
      <c r="H73" s="48" t="s">
        <v>191</v>
      </c>
      <c r="I73" s="47" t="s">
        <v>137</v>
      </c>
      <c r="J73" s="85">
        <v>2</v>
      </c>
    </row>
    <row r="74" spans="1:11" ht="22.5" customHeight="1" x14ac:dyDescent="0.25">
      <c r="A74" s="31"/>
      <c r="C74" s="75"/>
      <c r="D74" s="76" t="str">
        <f t="shared" ref="D74:D76" si="21">D73</f>
        <v>Tue</v>
      </c>
      <c r="E74" s="45">
        <f t="shared" ref="E74:E76" si="22">E73</f>
        <v>44271</v>
      </c>
      <c r="F74" s="46"/>
      <c r="G74" s="47"/>
      <c r="H74" s="48"/>
      <c r="I74" s="47"/>
      <c r="J74" s="85"/>
    </row>
    <row r="75" spans="1:11" ht="22.5" customHeight="1" x14ac:dyDescent="0.25">
      <c r="A75" s="31"/>
      <c r="C75" s="75"/>
      <c r="D75" s="76" t="str">
        <f t="shared" si="21"/>
        <v>Tue</v>
      </c>
      <c r="E75" s="45">
        <f t="shared" si="22"/>
        <v>44271</v>
      </c>
      <c r="F75" s="46"/>
      <c r="G75" s="47"/>
      <c r="H75" s="48"/>
      <c r="I75" s="47"/>
      <c r="J75" s="85"/>
    </row>
    <row r="76" spans="1:11" ht="22.5" customHeight="1" x14ac:dyDescent="0.25">
      <c r="A76" s="31"/>
      <c r="C76" s="75"/>
      <c r="D76" s="76" t="str">
        <f t="shared" si="21"/>
        <v>Tue</v>
      </c>
      <c r="E76" s="45">
        <f t="shared" si="22"/>
        <v>44271</v>
      </c>
      <c r="F76" s="46"/>
      <c r="G76" s="47"/>
      <c r="H76" s="48"/>
      <c r="I76" s="47"/>
      <c r="J76" s="8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5"/>
      <c r="D77" s="73" t="str">
        <f t="shared" si="7"/>
        <v>Wed</v>
      </c>
      <c r="E77" s="34">
        <f>+E72+1</f>
        <v>44272</v>
      </c>
      <c r="F77" s="35" t="s">
        <v>57</v>
      </c>
      <c r="G77" s="36">
        <v>9001</v>
      </c>
      <c r="H77" s="43" t="s">
        <v>193</v>
      </c>
      <c r="I77" s="36" t="s">
        <v>137</v>
      </c>
      <c r="J77" s="84">
        <v>2</v>
      </c>
    </row>
    <row r="78" spans="1:11" ht="22.5" customHeight="1" x14ac:dyDescent="0.25">
      <c r="A78" s="31"/>
      <c r="C78" s="75"/>
      <c r="D78" s="73" t="str">
        <f>D77</f>
        <v>Wed</v>
      </c>
      <c r="E78" s="34">
        <f>E77</f>
        <v>44272</v>
      </c>
      <c r="F78" s="35" t="s">
        <v>57</v>
      </c>
      <c r="G78" s="36">
        <v>9001</v>
      </c>
      <c r="H78" s="43" t="s">
        <v>194</v>
      </c>
      <c r="I78" s="36" t="s">
        <v>56</v>
      </c>
      <c r="J78" s="84">
        <v>14</v>
      </c>
    </row>
    <row r="79" spans="1:11" ht="22.5" customHeight="1" x14ac:dyDescent="0.25">
      <c r="A79" s="31"/>
      <c r="C79" s="75"/>
      <c r="D79" s="73" t="str">
        <f t="shared" ref="D79:D81" si="23">D78</f>
        <v>Wed</v>
      </c>
      <c r="E79" s="34">
        <f t="shared" ref="E79:E81" si="24">E78</f>
        <v>44272</v>
      </c>
      <c r="F79" s="35"/>
      <c r="G79" s="36"/>
      <c r="H79" s="43"/>
      <c r="I79" s="36"/>
      <c r="J79" s="84"/>
    </row>
    <row r="80" spans="1:11" ht="22.5" customHeight="1" x14ac:dyDescent="0.25">
      <c r="A80" s="31"/>
      <c r="C80" s="75"/>
      <c r="D80" s="73" t="str">
        <f t="shared" si="23"/>
        <v>Wed</v>
      </c>
      <c r="E80" s="34">
        <f t="shared" si="24"/>
        <v>44272</v>
      </c>
      <c r="F80" s="35"/>
      <c r="G80" s="36"/>
      <c r="H80" s="43"/>
      <c r="I80" s="36"/>
      <c r="J80" s="84"/>
    </row>
    <row r="81" spans="1:10" ht="22.5" customHeight="1" x14ac:dyDescent="0.25">
      <c r="A81" s="31"/>
      <c r="C81" s="75"/>
      <c r="D81" s="73" t="str">
        <f t="shared" si="23"/>
        <v>Wed</v>
      </c>
      <c r="E81" s="34">
        <f t="shared" si="24"/>
        <v>44272</v>
      </c>
      <c r="F81" s="35"/>
      <c r="G81" s="36"/>
      <c r="H81" s="43"/>
      <c r="I81" s="36"/>
      <c r="J81" s="84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5"/>
      <c r="D82" s="76" t="str">
        <f t="shared" si="7"/>
        <v>Thu</v>
      </c>
      <c r="E82" s="45">
        <f>+E77+1</f>
        <v>44273</v>
      </c>
      <c r="F82" s="46" t="s">
        <v>57</v>
      </c>
      <c r="G82" s="47">
        <v>9001</v>
      </c>
      <c r="H82" s="48" t="s">
        <v>195</v>
      </c>
      <c r="I82" s="47" t="s">
        <v>56</v>
      </c>
      <c r="J82" s="85">
        <v>8</v>
      </c>
    </row>
    <row r="83" spans="1:10" ht="22.5" customHeight="1" x14ac:dyDescent="0.25">
      <c r="A83" s="31"/>
      <c r="C83" s="75"/>
      <c r="D83" s="76" t="str">
        <f>D82</f>
        <v>Thu</v>
      </c>
      <c r="E83" s="45">
        <f>E82</f>
        <v>44273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ref="D84:E86" si="25">D83</f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5"/>
      <c r="D85" s="76" t="str">
        <f t="shared" si="25"/>
        <v>Thu</v>
      </c>
      <c r="E85" s="45">
        <f t="shared" si="25"/>
        <v>44273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5"/>
      <c r="D86" s="76" t="str">
        <f t="shared" si="25"/>
        <v>Thu</v>
      </c>
      <c r="E86" s="45">
        <f t="shared" si="25"/>
        <v>44273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5"/>
      <c r="D87" s="73" t="str">
        <f t="shared" si="7"/>
        <v>Fri</v>
      </c>
      <c r="E87" s="34">
        <f>+E82+1</f>
        <v>44274</v>
      </c>
      <c r="F87" s="65" t="s">
        <v>57</v>
      </c>
      <c r="G87" s="66">
        <v>9001</v>
      </c>
      <c r="H87" s="67" t="s">
        <v>195</v>
      </c>
      <c r="I87" s="66" t="s">
        <v>56</v>
      </c>
      <c r="J87" s="86">
        <v>10</v>
      </c>
    </row>
    <row r="88" spans="1:10" ht="22.5" customHeight="1" x14ac:dyDescent="0.25">
      <c r="A88" s="31"/>
      <c r="C88" s="75"/>
      <c r="D88" s="73" t="str">
        <f>D87</f>
        <v>Fri</v>
      </c>
      <c r="E88" s="34">
        <f>E87</f>
        <v>44274</v>
      </c>
      <c r="F88" s="65" t="s">
        <v>186</v>
      </c>
      <c r="G88" s="66">
        <v>9003</v>
      </c>
      <c r="H88" s="67" t="s">
        <v>196</v>
      </c>
      <c r="I88" s="66" t="s">
        <v>56</v>
      </c>
      <c r="J88" s="86">
        <v>2</v>
      </c>
    </row>
    <row r="89" spans="1:10" ht="22.5" customHeight="1" x14ac:dyDescent="0.25">
      <c r="A89" s="31"/>
      <c r="C89" s="75"/>
      <c r="D89" s="73" t="str">
        <f>D88</f>
        <v>Fri</v>
      </c>
      <c r="E89" s="34">
        <f>E88</f>
        <v>44274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5"/>
      <c r="D90" s="73" t="str">
        <f t="shared" ref="D90:E91" si="26">D89</f>
        <v>Fri</v>
      </c>
      <c r="E90" s="34">
        <f t="shared" si="26"/>
        <v>44274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5"/>
      <c r="D91" s="73" t="str">
        <f t="shared" si="26"/>
        <v>Fri</v>
      </c>
      <c r="E91" s="34">
        <f t="shared" si="26"/>
        <v>44274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5"/>
      <c r="D92" s="73" t="str">
        <f t="shared" si="7"/>
        <v>Sat</v>
      </c>
      <c r="E92" s="34">
        <f>+E87+1</f>
        <v>44275</v>
      </c>
      <c r="F92" s="46"/>
      <c r="G92" s="47"/>
      <c r="H92" s="48"/>
      <c r="I92" s="47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5"/>
      <c r="D93" s="76" t="str">
        <f t="shared" si="7"/>
        <v>Sun</v>
      </c>
      <c r="E93" s="45">
        <f>+E92+1</f>
        <v>44276</v>
      </c>
      <c r="F93" s="46"/>
      <c r="G93" s="47"/>
      <c r="H93" s="48"/>
      <c r="I93" s="47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5"/>
      <c r="D94" s="73" t="str">
        <f t="shared" si="7"/>
        <v>Mo</v>
      </c>
      <c r="E94" s="34">
        <f>+E93+1</f>
        <v>44277</v>
      </c>
      <c r="F94" s="35" t="s">
        <v>186</v>
      </c>
      <c r="G94" s="36">
        <v>9003</v>
      </c>
      <c r="H94" s="43" t="s">
        <v>198</v>
      </c>
      <c r="I94" s="36" t="s">
        <v>197</v>
      </c>
      <c r="J94" s="84">
        <v>2</v>
      </c>
    </row>
    <row r="95" spans="1:10" ht="22.5" customHeight="1" x14ac:dyDescent="0.25">
      <c r="A95" s="31"/>
      <c r="C95" s="75"/>
      <c r="D95" s="73" t="str">
        <f>D94</f>
        <v>Mo</v>
      </c>
      <c r="E95" s="34">
        <f>E94</f>
        <v>44277</v>
      </c>
      <c r="F95" s="35" t="s">
        <v>57</v>
      </c>
      <c r="G95" s="36">
        <v>9001</v>
      </c>
      <c r="H95" s="43" t="s">
        <v>199</v>
      </c>
      <c r="I95" s="36" t="s">
        <v>56</v>
      </c>
      <c r="J95" s="84">
        <v>12</v>
      </c>
    </row>
    <row r="96" spans="1:10" ht="22.5" customHeight="1" x14ac:dyDescent="0.25">
      <c r="A96" s="31"/>
      <c r="C96" s="75"/>
      <c r="D96" s="73" t="str">
        <f t="shared" ref="D96:E99" si="27">D95</f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5"/>
      <c r="D98" s="73" t="str">
        <f t="shared" si="27"/>
        <v>Mo</v>
      </c>
      <c r="E98" s="34">
        <f t="shared" si="27"/>
        <v>44277</v>
      </c>
      <c r="F98" s="35"/>
      <c r="G98" s="36"/>
      <c r="H98" s="43"/>
      <c r="I98" s="36"/>
      <c r="J98" s="84"/>
    </row>
    <row r="99" spans="1:10" ht="22.5" customHeight="1" x14ac:dyDescent="0.25">
      <c r="A99" s="31"/>
      <c r="C99" s="75"/>
      <c r="D99" s="73" t="str">
        <f t="shared" si="27"/>
        <v>Mo</v>
      </c>
      <c r="E99" s="34">
        <f t="shared" si="27"/>
        <v>44277</v>
      </c>
      <c r="F99" s="35"/>
      <c r="G99" s="36"/>
      <c r="H99" s="43"/>
      <c r="I99" s="36"/>
      <c r="J99" s="84"/>
    </row>
    <row r="100" spans="1:10" ht="22.5" customHeight="1" x14ac:dyDescent="0.25">
      <c r="A100" s="31">
        <f t="shared" si="0"/>
        <v>1</v>
      </c>
      <c r="B100" s="8">
        <f t="shared" si="1"/>
        <v>2</v>
      </c>
      <c r="C100" s="75"/>
      <c r="D100" s="76" t="str">
        <f t="shared" si="7"/>
        <v>Tue</v>
      </c>
      <c r="E100" s="45">
        <f>+E94+1</f>
        <v>44278</v>
      </c>
      <c r="F100" s="46" t="s">
        <v>57</v>
      </c>
      <c r="G100" s="47">
        <v>9001</v>
      </c>
      <c r="H100" s="48" t="s">
        <v>188</v>
      </c>
      <c r="I100" s="47" t="s">
        <v>56</v>
      </c>
      <c r="J100" s="85">
        <v>6</v>
      </c>
    </row>
    <row r="101" spans="1:10" ht="22.5" customHeight="1" x14ac:dyDescent="0.25">
      <c r="A101" s="31"/>
      <c r="C101" s="75"/>
      <c r="D101" s="76" t="str">
        <f>D100</f>
        <v>Tue</v>
      </c>
      <c r="E101" s="45">
        <f>E100</f>
        <v>44278</v>
      </c>
      <c r="F101" s="46" t="s">
        <v>91</v>
      </c>
      <c r="G101" s="47">
        <v>9001</v>
      </c>
      <c r="H101" s="48" t="s">
        <v>200</v>
      </c>
      <c r="I101" s="47" t="s">
        <v>62</v>
      </c>
      <c r="J101" s="85">
        <v>4</v>
      </c>
    </row>
    <row r="102" spans="1:10" ht="22.5" customHeight="1" x14ac:dyDescent="0.25">
      <c r="A102" s="31"/>
      <c r="C102" s="75"/>
      <c r="D102" s="76" t="str">
        <f t="shared" ref="D102:D104" si="28">D101</f>
        <v>Tue</v>
      </c>
      <c r="E102" s="45">
        <f t="shared" ref="E102:E104" si="29">E101</f>
        <v>44278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5"/>
      <c r="D103" s="76" t="str">
        <f t="shared" si="28"/>
        <v>Tue</v>
      </c>
      <c r="E103" s="45">
        <f t="shared" si="29"/>
        <v>44278</v>
      </c>
      <c r="F103" s="46"/>
      <c r="G103" s="47"/>
      <c r="H103" s="48"/>
      <c r="I103" s="47"/>
      <c r="J103" s="85"/>
    </row>
    <row r="104" spans="1:10" ht="22.5" customHeight="1" x14ac:dyDescent="0.25">
      <c r="A104" s="31"/>
      <c r="C104" s="75"/>
      <c r="D104" s="76" t="str">
        <f t="shared" si="28"/>
        <v>Tue</v>
      </c>
      <c r="E104" s="45">
        <f t="shared" si="29"/>
        <v>44278</v>
      </c>
      <c r="F104" s="46"/>
      <c r="G104" s="47"/>
      <c r="H104" s="48"/>
      <c r="I104" s="47"/>
      <c r="J104" s="85"/>
    </row>
    <row r="105" spans="1:10" ht="22.5" customHeight="1" x14ac:dyDescent="0.25">
      <c r="A105" s="31">
        <f t="shared" si="0"/>
        <v>1</v>
      </c>
      <c r="B105" s="8">
        <f t="shared" si="1"/>
        <v>3</v>
      </c>
      <c r="C105" s="75"/>
      <c r="D105" s="73" t="str">
        <f t="shared" si="7"/>
        <v>Wed</v>
      </c>
      <c r="E105" s="34">
        <f>+E100+1</f>
        <v>44279</v>
      </c>
      <c r="F105" s="35" t="s">
        <v>57</v>
      </c>
      <c r="G105" s="36">
        <v>9001</v>
      </c>
      <c r="H105" s="43" t="s">
        <v>201</v>
      </c>
      <c r="I105" s="36" t="s">
        <v>56</v>
      </c>
      <c r="J105" s="84">
        <v>10</v>
      </c>
    </row>
    <row r="106" spans="1:10" ht="22.5" customHeight="1" x14ac:dyDescent="0.25">
      <c r="A106" s="31"/>
      <c r="C106" s="75"/>
      <c r="D106" s="73" t="str">
        <f>D105</f>
        <v>Wed</v>
      </c>
      <c r="E106" s="34">
        <f>E105</f>
        <v>44279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ref="D107:D109" si="30">D106</f>
        <v>Wed</v>
      </c>
      <c r="E107" s="34">
        <f t="shared" ref="E107:E109" si="31">E106</f>
        <v>44279</v>
      </c>
      <c r="F107" s="35"/>
      <c r="G107" s="36"/>
      <c r="H107" s="43"/>
      <c r="I107" s="36"/>
      <c r="J107" s="84"/>
    </row>
    <row r="108" spans="1:10" ht="22.5" customHeight="1" x14ac:dyDescent="0.25">
      <c r="A108" s="31"/>
      <c r="C108" s="75"/>
      <c r="D108" s="73" t="str">
        <f t="shared" si="30"/>
        <v>Wed</v>
      </c>
      <c r="E108" s="34">
        <f t="shared" si="31"/>
        <v>44279</v>
      </c>
      <c r="F108" s="35"/>
      <c r="G108" s="36"/>
      <c r="H108" s="43"/>
      <c r="I108" s="36"/>
      <c r="J108" s="84"/>
    </row>
    <row r="109" spans="1:10" ht="22.5" customHeight="1" x14ac:dyDescent="0.25">
      <c r="A109" s="31"/>
      <c r="C109" s="75"/>
      <c r="D109" s="73" t="str">
        <f t="shared" si="30"/>
        <v>Wed</v>
      </c>
      <c r="E109" s="34">
        <f t="shared" si="31"/>
        <v>44279</v>
      </c>
      <c r="F109" s="35"/>
      <c r="G109" s="36"/>
      <c r="H109" s="43"/>
      <c r="I109" s="36"/>
      <c r="J109" s="84"/>
    </row>
    <row r="110" spans="1:10" ht="22.5" customHeight="1" x14ac:dyDescent="0.25">
      <c r="A110" s="31">
        <f t="shared" si="0"/>
        <v>1</v>
      </c>
      <c r="B110" s="8">
        <f t="shared" si="1"/>
        <v>4</v>
      </c>
      <c r="C110" s="75"/>
      <c r="D110" s="76" t="str">
        <f t="shared" si="7"/>
        <v>Thu</v>
      </c>
      <c r="E110" s="45">
        <f>+E105+1</f>
        <v>44280</v>
      </c>
      <c r="F110" s="46" t="s">
        <v>57</v>
      </c>
      <c r="G110" s="47">
        <v>9001</v>
      </c>
      <c r="H110" s="48" t="s">
        <v>202</v>
      </c>
      <c r="I110" s="47" t="s">
        <v>56</v>
      </c>
      <c r="J110" s="85">
        <v>7</v>
      </c>
    </row>
    <row r="111" spans="1:10" ht="22.5" customHeight="1" x14ac:dyDescent="0.25">
      <c r="A111" s="31"/>
      <c r="C111" s="75"/>
      <c r="D111" s="76" t="str">
        <f>D110</f>
        <v>Thu</v>
      </c>
      <c r="E111" s="45">
        <f>E110</f>
        <v>44280</v>
      </c>
      <c r="F111" s="46" t="s">
        <v>54</v>
      </c>
      <c r="G111" s="47">
        <v>9001</v>
      </c>
      <c r="H111" s="48" t="s">
        <v>204</v>
      </c>
      <c r="I111" s="47" t="s">
        <v>56</v>
      </c>
      <c r="J111" s="85">
        <v>1</v>
      </c>
    </row>
    <row r="112" spans="1:10" ht="22.5" customHeight="1" x14ac:dyDescent="0.25">
      <c r="A112" s="31"/>
      <c r="C112" s="75"/>
      <c r="D112" s="76" t="str">
        <f t="shared" ref="D112:E114" si="32">D111</f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5"/>
      <c r="D113" s="76" t="str">
        <f t="shared" si="32"/>
        <v>Thu</v>
      </c>
      <c r="E113" s="45">
        <f t="shared" si="32"/>
        <v>44280</v>
      </c>
      <c r="F113" s="46"/>
      <c r="G113" s="47"/>
      <c r="H113" s="48"/>
      <c r="I113" s="47"/>
      <c r="J113" s="85"/>
    </row>
    <row r="114" spans="1:10" ht="22.5" customHeight="1" x14ac:dyDescent="0.25">
      <c r="A114" s="31"/>
      <c r="C114" s="75"/>
      <c r="D114" s="76" t="str">
        <f t="shared" si="32"/>
        <v>Thu</v>
      </c>
      <c r="E114" s="45">
        <f t="shared" si="32"/>
        <v>44280</v>
      </c>
      <c r="F114" s="46"/>
      <c r="G114" s="47"/>
      <c r="H114" s="48"/>
      <c r="I114" s="47"/>
      <c r="J114" s="85"/>
    </row>
    <row r="115" spans="1:10" ht="22.5" customHeight="1" x14ac:dyDescent="0.25">
      <c r="A115" s="31">
        <f t="shared" si="0"/>
        <v>1</v>
      </c>
      <c r="B115" s="8">
        <f t="shared" si="1"/>
        <v>5</v>
      </c>
      <c r="C115" s="75"/>
      <c r="D115" s="73" t="str">
        <f t="shared" si="7"/>
        <v>Fri</v>
      </c>
      <c r="E115" s="34">
        <f>+E110+1</f>
        <v>44281</v>
      </c>
      <c r="F115" s="65" t="s">
        <v>57</v>
      </c>
      <c r="G115" s="66">
        <v>9001</v>
      </c>
      <c r="H115" s="67" t="s">
        <v>203</v>
      </c>
      <c r="I115" s="66" t="s">
        <v>137</v>
      </c>
      <c r="J115" s="86">
        <v>10</v>
      </c>
    </row>
    <row r="116" spans="1:10" ht="22.5" customHeight="1" x14ac:dyDescent="0.25">
      <c r="A116" s="31"/>
      <c r="C116" s="75"/>
      <c r="D116" s="73" t="str">
        <f>D115</f>
        <v>Fri</v>
      </c>
      <c r="E116" s="34">
        <f>E115</f>
        <v>44281</v>
      </c>
      <c r="F116" s="65"/>
      <c r="G116" s="66"/>
      <c r="H116" s="67"/>
      <c r="I116" s="66"/>
      <c r="J116" s="86"/>
    </row>
    <row r="117" spans="1:10" ht="22.5" customHeight="1" x14ac:dyDescent="0.25">
      <c r="A117" s="31"/>
      <c r="C117" s="75"/>
      <c r="D117" s="73" t="str">
        <f t="shared" ref="D117:E119" si="33">D116</f>
        <v>Fri</v>
      </c>
      <c r="E117" s="34">
        <f t="shared" si="33"/>
        <v>44281</v>
      </c>
      <c r="F117" s="65"/>
      <c r="G117" s="66"/>
      <c r="H117" s="67"/>
      <c r="I117" s="66"/>
      <c r="J117" s="86"/>
    </row>
    <row r="118" spans="1:10" ht="22.5" customHeight="1" x14ac:dyDescent="0.25">
      <c r="A118" s="31"/>
      <c r="C118" s="75"/>
      <c r="D118" s="73" t="str">
        <f t="shared" si="33"/>
        <v>Fri</v>
      </c>
      <c r="E118" s="34">
        <f t="shared" si="33"/>
        <v>44281</v>
      </c>
      <c r="F118" s="65"/>
      <c r="G118" s="66"/>
      <c r="H118" s="67"/>
      <c r="I118" s="66"/>
      <c r="J118" s="86"/>
    </row>
    <row r="119" spans="1:10" ht="22.5" customHeight="1" x14ac:dyDescent="0.25">
      <c r="A119" s="31"/>
      <c r="C119" s="75"/>
      <c r="D119" s="73" t="str">
        <f t="shared" si="33"/>
        <v>Fri</v>
      </c>
      <c r="E119" s="34">
        <f t="shared" si="33"/>
        <v>44281</v>
      </c>
      <c r="F119" s="65"/>
      <c r="G119" s="66"/>
      <c r="H119" s="67"/>
      <c r="I119" s="66"/>
      <c r="J119" s="86"/>
    </row>
    <row r="120" spans="1:10" ht="22.5" customHeight="1" x14ac:dyDescent="0.25">
      <c r="A120" s="31" t="str">
        <f t="shared" si="0"/>
        <v/>
      </c>
      <c r="B120" s="8">
        <f t="shared" si="1"/>
        <v>6</v>
      </c>
      <c r="C120" s="75"/>
      <c r="D120" s="73" t="str">
        <f t="shared" si="7"/>
        <v>Sat</v>
      </c>
      <c r="E120" s="34">
        <f>+E115+1</f>
        <v>44282</v>
      </c>
      <c r="F120" s="35"/>
      <c r="G120" s="36"/>
      <c r="H120" s="43"/>
      <c r="I120" s="36"/>
      <c r="J120" s="84"/>
    </row>
    <row r="121" spans="1:10" ht="22.5" customHeight="1" x14ac:dyDescent="0.25">
      <c r="A121" s="31" t="str">
        <f t="shared" si="0"/>
        <v/>
      </c>
      <c r="B121" s="8">
        <f t="shared" si="1"/>
        <v>7</v>
      </c>
      <c r="C121" s="75"/>
      <c r="D121" s="76" t="str">
        <f t="shared" si="7"/>
        <v>Sun</v>
      </c>
      <c r="E121" s="45">
        <f>+E120+1</f>
        <v>44283</v>
      </c>
      <c r="F121" s="65"/>
      <c r="G121" s="66"/>
      <c r="H121" s="68"/>
      <c r="I121" s="66"/>
      <c r="J121" s="86"/>
    </row>
    <row r="122" spans="1:10" ht="22.5" customHeight="1" x14ac:dyDescent="0.25">
      <c r="A122" s="31">
        <f t="shared" si="0"/>
        <v>1</v>
      </c>
      <c r="B122" s="8">
        <f>WEEKDAY(E121+1,2)</f>
        <v>1</v>
      </c>
      <c r="C122" s="75"/>
      <c r="D122" s="73" t="str">
        <f>IF(B122=1,"Mo",IF(B122=2,"Tue",IF(B122=3,"Wed",IF(B122=4,"Thu",IF(B122=5,"Fri",IF(B122=6,"Sat",IF(B122=7,"Sun","")))))))</f>
        <v>Mo</v>
      </c>
      <c r="E122" s="34">
        <f>IF(MONTH(E121+1)&gt;MONTH(E121),"",E121+1)</f>
        <v>44284</v>
      </c>
      <c r="F122" s="35" t="s">
        <v>57</v>
      </c>
      <c r="G122" s="36">
        <v>9001</v>
      </c>
      <c r="H122" s="43" t="s">
        <v>205</v>
      </c>
      <c r="I122" s="36" t="s">
        <v>56</v>
      </c>
      <c r="J122" s="84">
        <v>2</v>
      </c>
    </row>
    <row r="123" spans="1:10" ht="22.5" customHeight="1" x14ac:dyDescent="0.25">
      <c r="A123" s="31"/>
      <c r="C123" s="75"/>
      <c r="D123" s="73" t="str">
        <f>D122</f>
        <v>Mo</v>
      </c>
      <c r="E123" s="34">
        <f>E122</f>
        <v>44284</v>
      </c>
      <c r="F123" s="35" t="s">
        <v>91</v>
      </c>
      <c r="G123" s="36">
        <v>9001</v>
      </c>
      <c r="H123" s="43" t="s">
        <v>92</v>
      </c>
      <c r="I123" s="36" t="s">
        <v>56</v>
      </c>
      <c r="J123" s="84">
        <v>5</v>
      </c>
    </row>
    <row r="124" spans="1:10" ht="22.5" customHeight="1" x14ac:dyDescent="0.25">
      <c r="A124" s="31"/>
      <c r="C124" s="75"/>
      <c r="D124" s="73" t="str">
        <f t="shared" ref="D124:E126" si="34">D123</f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 x14ac:dyDescent="0.25">
      <c r="A125" s="31"/>
      <c r="C125" s="75"/>
      <c r="D125" s="73" t="str">
        <f t="shared" si="34"/>
        <v>Mo</v>
      </c>
      <c r="E125" s="34">
        <f t="shared" si="34"/>
        <v>44284</v>
      </c>
      <c r="F125" s="35"/>
      <c r="G125" s="36"/>
      <c r="H125" s="43"/>
      <c r="I125" s="36"/>
      <c r="J125" s="84"/>
    </row>
    <row r="126" spans="1:10" ht="22.5" customHeight="1" x14ac:dyDescent="0.25">
      <c r="A126" s="31"/>
      <c r="C126" s="75"/>
      <c r="D126" s="73" t="str">
        <f t="shared" si="34"/>
        <v>Mo</v>
      </c>
      <c r="E126" s="34">
        <f t="shared" si="34"/>
        <v>44284</v>
      </c>
      <c r="F126" s="35"/>
      <c r="G126" s="36"/>
      <c r="H126" s="43"/>
      <c r="I126" s="36"/>
      <c r="J126" s="84"/>
    </row>
    <row r="127" spans="1:10" ht="22.5" customHeight="1" x14ac:dyDescent="0.25">
      <c r="A127" s="31">
        <f t="shared" si="0"/>
        <v>1</v>
      </c>
      <c r="B127" s="8">
        <v>2</v>
      </c>
      <c r="C127" s="75"/>
      <c r="D127" s="76" t="str">
        <f>IF(B127=1,"Mo",IF(B127=2,"Tue",IF(B127=3,"Wed",IF(B127=4,"Thu",IF(B127=5,"Fri",IF(B127=6,"Sat",IF(B127=7,"Sun","")))))))</f>
        <v>Tue</v>
      </c>
      <c r="E127" s="45">
        <f>IF(MONTH(E122+1)&gt;MONTH(E122),"",E122+1)</f>
        <v>44285</v>
      </c>
      <c r="F127" s="46" t="s">
        <v>91</v>
      </c>
      <c r="G127" s="47">
        <v>9001</v>
      </c>
      <c r="H127" s="48" t="s">
        <v>92</v>
      </c>
      <c r="I127" s="47" t="s">
        <v>56</v>
      </c>
      <c r="J127" s="85">
        <v>8</v>
      </c>
    </row>
    <row r="128" spans="1:10" ht="22.5" customHeight="1" x14ac:dyDescent="0.25">
      <c r="A128" s="31"/>
      <c r="C128" s="75"/>
      <c r="D128" s="94" t="str">
        <f>D127</f>
        <v>Tue</v>
      </c>
      <c r="E128" s="95">
        <f>E127</f>
        <v>44285</v>
      </c>
      <c r="F128" s="96"/>
      <c r="G128" s="97"/>
      <c r="H128" s="122"/>
      <c r="I128" s="97"/>
      <c r="J128" s="98"/>
    </row>
    <row r="129" spans="1:11" ht="22.5" customHeight="1" x14ac:dyDescent="0.25">
      <c r="A129" s="31"/>
      <c r="C129" s="75"/>
      <c r="D129" s="94" t="str">
        <f t="shared" ref="D129:D131" si="35">D128</f>
        <v>Tue</v>
      </c>
      <c r="E129" s="95">
        <f t="shared" ref="E129:E131" si="36">E128</f>
        <v>44285</v>
      </c>
      <c r="F129" s="96"/>
      <c r="G129" s="97"/>
      <c r="H129" s="122"/>
      <c r="I129" s="97"/>
      <c r="J129" s="98"/>
    </row>
    <row r="130" spans="1:11" ht="22.5" customHeight="1" x14ac:dyDescent="0.25">
      <c r="A130" s="31"/>
      <c r="C130" s="75"/>
      <c r="D130" s="94" t="str">
        <f t="shared" si="35"/>
        <v>Tue</v>
      </c>
      <c r="E130" s="95">
        <f t="shared" si="36"/>
        <v>44285</v>
      </c>
      <c r="F130" s="96"/>
      <c r="G130" s="97"/>
      <c r="H130" s="122"/>
      <c r="I130" s="97"/>
      <c r="J130" s="98"/>
    </row>
    <row r="131" spans="1:11" ht="22.5" customHeight="1" x14ac:dyDescent="0.25">
      <c r="A131" s="31"/>
      <c r="C131" s="75"/>
      <c r="D131" s="76" t="str">
        <f t="shared" si="35"/>
        <v>Tue</v>
      </c>
      <c r="E131" s="45">
        <f t="shared" si="36"/>
        <v>44285</v>
      </c>
      <c r="F131" s="46"/>
      <c r="G131" s="47"/>
      <c r="H131" s="48"/>
      <c r="I131" s="47"/>
      <c r="J131" s="85"/>
    </row>
    <row r="132" spans="1:11" ht="22.5" customHeight="1" x14ac:dyDescent="0.25">
      <c r="A132" s="31">
        <f t="shared" si="0"/>
        <v>1</v>
      </c>
      <c r="B132" s="8">
        <v>3</v>
      </c>
      <c r="C132" s="75"/>
      <c r="D132" s="73" t="str">
        <f t="shared" si="7"/>
        <v>Wed</v>
      </c>
      <c r="E132" s="34">
        <f>IF(MONTH(E127+1)&gt;MONTH(E127),"",E127+1)</f>
        <v>44286</v>
      </c>
      <c r="F132" s="35" t="s">
        <v>91</v>
      </c>
      <c r="G132" s="36">
        <v>9001</v>
      </c>
      <c r="H132" s="43" t="s">
        <v>92</v>
      </c>
      <c r="I132" s="36" t="s">
        <v>56</v>
      </c>
      <c r="J132" s="84">
        <v>3</v>
      </c>
    </row>
    <row r="133" spans="1:11" ht="22.5" customHeight="1" x14ac:dyDescent="0.25">
      <c r="A133" s="31"/>
      <c r="C133" s="75"/>
      <c r="D133" s="73" t="str">
        <f>D132</f>
        <v>Wed</v>
      </c>
      <c r="E133" s="34">
        <f>E132</f>
        <v>44286</v>
      </c>
      <c r="F133" s="35" t="s">
        <v>54</v>
      </c>
      <c r="G133" s="36">
        <v>9001</v>
      </c>
      <c r="H133" s="43" t="s">
        <v>207</v>
      </c>
      <c r="I133" s="36" t="s">
        <v>56</v>
      </c>
      <c r="J133" s="84">
        <v>4</v>
      </c>
      <c r="K133" s="106" t="s">
        <v>206</v>
      </c>
    </row>
    <row r="134" spans="1:11" ht="22.5" customHeight="1" x14ac:dyDescent="0.25">
      <c r="A134" s="31"/>
      <c r="C134" s="75"/>
      <c r="D134" s="73" t="str">
        <f t="shared" ref="D134:D135" si="37">D133</f>
        <v>Wed</v>
      </c>
      <c r="E134" s="34">
        <f t="shared" ref="E134:E135" si="38">E133</f>
        <v>44286</v>
      </c>
      <c r="F134" s="35"/>
      <c r="G134" s="36"/>
      <c r="H134" s="43"/>
      <c r="I134" s="36"/>
      <c r="J134" s="84"/>
    </row>
    <row r="135" spans="1:11" ht="22.5" customHeight="1" x14ac:dyDescent="0.25">
      <c r="A135" s="31"/>
      <c r="C135" s="75"/>
      <c r="D135" s="73" t="str">
        <f t="shared" si="37"/>
        <v>Wed</v>
      </c>
      <c r="E135" s="34">
        <f t="shared" si="38"/>
        <v>44286</v>
      </c>
      <c r="F135" s="35"/>
      <c r="G135" s="36"/>
      <c r="H135" s="37"/>
      <c r="I135" s="36"/>
      <c r="J135" s="84"/>
    </row>
    <row r="136" spans="1:11" ht="22.5" customHeight="1" thickBot="1" x14ac:dyDescent="0.3">
      <c r="A136" s="31"/>
      <c r="C136" s="82"/>
      <c r="D136" s="87" t="str">
        <f t="shared" ref="D136" si="39">D135</f>
        <v>Wed</v>
      </c>
      <c r="E136" s="53">
        <f t="shared" ref="E136" si="40">E135</f>
        <v>44286</v>
      </c>
      <c r="F136" s="54"/>
      <c r="G136" s="55"/>
      <c r="H136" s="56"/>
      <c r="I136" s="55"/>
      <c r="J136" s="88"/>
    </row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</sheetData>
  <mergeCells count="2">
    <mergeCell ref="D1:J1"/>
    <mergeCell ref="D4:E4"/>
  </mergeCells>
  <conditionalFormatting sqref="C11:C15 C132:C136 C26:C126">
    <cfRule type="expression" dxfId="149" priority="49" stopIfTrue="1">
      <formula>IF($A11=1,B11,)</formula>
    </cfRule>
    <cfRule type="expression" dxfId="148" priority="50" stopIfTrue="1">
      <formula>IF($A11="",B11,)</formula>
    </cfRule>
  </conditionalFormatting>
  <conditionalFormatting sqref="E11:E15">
    <cfRule type="expression" dxfId="147" priority="51" stopIfTrue="1">
      <formula>IF($A11="",B11,"")</formula>
    </cfRule>
  </conditionalFormatting>
  <conditionalFormatting sqref="E132:E136 E26:E126">
    <cfRule type="expression" dxfId="146" priority="52" stopIfTrue="1">
      <formula>IF($A26&lt;&gt;1,B26,"")</formula>
    </cfRule>
  </conditionalFormatting>
  <conditionalFormatting sqref="D132:D136 D11:D15 D26:D126">
    <cfRule type="expression" dxfId="145" priority="53" stopIfTrue="1">
      <formula>IF($A11="",B11,)</formula>
    </cfRule>
  </conditionalFormatting>
  <conditionalFormatting sqref="G11:G12 G26 G92:G100 G14:G20 G28:G55 G58:G60 G62:G86 G102:G121">
    <cfRule type="expression" dxfId="144" priority="54" stopIfTrue="1">
      <formula>#REF!="Freelancer"</formula>
    </cfRule>
    <cfRule type="expression" dxfId="143" priority="55" stopIfTrue="1">
      <formula>#REF!="DTC Int. Staff"</formula>
    </cfRule>
  </conditionalFormatting>
  <conditionalFormatting sqref="G121 G26 G37:G55 G66:G86 G93:G100 G28:G30 G58 G102:G114">
    <cfRule type="expression" dxfId="142" priority="47" stopIfTrue="1">
      <formula>$F$5="Freelancer"</formula>
    </cfRule>
    <cfRule type="expression" dxfId="141" priority="48" stopIfTrue="1">
      <formula>$F$5="DTC Int. Staff"</formula>
    </cfRule>
  </conditionalFormatting>
  <conditionalFormatting sqref="G16:G20">
    <cfRule type="expression" dxfId="140" priority="45" stopIfTrue="1">
      <formula>#REF!="Freelancer"</formula>
    </cfRule>
    <cfRule type="expression" dxfId="139" priority="46" stopIfTrue="1">
      <formula>#REF!="DTC Int. Staff"</formula>
    </cfRule>
  </conditionalFormatting>
  <conditionalFormatting sqref="G16:G20">
    <cfRule type="expression" dxfId="138" priority="43" stopIfTrue="1">
      <formula>$F$5="Freelancer"</formula>
    </cfRule>
    <cfRule type="expression" dxfId="137" priority="44" stopIfTrue="1">
      <formula>$F$5="DTC Int. Staff"</formula>
    </cfRule>
  </conditionalFormatting>
  <conditionalFormatting sqref="G21:G25">
    <cfRule type="expression" dxfId="136" priority="41" stopIfTrue="1">
      <formula>#REF!="Freelancer"</formula>
    </cfRule>
    <cfRule type="expression" dxfId="135" priority="42" stopIfTrue="1">
      <formula>#REF!="DTC Int. Staff"</formula>
    </cfRule>
  </conditionalFormatting>
  <conditionalFormatting sqref="G21:G25">
    <cfRule type="expression" dxfId="134" priority="39" stopIfTrue="1">
      <formula>$F$5="Freelancer"</formula>
    </cfRule>
    <cfRule type="expression" dxfId="133" priority="40" stopIfTrue="1">
      <formula>$F$5="DTC Int. Staff"</formula>
    </cfRule>
  </conditionalFormatting>
  <conditionalFormatting sqref="C127:C131">
    <cfRule type="expression" dxfId="132" priority="33" stopIfTrue="1">
      <formula>IF($A127=1,B127,)</formula>
    </cfRule>
    <cfRule type="expression" dxfId="131" priority="34" stopIfTrue="1">
      <formula>IF($A127="",B127,)</formula>
    </cfRule>
  </conditionalFormatting>
  <conditionalFormatting sqref="D127:D131">
    <cfRule type="expression" dxfId="130" priority="35" stopIfTrue="1">
      <formula>IF($A127="",B127,)</formula>
    </cfRule>
  </conditionalFormatting>
  <conditionalFormatting sqref="E127:E131">
    <cfRule type="expression" dxfId="129" priority="32" stopIfTrue="1">
      <formula>IF($A127&lt;&gt;1,B127,"")</formula>
    </cfRule>
  </conditionalFormatting>
  <conditionalFormatting sqref="G64:G65">
    <cfRule type="expression" dxfId="128" priority="29" stopIfTrue="1">
      <formula>$F$5="Freelancer"</formula>
    </cfRule>
    <cfRule type="expression" dxfId="127" priority="30" stopIfTrue="1">
      <formula>$F$5="DTC Int. Staff"</formula>
    </cfRule>
  </conditionalFormatting>
  <conditionalFormatting sqref="G87:G91">
    <cfRule type="expression" dxfId="126" priority="27" stopIfTrue="1">
      <formula>#REF!="Freelancer"</formula>
    </cfRule>
    <cfRule type="expression" dxfId="125" priority="28" stopIfTrue="1">
      <formula>#REF!="DTC Int. Staff"</formula>
    </cfRule>
  </conditionalFormatting>
  <conditionalFormatting sqref="G87:G91">
    <cfRule type="expression" dxfId="124" priority="25" stopIfTrue="1">
      <formula>$F$5="Freelancer"</formula>
    </cfRule>
    <cfRule type="expression" dxfId="123" priority="26" stopIfTrue="1">
      <formula>$F$5="DTC Int. Staff"</formula>
    </cfRule>
  </conditionalFormatting>
  <conditionalFormatting sqref="E17:E20">
    <cfRule type="expression" dxfId="122" priority="23" stopIfTrue="1">
      <formula>IF($A17="",B17,"")</formula>
    </cfRule>
  </conditionalFormatting>
  <conditionalFormatting sqref="D17:D20">
    <cfRule type="expression" dxfId="121" priority="24" stopIfTrue="1">
      <formula>IF($A17="",B17,)</formula>
    </cfRule>
  </conditionalFormatting>
  <conditionalFormatting sqref="E22:E25">
    <cfRule type="expression" dxfId="120" priority="21" stopIfTrue="1">
      <formula>IF($A22="",B22,"")</formula>
    </cfRule>
  </conditionalFormatting>
  <conditionalFormatting sqref="D22:D25">
    <cfRule type="expression" dxfId="119" priority="22" stopIfTrue="1">
      <formula>IF($A22="",B22,)</formula>
    </cfRule>
  </conditionalFormatting>
  <conditionalFormatting sqref="G13">
    <cfRule type="expression" dxfId="118" priority="19" stopIfTrue="1">
      <formula>#REF!="Freelancer"</formula>
    </cfRule>
    <cfRule type="expression" dxfId="117" priority="20" stopIfTrue="1">
      <formula>#REF!="DTC Int. Staff"</formula>
    </cfRule>
  </conditionalFormatting>
  <conditionalFormatting sqref="G27">
    <cfRule type="expression" dxfId="116" priority="17" stopIfTrue="1">
      <formula>#REF!="Freelancer"</formula>
    </cfRule>
    <cfRule type="expression" dxfId="115" priority="18" stopIfTrue="1">
      <formula>#REF!="DTC Int. Staff"</formula>
    </cfRule>
  </conditionalFormatting>
  <conditionalFormatting sqref="G27">
    <cfRule type="expression" dxfId="114" priority="15" stopIfTrue="1">
      <formula>$F$5="Freelancer"</formula>
    </cfRule>
    <cfRule type="expression" dxfId="113" priority="16" stopIfTrue="1">
      <formula>$F$5="DTC Int. Staff"</formula>
    </cfRule>
  </conditionalFormatting>
  <conditionalFormatting sqref="G57">
    <cfRule type="expression" dxfId="112" priority="13" stopIfTrue="1">
      <formula>#REF!="Freelancer"</formula>
    </cfRule>
    <cfRule type="expression" dxfId="111" priority="14" stopIfTrue="1">
      <formula>#REF!="DTC Int. Staff"</formula>
    </cfRule>
  </conditionalFormatting>
  <conditionalFormatting sqref="G57">
    <cfRule type="expression" dxfId="110" priority="11" stopIfTrue="1">
      <formula>$F$5="Freelancer"</formula>
    </cfRule>
    <cfRule type="expression" dxfId="109" priority="12" stopIfTrue="1">
      <formula>$F$5="DTC Int. Staff"</formula>
    </cfRule>
  </conditionalFormatting>
  <conditionalFormatting sqref="G56">
    <cfRule type="expression" dxfId="108" priority="9" stopIfTrue="1">
      <formula>#REF!="Freelancer"</formula>
    </cfRule>
    <cfRule type="expression" dxfId="107" priority="10" stopIfTrue="1">
      <formula>#REF!="DTC Int. Staff"</formula>
    </cfRule>
  </conditionalFormatting>
  <conditionalFormatting sqref="G56">
    <cfRule type="expression" dxfId="106" priority="7" stopIfTrue="1">
      <formula>$F$5="Freelancer"</formula>
    </cfRule>
    <cfRule type="expression" dxfId="105" priority="8" stopIfTrue="1">
      <formula>$F$5="DTC Int. Staff"</formula>
    </cfRule>
  </conditionalFormatting>
  <conditionalFormatting sqref="G61">
    <cfRule type="expression" dxfId="104" priority="5" stopIfTrue="1">
      <formula>#REF!="Freelancer"</formula>
    </cfRule>
    <cfRule type="expression" dxfId="103" priority="6" stopIfTrue="1">
      <formula>#REF!="DTC Int. Staff"</formula>
    </cfRule>
  </conditionalFormatting>
  <conditionalFormatting sqref="G101">
    <cfRule type="expression" dxfId="102" priority="3" stopIfTrue="1">
      <formula>#REF!="Freelancer"</formula>
    </cfRule>
    <cfRule type="expression" dxfId="101" priority="4" stopIfTrue="1">
      <formula>#REF!="DTC Int. Staff"</formula>
    </cfRule>
  </conditionalFormatting>
  <conditionalFormatting sqref="G101">
    <cfRule type="expression" dxfId="100" priority="1" stopIfTrue="1">
      <formula>$F$5="Freelancer"</formula>
    </cfRule>
    <cfRule type="expression" dxfId="9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24" zoomScale="70" zoomScaleNormal="70" workbookViewId="0">
      <selection activeCell="F11" sqref="F11:F13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1" ht="51.75" customHeight="1" thickBot="1" x14ac:dyDescent="0.3">
      <c r="D1" s="262" t="s">
        <v>5</v>
      </c>
      <c r="E1" s="263"/>
      <c r="F1" s="263"/>
      <c r="G1" s="263"/>
      <c r="H1" s="263"/>
      <c r="I1" s="263"/>
      <c r="J1" s="26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1" ht="20.25" customHeight="1" x14ac:dyDescent="0.25">
      <c r="D4" s="260" t="s">
        <v>8</v>
      </c>
      <c r="E4" s="261"/>
      <c r="F4" s="13" t="str">
        <f>'Information-General Settings'!C4</f>
        <v>Viroonhausava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171</v>
      </c>
      <c r="J8" s="25">
        <f>I8/8</f>
        <v>21.375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54</v>
      </c>
      <c r="G11" s="36">
        <v>9001</v>
      </c>
      <c r="H11" s="43" t="s">
        <v>218</v>
      </c>
      <c r="I11" s="36" t="s">
        <v>56</v>
      </c>
      <c r="J11" s="38">
        <v>2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57</v>
      </c>
      <c r="G12" s="36">
        <v>9001</v>
      </c>
      <c r="H12" s="43" t="s">
        <v>209</v>
      </c>
      <c r="I12" s="36" t="s">
        <v>56</v>
      </c>
      <c r="J12" s="38">
        <v>3</v>
      </c>
      <c r="K12" s="106" t="s">
        <v>208</v>
      </c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91</v>
      </c>
      <c r="G13" s="36">
        <v>9001</v>
      </c>
      <c r="H13" s="43" t="s">
        <v>210</v>
      </c>
      <c r="I13" s="36" t="s">
        <v>62</v>
      </c>
      <c r="J13" s="38">
        <v>3</v>
      </c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43"/>
      <c r="I14" s="36"/>
      <c r="J14" s="38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43"/>
      <c r="I15" s="36"/>
      <c r="J15" s="38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57</v>
      </c>
      <c r="G16" s="47">
        <v>9001</v>
      </c>
      <c r="H16" s="48" t="s">
        <v>211</v>
      </c>
      <c r="I16" s="47" t="s">
        <v>56</v>
      </c>
      <c r="J16" s="49">
        <v>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54</v>
      </c>
      <c r="G17" s="47">
        <v>9001</v>
      </c>
      <c r="H17" s="48" t="s">
        <v>219</v>
      </c>
      <c r="I17" s="47" t="s">
        <v>56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43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98</v>
      </c>
      <c r="G23" s="47">
        <v>9001</v>
      </c>
      <c r="H23" s="48" t="s">
        <v>176</v>
      </c>
      <c r="I23" s="47" t="s">
        <v>56</v>
      </c>
      <c r="J23" s="49">
        <v>4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54</v>
      </c>
      <c r="G24" s="47">
        <v>9001</v>
      </c>
      <c r="H24" s="48" t="s">
        <v>220</v>
      </c>
      <c r="I24" s="47" t="s">
        <v>137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54</v>
      </c>
      <c r="G25" s="47">
        <v>9001</v>
      </c>
      <c r="H25" s="48" t="s">
        <v>221</v>
      </c>
      <c r="I25" s="47" t="s">
        <v>56</v>
      </c>
      <c r="J25" s="49">
        <v>4</v>
      </c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25" t="s">
        <v>212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23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123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123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123"/>
      <c r="I32" s="36"/>
      <c r="J32" s="38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54</v>
      </c>
      <c r="G33" s="47">
        <v>9001</v>
      </c>
      <c r="H33" s="48" t="s">
        <v>222</v>
      </c>
      <c r="I33" s="47" t="s">
        <v>137</v>
      </c>
      <c r="J33" s="49">
        <v>3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54</v>
      </c>
      <c r="G34" s="47">
        <v>9001</v>
      </c>
      <c r="H34" s="48" t="s">
        <v>217</v>
      </c>
      <c r="I34" s="47" t="s">
        <v>56</v>
      </c>
      <c r="J34" s="49">
        <v>6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57</v>
      </c>
      <c r="G38" s="36">
        <v>9001</v>
      </c>
      <c r="H38" s="43" t="s">
        <v>223</v>
      </c>
      <c r="I38" s="36" t="s">
        <v>56</v>
      </c>
      <c r="J38" s="38">
        <v>1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98</v>
      </c>
      <c r="G39" s="36">
        <v>9001</v>
      </c>
      <c r="H39" s="43" t="s">
        <v>176</v>
      </c>
      <c r="I39" s="36" t="s">
        <v>56</v>
      </c>
      <c r="J39" s="38">
        <v>1</v>
      </c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 t="s">
        <v>54</v>
      </c>
      <c r="G40" s="36">
        <v>9001</v>
      </c>
      <c r="H40" s="43" t="s">
        <v>224</v>
      </c>
      <c r="I40" s="36" t="s">
        <v>56</v>
      </c>
      <c r="J40" s="38">
        <v>5</v>
      </c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 t="s">
        <v>91</v>
      </c>
      <c r="G41" s="36">
        <v>9001</v>
      </c>
      <c r="H41" s="43" t="s">
        <v>92</v>
      </c>
      <c r="I41" s="36" t="s">
        <v>56</v>
      </c>
      <c r="J41" s="38">
        <v>2</v>
      </c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54</v>
      </c>
      <c r="G43" s="47">
        <v>9001</v>
      </c>
      <c r="H43" s="48" t="s">
        <v>225</v>
      </c>
      <c r="I43" s="47" t="s">
        <v>56</v>
      </c>
      <c r="J43" s="49">
        <v>2</v>
      </c>
      <c r="K43" s="106" t="s">
        <v>83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57</v>
      </c>
      <c r="G44" s="47">
        <v>9001</v>
      </c>
      <c r="H44" s="48" t="s">
        <v>226</v>
      </c>
      <c r="I44" s="47" t="s">
        <v>56</v>
      </c>
      <c r="J44" s="49">
        <v>6</v>
      </c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 t="s">
        <v>57</v>
      </c>
      <c r="G48" s="36">
        <v>9001</v>
      </c>
      <c r="H48" s="43" t="s">
        <v>227</v>
      </c>
      <c r="I48" s="36" t="s">
        <v>68</v>
      </c>
      <c r="J48" s="38">
        <v>6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 t="s">
        <v>57</v>
      </c>
      <c r="G49" s="36">
        <v>9001</v>
      </c>
      <c r="H49" s="43" t="s">
        <v>227</v>
      </c>
      <c r="I49" s="36" t="s">
        <v>68</v>
      </c>
      <c r="J49" s="38">
        <v>4</v>
      </c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214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124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124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124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124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37" t="s">
        <v>213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70" t="s">
        <v>213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37" t="s">
        <v>213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70" t="s">
        <v>214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 t="s">
        <v>57</v>
      </c>
      <c r="G75" s="36">
        <v>9001</v>
      </c>
      <c r="H75" s="43" t="s">
        <v>227</v>
      </c>
      <c r="I75" s="36" t="s">
        <v>68</v>
      </c>
      <c r="J75" s="38">
        <v>4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 t="s">
        <v>57</v>
      </c>
      <c r="G76" s="36">
        <v>9001</v>
      </c>
      <c r="H76" s="43" t="s">
        <v>227</v>
      </c>
      <c r="I76" s="36" t="s">
        <v>68</v>
      </c>
      <c r="J76" s="38">
        <v>4</v>
      </c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57</v>
      </c>
      <c r="G77" s="47">
        <v>9001</v>
      </c>
      <c r="H77" s="48" t="s">
        <v>227</v>
      </c>
      <c r="I77" s="47" t="s">
        <v>68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57</v>
      </c>
      <c r="G82" s="36">
        <v>9001</v>
      </c>
      <c r="H82" s="43" t="s">
        <v>229</v>
      </c>
      <c r="I82" s="36" t="s">
        <v>68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57</v>
      </c>
      <c r="G87" s="47">
        <v>9001</v>
      </c>
      <c r="H87" s="48" t="s">
        <v>228</v>
      </c>
      <c r="I87" s="47" t="s">
        <v>68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54</v>
      </c>
      <c r="G88" s="47">
        <v>9001</v>
      </c>
      <c r="H88" s="48" t="s">
        <v>225</v>
      </c>
      <c r="I88" s="47" t="s">
        <v>68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57</v>
      </c>
      <c r="G92" s="36">
        <v>9001</v>
      </c>
      <c r="H92" s="43" t="s">
        <v>230</v>
      </c>
      <c r="I92" s="36" t="s">
        <v>68</v>
      </c>
      <c r="J92" s="38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57</v>
      </c>
      <c r="G98" s="47">
        <v>9001</v>
      </c>
      <c r="H98" s="48" t="s">
        <v>234</v>
      </c>
      <c r="I98" s="47" t="s">
        <v>68</v>
      </c>
      <c r="J98" s="49">
        <v>5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54</v>
      </c>
      <c r="G99" s="47">
        <v>9001</v>
      </c>
      <c r="H99" s="48" t="s">
        <v>233</v>
      </c>
      <c r="I99" s="47" t="s">
        <v>68</v>
      </c>
      <c r="J99" s="49">
        <v>2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>
        <v>9009</v>
      </c>
      <c r="H100" s="48" t="s">
        <v>231</v>
      </c>
      <c r="I100" s="47" t="s">
        <v>68</v>
      </c>
      <c r="J100" s="49">
        <v>1</v>
      </c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 t="s">
        <v>98</v>
      </c>
      <c r="G101" s="47">
        <v>9001</v>
      </c>
      <c r="H101" s="48" t="s">
        <v>232</v>
      </c>
      <c r="I101" s="47" t="s">
        <v>68</v>
      </c>
      <c r="J101" s="49">
        <v>1</v>
      </c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48"/>
      <c r="I102" s="47"/>
      <c r="J102" s="49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 t="s">
        <v>57</v>
      </c>
      <c r="G104" s="36">
        <v>9001</v>
      </c>
      <c r="H104" s="43" t="s">
        <v>227</v>
      </c>
      <c r="I104" s="36" t="s">
        <v>68</v>
      </c>
      <c r="J104" s="38">
        <v>4</v>
      </c>
    </row>
    <row r="105" spans="1:11" ht="22.5" customHeight="1" x14ac:dyDescent="0.25">
      <c r="A105" s="31"/>
      <c r="C105" s="40"/>
      <c r="D105" s="126" t="str">
        <f>D104</f>
        <v>Sun</v>
      </c>
      <c r="E105" s="127">
        <f>E104</f>
        <v>44311</v>
      </c>
      <c r="F105" s="35"/>
      <c r="G105" s="36"/>
      <c r="H105" s="43"/>
      <c r="I105" s="36"/>
      <c r="J105" s="38"/>
    </row>
    <row r="106" spans="1:11" ht="22.5" customHeight="1" x14ac:dyDescent="0.25">
      <c r="A106" s="31"/>
      <c r="C106" s="40"/>
      <c r="D106" s="126" t="str">
        <f t="shared" ref="D106:E108" si="26">D105</f>
        <v>Sun</v>
      </c>
      <c r="E106" s="127">
        <f t="shared" si="26"/>
        <v>44311</v>
      </c>
      <c r="F106" s="35"/>
      <c r="G106" s="36"/>
      <c r="H106" s="43"/>
      <c r="I106" s="36"/>
      <c r="J106" s="38"/>
    </row>
    <row r="107" spans="1:11" ht="22.5" customHeight="1" x14ac:dyDescent="0.25">
      <c r="A107" s="31"/>
      <c r="C107" s="40"/>
      <c r="D107" s="126" t="str">
        <f t="shared" si="26"/>
        <v>Sun</v>
      </c>
      <c r="E107" s="127">
        <f t="shared" si="26"/>
        <v>44311</v>
      </c>
      <c r="F107" s="35"/>
      <c r="G107" s="36"/>
      <c r="H107" s="43"/>
      <c r="I107" s="36"/>
      <c r="J107" s="38"/>
    </row>
    <row r="108" spans="1:11" ht="22.5" customHeight="1" x14ac:dyDescent="0.25">
      <c r="A108" s="31"/>
      <c r="C108" s="40"/>
      <c r="D108" s="126" t="str">
        <f t="shared" si="26"/>
        <v>Sun</v>
      </c>
      <c r="E108" s="127">
        <f t="shared" si="26"/>
        <v>44311</v>
      </c>
      <c r="F108" s="35"/>
      <c r="G108" s="36"/>
      <c r="H108" s="43"/>
      <c r="I108" s="36"/>
      <c r="J108" s="38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57</v>
      </c>
      <c r="G109" s="47">
        <v>9001</v>
      </c>
      <c r="H109" s="48" t="s">
        <v>226</v>
      </c>
      <c r="I109" s="47" t="s">
        <v>68</v>
      </c>
      <c r="J109" s="49">
        <v>10</v>
      </c>
      <c r="K109" s="106" t="s">
        <v>235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54</v>
      </c>
      <c r="G114" s="36">
        <v>9001</v>
      </c>
      <c r="H114" s="43" t="s">
        <v>237</v>
      </c>
      <c r="I114" s="36" t="s">
        <v>68</v>
      </c>
      <c r="J114" s="38">
        <v>2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98</v>
      </c>
      <c r="G115" s="36">
        <v>9001</v>
      </c>
      <c r="H115" s="43" t="s">
        <v>232</v>
      </c>
      <c r="I115" s="36" t="s">
        <v>68</v>
      </c>
      <c r="J115" s="38">
        <v>2</v>
      </c>
      <c r="K115" s="106" t="s">
        <v>236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57</v>
      </c>
      <c r="G116" s="36">
        <v>9001</v>
      </c>
      <c r="H116" s="43" t="s">
        <v>227</v>
      </c>
      <c r="I116" s="36" t="s">
        <v>68</v>
      </c>
      <c r="J116" s="38">
        <v>6</v>
      </c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57</v>
      </c>
      <c r="G119" s="47">
        <v>9001</v>
      </c>
      <c r="H119" s="124" t="s">
        <v>227</v>
      </c>
      <c r="I119" s="47" t="s">
        <v>56</v>
      </c>
      <c r="J119" s="49">
        <v>6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54</v>
      </c>
      <c r="G120" s="47">
        <v>9001</v>
      </c>
      <c r="H120" s="128" t="s">
        <v>238</v>
      </c>
      <c r="I120" s="47" t="s">
        <v>56</v>
      </c>
      <c r="J120" s="49">
        <v>2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57</v>
      </c>
      <c r="G121" s="47">
        <v>9001</v>
      </c>
      <c r="H121" s="124" t="s">
        <v>227</v>
      </c>
      <c r="I121" s="47" t="s">
        <v>68</v>
      </c>
      <c r="J121" s="49">
        <v>2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124"/>
      <c r="I122" s="47"/>
      <c r="J122" s="49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124"/>
      <c r="I123" s="47"/>
      <c r="J123" s="49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57</v>
      </c>
      <c r="G124" s="36">
        <v>9001</v>
      </c>
      <c r="H124" s="43" t="s">
        <v>230</v>
      </c>
      <c r="I124" s="36" t="s">
        <v>68</v>
      </c>
      <c r="J124" s="38">
        <v>10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54</v>
      </c>
      <c r="G129" s="47">
        <v>9001</v>
      </c>
      <c r="H129" s="48" t="s">
        <v>239</v>
      </c>
      <c r="I129" s="47" t="s">
        <v>56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57</v>
      </c>
      <c r="G130" s="47">
        <v>9001</v>
      </c>
      <c r="H130" s="48" t="s">
        <v>227</v>
      </c>
      <c r="I130" s="47" t="s">
        <v>68</v>
      </c>
      <c r="J130" s="49">
        <v>2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48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48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48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98" priority="37" stopIfTrue="1">
      <formula>IF($A11=1,B11,)</formula>
    </cfRule>
    <cfRule type="expression" dxfId="97" priority="38" stopIfTrue="1">
      <formula>IF($A11="",B11,)</formula>
    </cfRule>
  </conditionalFormatting>
  <conditionalFormatting sqref="E11:E15">
    <cfRule type="expression" dxfId="96" priority="39" stopIfTrue="1">
      <formula>IF($A11="",B11,"")</formula>
    </cfRule>
  </conditionalFormatting>
  <conditionalFormatting sqref="E16:E128">
    <cfRule type="expression" dxfId="95" priority="40" stopIfTrue="1">
      <formula>IF($A16&lt;&gt;1,B16,"")</formula>
    </cfRule>
  </conditionalFormatting>
  <conditionalFormatting sqref="D11:D128">
    <cfRule type="expression" dxfId="94" priority="41" stopIfTrue="1">
      <formula>IF($A11="",B11,)</formula>
    </cfRule>
  </conditionalFormatting>
  <conditionalFormatting sqref="G11:G20 G82:G98 G22:G33 G35:G76 G100:G104 G106:G123">
    <cfRule type="expression" dxfId="93" priority="42" stopIfTrue="1">
      <formula>#REF!="Freelancer"</formula>
    </cfRule>
    <cfRule type="expression" dxfId="92" priority="43" stopIfTrue="1">
      <formula>#REF!="DTC Int. Staff"</formula>
    </cfRule>
  </conditionalFormatting>
  <conditionalFormatting sqref="G119:G123 G87:G98 G22 G33 G60:G76 G35:G49 G100:G104 G106:G108">
    <cfRule type="expression" dxfId="91" priority="35" stopIfTrue="1">
      <formula>$F$5="Freelancer"</formula>
    </cfRule>
    <cfRule type="expression" dxfId="90" priority="36" stopIfTrue="1">
      <formula>$F$5="DTC Int. Staff"</formula>
    </cfRule>
  </conditionalFormatting>
  <conditionalFormatting sqref="G16:G20">
    <cfRule type="expression" dxfId="89" priority="33" stopIfTrue="1">
      <formula>#REF!="Freelancer"</formula>
    </cfRule>
    <cfRule type="expression" dxfId="88" priority="34" stopIfTrue="1">
      <formula>#REF!="DTC Int. Staff"</formula>
    </cfRule>
  </conditionalFormatting>
  <conditionalFormatting sqref="G16:G20">
    <cfRule type="expression" dxfId="87" priority="31" stopIfTrue="1">
      <formula>$F$5="Freelancer"</formula>
    </cfRule>
    <cfRule type="expression" dxfId="86" priority="32" stopIfTrue="1">
      <formula>$F$5="DTC Int. Staff"</formula>
    </cfRule>
  </conditionalFormatting>
  <conditionalFormatting sqref="G21">
    <cfRule type="expression" dxfId="85" priority="29" stopIfTrue="1">
      <formula>#REF!="Freelancer"</formula>
    </cfRule>
    <cfRule type="expression" dxfId="84" priority="30" stopIfTrue="1">
      <formula>#REF!="DTC Int. Staff"</formula>
    </cfRule>
  </conditionalFormatting>
  <conditionalFormatting sqref="G21">
    <cfRule type="expression" dxfId="83" priority="27" stopIfTrue="1">
      <formula>$F$5="Freelancer"</formula>
    </cfRule>
    <cfRule type="expression" dxfId="82" priority="28" stopIfTrue="1">
      <formula>$F$5="DTC Int. Staff"</formula>
    </cfRule>
  </conditionalFormatting>
  <conditionalFormatting sqref="C129:C133">
    <cfRule type="expression" dxfId="81" priority="21" stopIfTrue="1">
      <formula>IF($A129=1,B129,)</formula>
    </cfRule>
    <cfRule type="expression" dxfId="80" priority="22" stopIfTrue="1">
      <formula>IF($A129="",B129,)</formula>
    </cfRule>
  </conditionalFormatting>
  <conditionalFormatting sqref="D129:D133">
    <cfRule type="expression" dxfId="79" priority="23" stopIfTrue="1">
      <formula>IF($A129="",B129,)</formula>
    </cfRule>
  </conditionalFormatting>
  <conditionalFormatting sqref="E129:E133">
    <cfRule type="expression" dxfId="78" priority="20" stopIfTrue="1">
      <formula>IF($A129&lt;&gt;1,B129,"")</formula>
    </cfRule>
  </conditionalFormatting>
  <conditionalFormatting sqref="G55:G59">
    <cfRule type="expression" dxfId="77" priority="17" stopIfTrue="1">
      <formula>$F$5="Freelancer"</formula>
    </cfRule>
    <cfRule type="expression" dxfId="76" priority="18" stopIfTrue="1">
      <formula>$F$5="DTC Int. Staff"</formula>
    </cfRule>
  </conditionalFormatting>
  <conditionalFormatting sqref="G77:G81">
    <cfRule type="expression" dxfId="75" priority="15" stopIfTrue="1">
      <formula>#REF!="Freelancer"</formula>
    </cfRule>
    <cfRule type="expression" dxfId="74" priority="16" stopIfTrue="1">
      <formula>#REF!="DTC Int. Staff"</formula>
    </cfRule>
  </conditionalFormatting>
  <conditionalFormatting sqref="G77:G81">
    <cfRule type="expression" dxfId="73" priority="13" stopIfTrue="1">
      <formula>$F$5="Freelancer"</formula>
    </cfRule>
    <cfRule type="expression" dxfId="72" priority="14" stopIfTrue="1">
      <formula>$F$5="DTC Int. Staff"</formula>
    </cfRule>
  </conditionalFormatting>
  <conditionalFormatting sqref="G34">
    <cfRule type="expression" dxfId="71" priority="11" stopIfTrue="1">
      <formula>#REF!="Freelancer"</formula>
    </cfRule>
    <cfRule type="expression" dxfId="70" priority="12" stopIfTrue="1">
      <formula>#REF!="DTC Int. Staff"</formula>
    </cfRule>
  </conditionalFormatting>
  <conditionalFormatting sqref="G34">
    <cfRule type="expression" dxfId="69" priority="9" stopIfTrue="1">
      <formula>$F$5="Freelancer"</formula>
    </cfRule>
    <cfRule type="expression" dxfId="68" priority="10" stopIfTrue="1">
      <formula>$F$5="DTC Int. Staff"</formula>
    </cfRule>
  </conditionalFormatting>
  <conditionalFormatting sqref="G99">
    <cfRule type="expression" dxfId="67" priority="7" stopIfTrue="1">
      <formula>#REF!="Freelancer"</formula>
    </cfRule>
    <cfRule type="expression" dxfId="66" priority="8" stopIfTrue="1">
      <formula>#REF!="DTC Int. Staff"</formula>
    </cfRule>
  </conditionalFormatting>
  <conditionalFormatting sqref="G99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105">
    <cfRule type="expression" dxfId="63" priority="3" stopIfTrue="1">
      <formula>#REF!="Freelancer"</formula>
    </cfRule>
    <cfRule type="expression" dxfId="62" priority="4" stopIfTrue="1">
      <formula>#REF!="DTC Int. Staff"</formula>
    </cfRule>
  </conditionalFormatting>
  <conditionalFormatting sqref="G105">
    <cfRule type="expression" dxfId="61" priority="1" stopIfTrue="1">
      <formula>$F$5="Freelancer"</formula>
    </cfRule>
    <cfRule type="expression" dxfId="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71"/>
  <sheetViews>
    <sheetView showGridLines="0" topLeftCell="D121" zoomScale="90" zoomScaleNormal="90" workbookViewId="0">
      <selection activeCell="F11" sqref="F11:F12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62" t="s">
        <v>5</v>
      </c>
      <c r="E1" s="263"/>
      <c r="F1" s="263"/>
      <c r="G1" s="263"/>
      <c r="H1" s="263"/>
      <c r="I1" s="263"/>
      <c r="J1" s="2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60" t="s">
        <v>8</v>
      </c>
      <c r="E4" s="261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SUM(J10:J137)</f>
        <v>200</v>
      </c>
      <c r="J8" s="25">
        <f>I8/8</f>
        <v>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2" si="0">IF(OR(C11="f",C11="u",C11="F",C11="U"),"",IF(OR(B11=1,B11=2,B11=3,B11=4,B11=5),1,""))</f>
        <v/>
      </c>
      <c r="B11" s="8">
        <f t="shared" ref="B11:B115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 t="s">
        <v>57</v>
      </c>
      <c r="G11" s="36">
        <v>9001</v>
      </c>
      <c r="H11" s="43" t="s">
        <v>227</v>
      </c>
      <c r="I11" s="36" t="s">
        <v>68</v>
      </c>
      <c r="J11" s="84">
        <v>2</v>
      </c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 t="s">
        <v>57</v>
      </c>
      <c r="G12" s="36">
        <v>9001</v>
      </c>
      <c r="H12" s="43" t="s">
        <v>227</v>
      </c>
      <c r="I12" s="36" t="s">
        <v>68</v>
      </c>
      <c r="J12" s="84">
        <v>5</v>
      </c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215</v>
      </c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35" t="s">
        <v>57</v>
      </c>
      <c r="G14" s="36">
        <v>9001</v>
      </c>
      <c r="H14" s="43" t="s">
        <v>240</v>
      </c>
      <c r="I14" s="36" t="s">
        <v>68</v>
      </c>
      <c r="J14" s="84">
        <v>4</v>
      </c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2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 t="s">
        <v>216</v>
      </c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 t="s">
        <v>57</v>
      </c>
      <c r="G19" s="47">
        <v>9001</v>
      </c>
      <c r="H19" s="48" t="s">
        <v>241</v>
      </c>
      <c r="I19" s="47" t="s">
        <v>68</v>
      </c>
      <c r="J19" s="85">
        <v>4</v>
      </c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5" t="s">
        <v>57</v>
      </c>
      <c r="G23" s="66">
        <v>9001</v>
      </c>
      <c r="H23" s="67" t="s">
        <v>242</v>
      </c>
      <c r="I23" s="36" t="s">
        <v>68</v>
      </c>
      <c r="J23" s="86">
        <v>12</v>
      </c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 t="s">
        <v>57</v>
      </c>
      <c r="G28" s="47">
        <v>9001</v>
      </c>
      <c r="H28" s="129" t="s">
        <v>243</v>
      </c>
      <c r="I28" s="47" t="s">
        <v>68</v>
      </c>
      <c r="J28" s="85">
        <v>10</v>
      </c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5" t="s">
        <v>57</v>
      </c>
      <c r="G33" s="66">
        <v>9001</v>
      </c>
      <c r="H33" s="67" t="s">
        <v>243</v>
      </c>
      <c r="I33" s="66" t="s">
        <v>56</v>
      </c>
      <c r="J33" s="86">
        <v>8</v>
      </c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57</v>
      </c>
      <c r="G40" s="47">
        <v>9001</v>
      </c>
      <c r="H40" s="48" t="s">
        <v>244</v>
      </c>
      <c r="I40" s="47" t="s">
        <v>68</v>
      </c>
      <c r="J40" s="85">
        <v>4</v>
      </c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/>
      <c r="G41" s="47">
        <v>9009</v>
      </c>
      <c r="H41" s="48" t="s">
        <v>127</v>
      </c>
      <c r="I41" s="47" t="s">
        <v>68</v>
      </c>
      <c r="J41" s="85">
        <v>1</v>
      </c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 t="s">
        <v>59</v>
      </c>
      <c r="G42" s="47">
        <v>9001</v>
      </c>
      <c r="H42" s="48" t="s">
        <v>245</v>
      </c>
      <c r="I42" s="47" t="s">
        <v>68</v>
      </c>
      <c r="J42" s="85">
        <v>4</v>
      </c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48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 t="s">
        <v>57</v>
      </c>
      <c r="G45" s="36">
        <v>9001</v>
      </c>
      <c r="H45" s="43" t="s">
        <v>244</v>
      </c>
      <c r="I45" s="36" t="s">
        <v>68</v>
      </c>
      <c r="J45" s="84">
        <v>6</v>
      </c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35" t="s">
        <v>59</v>
      </c>
      <c r="G46" s="36">
        <v>9001</v>
      </c>
      <c r="H46" s="43" t="s">
        <v>245</v>
      </c>
      <c r="I46" s="36" t="s">
        <v>68</v>
      </c>
      <c r="J46" s="84">
        <v>4</v>
      </c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1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 t="s">
        <v>54</v>
      </c>
      <c r="G50" s="47">
        <v>9001</v>
      </c>
      <c r="H50" s="133" t="s">
        <v>246</v>
      </c>
      <c r="I50" s="47" t="s">
        <v>68</v>
      </c>
      <c r="J50" s="85">
        <v>4</v>
      </c>
      <c r="K50" s="106" t="s">
        <v>206</v>
      </c>
    </row>
    <row r="51" spans="1:11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>
        <v>9009</v>
      </c>
      <c r="H51" s="130" t="s">
        <v>127</v>
      </c>
      <c r="I51" s="47" t="s">
        <v>68</v>
      </c>
      <c r="J51" s="85">
        <v>1</v>
      </c>
    </row>
    <row r="52" spans="1:11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 t="s">
        <v>57</v>
      </c>
      <c r="G52" s="47">
        <v>9001</v>
      </c>
      <c r="H52" s="130" t="s">
        <v>244</v>
      </c>
      <c r="I52" s="47" t="s">
        <v>68</v>
      </c>
      <c r="J52" s="85">
        <v>4</v>
      </c>
    </row>
    <row r="53" spans="1:11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130"/>
      <c r="I53" s="47"/>
      <c r="J53" s="85"/>
    </row>
    <row r="54" spans="1:11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130"/>
      <c r="I54" s="47"/>
      <c r="J54" s="85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 t="s">
        <v>57</v>
      </c>
      <c r="G55" s="36">
        <v>9001</v>
      </c>
      <c r="H55" s="43" t="s">
        <v>244</v>
      </c>
      <c r="I55" s="36" t="s">
        <v>56</v>
      </c>
      <c r="J55" s="84">
        <v>4</v>
      </c>
    </row>
    <row r="56" spans="1:11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35" t="s">
        <v>59</v>
      </c>
      <c r="G56" s="36">
        <v>9001</v>
      </c>
      <c r="H56" s="43" t="s">
        <v>245</v>
      </c>
      <c r="I56" s="36" t="s">
        <v>56</v>
      </c>
      <c r="J56" s="84">
        <v>4</v>
      </c>
    </row>
    <row r="57" spans="1:11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1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1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 t="s">
        <v>54</v>
      </c>
      <c r="G60" s="47">
        <v>9001</v>
      </c>
      <c r="H60" s="48" t="s">
        <v>247</v>
      </c>
      <c r="I60" s="47" t="s">
        <v>68</v>
      </c>
      <c r="J60" s="85">
        <v>3</v>
      </c>
    </row>
    <row r="61" spans="1:11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 t="s">
        <v>57</v>
      </c>
      <c r="G61" s="47">
        <v>9001</v>
      </c>
      <c r="H61" s="48" t="s">
        <v>244</v>
      </c>
      <c r="I61" s="47" t="s">
        <v>68</v>
      </c>
      <c r="J61" s="85">
        <v>2</v>
      </c>
    </row>
    <row r="62" spans="1:11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 t="s">
        <v>59</v>
      </c>
      <c r="G62" s="47">
        <v>9001</v>
      </c>
      <c r="H62" s="48" t="s">
        <v>245</v>
      </c>
      <c r="I62" s="47" t="s">
        <v>68</v>
      </c>
      <c r="J62" s="85">
        <v>3</v>
      </c>
    </row>
    <row r="63" spans="1:11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1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 t="s">
        <v>54</v>
      </c>
      <c r="G67" s="36">
        <v>9001</v>
      </c>
      <c r="H67" s="43" t="s">
        <v>250</v>
      </c>
      <c r="I67" s="36" t="s">
        <v>68</v>
      </c>
      <c r="J67" s="84">
        <v>2</v>
      </c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35" t="s">
        <v>57</v>
      </c>
      <c r="G68" s="36">
        <v>9001</v>
      </c>
      <c r="H68" s="43" t="s">
        <v>248</v>
      </c>
      <c r="I68" s="36" t="s">
        <v>68</v>
      </c>
      <c r="J68" s="84">
        <v>4</v>
      </c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 t="s">
        <v>186</v>
      </c>
      <c r="G69" s="36">
        <v>9003</v>
      </c>
      <c r="H69" s="43" t="s">
        <v>249</v>
      </c>
      <c r="I69" s="36" t="s">
        <v>68</v>
      </c>
      <c r="J69" s="84">
        <v>2</v>
      </c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 t="s">
        <v>57</v>
      </c>
      <c r="G72" s="47">
        <v>9001</v>
      </c>
      <c r="H72" s="48" t="s">
        <v>252</v>
      </c>
      <c r="I72" s="47" t="s">
        <v>68</v>
      </c>
      <c r="J72" s="85">
        <v>8</v>
      </c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5" t="s">
        <v>57</v>
      </c>
      <c r="G77" s="66">
        <v>9001</v>
      </c>
      <c r="H77" s="67" t="s">
        <v>251</v>
      </c>
      <c r="I77" s="66" t="s">
        <v>68</v>
      </c>
      <c r="J77" s="86">
        <v>2</v>
      </c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65" t="s">
        <v>91</v>
      </c>
      <c r="G78" s="66">
        <v>9001</v>
      </c>
      <c r="H78" s="67" t="s">
        <v>92</v>
      </c>
      <c r="I78" s="66" t="s">
        <v>68</v>
      </c>
      <c r="J78" s="86">
        <v>6</v>
      </c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65" t="s">
        <v>54</v>
      </c>
      <c r="G79" s="66">
        <v>9001</v>
      </c>
      <c r="H79" s="67" t="s">
        <v>81</v>
      </c>
      <c r="I79" s="66" t="s">
        <v>68</v>
      </c>
      <c r="J79" s="86">
        <v>1</v>
      </c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 t="s">
        <v>57</v>
      </c>
      <c r="G82" s="47">
        <v>9001</v>
      </c>
      <c r="H82" s="48" t="s">
        <v>253</v>
      </c>
      <c r="I82" s="47" t="s">
        <v>56</v>
      </c>
      <c r="J82" s="85">
        <v>10</v>
      </c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 t="s">
        <v>57</v>
      </c>
      <c r="G83" s="47">
        <v>9001</v>
      </c>
      <c r="H83" s="48" t="s">
        <v>254</v>
      </c>
      <c r="I83" s="47" t="s">
        <v>68</v>
      </c>
      <c r="J83" s="85">
        <v>2</v>
      </c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5" t="s">
        <v>54</v>
      </c>
      <c r="G87" s="66">
        <v>9001</v>
      </c>
      <c r="H87" s="67" t="s">
        <v>256</v>
      </c>
      <c r="I87" s="66" t="s">
        <v>68</v>
      </c>
      <c r="J87" s="86">
        <v>6</v>
      </c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65" t="s">
        <v>59</v>
      </c>
      <c r="G88" s="66">
        <v>9001</v>
      </c>
      <c r="H88" s="67" t="s">
        <v>255</v>
      </c>
      <c r="I88" s="66" t="s">
        <v>68</v>
      </c>
      <c r="J88" s="86">
        <v>2</v>
      </c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5" t="s">
        <v>57</v>
      </c>
      <c r="G89" s="66">
        <v>9001</v>
      </c>
      <c r="H89" s="67" t="s">
        <v>254</v>
      </c>
      <c r="I89" s="66" t="s">
        <v>68</v>
      </c>
      <c r="J89" s="86">
        <v>2</v>
      </c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 t="s">
        <v>54</v>
      </c>
      <c r="G92" s="36">
        <v>9001</v>
      </c>
      <c r="H92" s="43" t="s">
        <v>107</v>
      </c>
      <c r="I92" s="36" t="s">
        <v>68</v>
      </c>
      <c r="J92" s="84">
        <v>4</v>
      </c>
    </row>
    <row r="93" spans="1:10" ht="22.5" customHeight="1" x14ac:dyDescent="0.25">
      <c r="A93" s="31"/>
      <c r="C93" s="78"/>
      <c r="D93" s="134" t="s">
        <v>122</v>
      </c>
      <c r="E93" s="110">
        <v>44338</v>
      </c>
      <c r="F93" s="35" t="s">
        <v>57</v>
      </c>
      <c r="G93" s="36">
        <v>9001</v>
      </c>
      <c r="H93" s="43" t="s">
        <v>260</v>
      </c>
      <c r="I93" s="36" t="s">
        <v>68</v>
      </c>
      <c r="J93" s="84">
        <v>2</v>
      </c>
    </row>
    <row r="94" spans="1:10" ht="22.5" customHeight="1" x14ac:dyDescent="0.25">
      <c r="A94" s="31" t="str">
        <f t="shared" si="0"/>
        <v/>
      </c>
      <c r="B94" s="8">
        <f t="shared" si="1"/>
        <v>7</v>
      </c>
      <c r="C94" s="78"/>
      <c r="D94" s="79" t="str">
        <f t="shared" si="5"/>
        <v>Sun</v>
      </c>
      <c r="E94" s="34">
        <f>+E92+1</f>
        <v>44339</v>
      </c>
      <c r="F94" s="35" t="s">
        <v>57</v>
      </c>
      <c r="G94" s="36">
        <v>9001</v>
      </c>
      <c r="H94" s="43" t="s">
        <v>261</v>
      </c>
      <c r="I94" s="36" t="s">
        <v>68</v>
      </c>
      <c r="J94" s="84">
        <v>2</v>
      </c>
    </row>
    <row r="95" spans="1:10" ht="22.5" customHeight="1" x14ac:dyDescent="0.25">
      <c r="A95" s="31">
        <f t="shared" si="0"/>
        <v>1</v>
      </c>
      <c r="B95" s="8">
        <f t="shared" si="1"/>
        <v>1</v>
      </c>
      <c r="C95" s="78"/>
      <c r="D95" s="79" t="str">
        <f t="shared" si="5"/>
        <v>Mo</v>
      </c>
      <c r="E95" s="34">
        <f t="shared" ref="E95" si="22">+E94+1</f>
        <v>44340</v>
      </c>
      <c r="F95" s="35" t="s">
        <v>57</v>
      </c>
      <c r="G95" s="36">
        <v>9001</v>
      </c>
      <c r="H95" s="43" t="s">
        <v>257</v>
      </c>
      <c r="I95" s="36" t="s">
        <v>56</v>
      </c>
      <c r="J95" s="84">
        <v>10</v>
      </c>
    </row>
    <row r="96" spans="1:10" ht="22.5" customHeight="1" x14ac:dyDescent="0.25">
      <c r="A96" s="31"/>
      <c r="C96" s="78"/>
      <c r="D96" s="79" t="str">
        <f>D95</f>
        <v>Mo</v>
      </c>
      <c r="E96" s="34">
        <f>E95</f>
        <v>44340</v>
      </c>
      <c r="F96" s="35" t="s">
        <v>57</v>
      </c>
      <c r="G96" s="36">
        <v>9001</v>
      </c>
      <c r="H96" s="43" t="s">
        <v>262</v>
      </c>
      <c r="I96" s="36" t="s">
        <v>68</v>
      </c>
      <c r="J96" s="84">
        <v>2</v>
      </c>
    </row>
    <row r="97" spans="1:10" ht="22.5" customHeight="1" x14ac:dyDescent="0.25">
      <c r="A97" s="31"/>
      <c r="C97" s="78"/>
      <c r="D97" s="79" t="str">
        <f t="shared" ref="D97:D99" si="23">D96</f>
        <v>Mo</v>
      </c>
      <c r="E97" s="34">
        <f t="shared" ref="E97:E99" si="24">E96</f>
        <v>44340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5">
      <c r="A99" s="31"/>
      <c r="C99" s="78"/>
      <c r="D99" s="79" t="str">
        <f t="shared" si="23"/>
        <v>Mo</v>
      </c>
      <c r="E99" s="34">
        <f t="shared" si="24"/>
        <v>44340</v>
      </c>
      <c r="F99" s="35"/>
      <c r="G99" s="36"/>
      <c r="H99" s="43"/>
      <c r="I99" s="36"/>
      <c r="J99" s="84"/>
    </row>
    <row r="100" spans="1:10" ht="22.5" customHeight="1" x14ac:dyDescent="0.25">
      <c r="A100" s="31">
        <f t="shared" si="0"/>
        <v>1</v>
      </c>
      <c r="B100" s="8">
        <f t="shared" si="1"/>
        <v>2</v>
      </c>
      <c r="C100" s="78"/>
      <c r="D100" s="93" t="str">
        <f t="shared" si="5"/>
        <v>Tue</v>
      </c>
      <c r="E100" s="45">
        <f>+E95+1</f>
        <v>44341</v>
      </c>
      <c r="F100" s="46" t="s">
        <v>54</v>
      </c>
      <c r="G100" s="47">
        <v>9001</v>
      </c>
      <c r="H100" s="48" t="s">
        <v>263</v>
      </c>
      <c r="I100" s="47" t="s">
        <v>56</v>
      </c>
      <c r="J100" s="85">
        <v>10</v>
      </c>
    </row>
    <row r="101" spans="1:10" ht="22.5" customHeight="1" x14ac:dyDescent="0.25">
      <c r="A101" s="31"/>
      <c r="C101" s="78"/>
      <c r="D101" s="93" t="str">
        <f>D100</f>
        <v>Tue</v>
      </c>
      <c r="E101" s="45">
        <f>E100</f>
        <v>44341</v>
      </c>
      <c r="F101" s="46"/>
      <c r="G101" s="47"/>
      <c r="H101" s="48"/>
      <c r="I101" s="47"/>
      <c r="J101" s="85"/>
    </row>
    <row r="102" spans="1:10" ht="22.5" customHeight="1" x14ac:dyDescent="0.25">
      <c r="A102" s="31"/>
      <c r="C102" s="78"/>
      <c r="D102" s="93" t="str">
        <f t="shared" ref="D102:E104" si="25">D101</f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5">
      <c r="A104" s="31"/>
      <c r="C104" s="78"/>
      <c r="D104" s="93" t="str">
        <f t="shared" si="25"/>
        <v>Tue</v>
      </c>
      <c r="E104" s="45">
        <f t="shared" si="25"/>
        <v>44341</v>
      </c>
      <c r="F104" s="46"/>
      <c r="G104" s="47"/>
      <c r="H104" s="48"/>
      <c r="I104" s="47"/>
      <c r="J104" s="85"/>
    </row>
    <row r="105" spans="1:10" ht="22.5" customHeight="1" x14ac:dyDescent="0.25">
      <c r="A105" s="31">
        <f t="shared" si="0"/>
        <v>1</v>
      </c>
      <c r="B105" s="8">
        <f t="shared" si="1"/>
        <v>3</v>
      </c>
      <c r="C105" s="78"/>
      <c r="D105" s="79" t="str">
        <f t="shared" si="5"/>
        <v>Wed</v>
      </c>
      <c r="E105" s="34">
        <f>+E100+1</f>
        <v>44342</v>
      </c>
      <c r="F105" s="65"/>
      <c r="G105" s="66"/>
      <c r="H105" s="116" t="s">
        <v>258</v>
      </c>
      <c r="I105" s="66"/>
      <c r="J105" s="86"/>
    </row>
    <row r="106" spans="1:10" ht="22.5" customHeight="1" x14ac:dyDescent="0.25">
      <c r="A106" s="31"/>
      <c r="C106" s="78"/>
      <c r="D106" s="79" t="str">
        <f>D105</f>
        <v>Wed</v>
      </c>
      <c r="E106" s="34">
        <f>E105</f>
        <v>44342</v>
      </c>
      <c r="F106" s="65" t="s">
        <v>54</v>
      </c>
      <c r="G106" s="66">
        <v>9001</v>
      </c>
      <c r="H106" s="67" t="s">
        <v>264</v>
      </c>
      <c r="I106" s="66" t="s">
        <v>68</v>
      </c>
      <c r="J106" s="86">
        <v>4</v>
      </c>
    </row>
    <row r="107" spans="1:10" ht="22.5" customHeight="1" x14ac:dyDescent="0.25">
      <c r="A107" s="31"/>
      <c r="C107" s="78"/>
      <c r="D107" s="79" t="str">
        <f t="shared" ref="D107:E109" si="26">D106</f>
        <v>Wed</v>
      </c>
      <c r="E107" s="34">
        <f t="shared" si="26"/>
        <v>44342</v>
      </c>
      <c r="F107" s="65" t="s">
        <v>59</v>
      </c>
      <c r="G107" s="66">
        <v>9001</v>
      </c>
      <c r="H107" s="67" t="s">
        <v>266</v>
      </c>
      <c r="I107" s="66" t="s">
        <v>68</v>
      </c>
      <c r="J107" s="86">
        <v>2</v>
      </c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5">
      <c r="A109" s="31"/>
      <c r="C109" s="78"/>
      <c r="D109" s="79" t="str">
        <f t="shared" si="26"/>
        <v>Wed</v>
      </c>
      <c r="E109" s="34">
        <f t="shared" si="26"/>
        <v>44342</v>
      </c>
      <c r="F109" s="65"/>
      <c r="G109" s="66"/>
      <c r="H109" s="67"/>
      <c r="I109" s="66"/>
      <c r="J109" s="86"/>
    </row>
    <row r="110" spans="1:10" ht="22.5" customHeight="1" x14ac:dyDescent="0.25">
      <c r="A110" s="31">
        <f t="shared" si="0"/>
        <v>1</v>
      </c>
      <c r="B110" s="8">
        <f t="shared" si="1"/>
        <v>4</v>
      </c>
      <c r="C110" s="78"/>
      <c r="D110" s="93" t="str">
        <f t="shared" si="5"/>
        <v>Thu</v>
      </c>
      <c r="E110" s="45">
        <f>+E105+1</f>
        <v>44343</v>
      </c>
      <c r="F110" s="46" t="s">
        <v>59</v>
      </c>
      <c r="G110" s="47">
        <v>9001</v>
      </c>
      <c r="H110" s="48" t="s">
        <v>259</v>
      </c>
      <c r="I110" s="47" t="s">
        <v>68</v>
      </c>
      <c r="J110" s="85">
        <v>4</v>
      </c>
    </row>
    <row r="111" spans="1:10" ht="22.5" customHeight="1" x14ac:dyDescent="0.25">
      <c r="A111" s="31"/>
      <c r="C111" s="78"/>
      <c r="D111" s="93" t="str">
        <f>D110</f>
        <v>Thu</v>
      </c>
      <c r="E111" s="45">
        <f>E110</f>
        <v>44343</v>
      </c>
      <c r="F111" s="46" t="s">
        <v>54</v>
      </c>
      <c r="G111" s="47">
        <v>9001</v>
      </c>
      <c r="H111" s="48" t="s">
        <v>264</v>
      </c>
      <c r="I111" s="47" t="s">
        <v>68</v>
      </c>
      <c r="J111" s="85">
        <v>6</v>
      </c>
    </row>
    <row r="112" spans="1:10" ht="22.5" customHeight="1" x14ac:dyDescent="0.25">
      <c r="A112" s="31"/>
      <c r="C112" s="78"/>
      <c r="D112" s="93" t="str">
        <f t="shared" ref="D112:E114" si="27">D111</f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1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1" ht="22.5" customHeight="1" x14ac:dyDescent="0.25">
      <c r="A114" s="31"/>
      <c r="C114" s="78"/>
      <c r="D114" s="93" t="str">
        <f t="shared" si="27"/>
        <v>Thu</v>
      </c>
      <c r="E114" s="45">
        <f t="shared" si="27"/>
        <v>44343</v>
      </c>
      <c r="F114" s="46"/>
      <c r="G114" s="47"/>
      <c r="H114" s="48"/>
      <c r="I114" s="47"/>
      <c r="J114" s="85"/>
    </row>
    <row r="115" spans="1:11" ht="22.5" customHeight="1" x14ac:dyDescent="0.25">
      <c r="A115" s="31">
        <f t="shared" si="0"/>
        <v>1</v>
      </c>
      <c r="B115" s="8">
        <f t="shared" si="1"/>
        <v>5</v>
      </c>
      <c r="C115" s="78"/>
      <c r="D115" s="79" t="str">
        <f t="shared" si="5"/>
        <v>Fri</v>
      </c>
      <c r="E115" s="34">
        <f>+E110+1</f>
        <v>44344</v>
      </c>
      <c r="F115" s="65" t="s">
        <v>54</v>
      </c>
      <c r="G115" s="66">
        <v>9001</v>
      </c>
      <c r="H115" s="135" t="s">
        <v>265</v>
      </c>
      <c r="I115" s="66" t="s">
        <v>56</v>
      </c>
      <c r="J115" s="86">
        <v>6</v>
      </c>
    </row>
    <row r="116" spans="1:11" ht="22.5" customHeight="1" x14ac:dyDescent="0.25">
      <c r="A116" s="31"/>
      <c r="C116" s="78"/>
      <c r="D116" s="79" t="str">
        <f>D115</f>
        <v>Fri</v>
      </c>
      <c r="E116" s="34">
        <f>E115</f>
        <v>44344</v>
      </c>
      <c r="F116" s="65" t="s">
        <v>57</v>
      </c>
      <c r="G116" s="66">
        <v>9001</v>
      </c>
      <c r="H116" s="136" t="s">
        <v>254</v>
      </c>
      <c r="I116" s="66" t="s">
        <v>56</v>
      </c>
      <c r="J116" s="86">
        <v>4</v>
      </c>
    </row>
    <row r="117" spans="1:11" ht="22.5" customHeight="1" x14ac:dyDescent="0.25">
      <c r="A117" s="31"/>
      <c r="C117" s="78"/>
      <c r="D117" s="79" t="str">
        <f t="shared" ref="D117:E119" si="28">D116</f>
        <v>Fri</v>
      </c>
      <c r="E117" s="34">
        <f t="shared" si="28"/>
        <v>44344</v>
      </c>
      <c r="F117" s="65"/>
      <c r="G117" s="66"/>
      <c r="H117" s="131"/>
      <c r="I117" s="66"/>
      <c r="J117" s="86"/>
    </row>
    <row r="118" spans="1:11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65"/>
      <c r="G118" s="66"/>
      <c r="H118" s="131"/>
      <c r="I118" s="66"/>
      <c r="J118" s="86"/>
    </row>
    <row r="119" spans="1:11" ht="22.5" customHeight="1" x14ac:dyDescent="0.25">
      <c r="A119" s="31"/>
      <c r="C119" s="78"/>
      <c r="D119" s="79" t="str">
        <f t="shared" si="28"/>
        <v>Fri</v>
      </c>
      <c r="E119" s="34">
        <f t="shared" si="28"/>
        <v>44344</v>
      </c>
      <c r="F119" s="65"/>
      <c r="G119" s="66"/>
      <c r="H119" s="131"/>
      <c r="I119" s="66"/>
      <c r="J119" s="86"/>
    </row>
    <row r="120" spans="1:11" ht="24" customHeight="1" x14ac:dyDescent="0.25">
      <c r="A120" s="31" t="str">
        <f t="shared" si="0"/>
        <v/>
      </c>
      <c r="B120" s="8">
        <f>WEEKDAY(E115+1,2)</f>
        <v>6</v>
      </c>
      <c r="C120" s="78"/>
      <c r="D120" s="79" t="str">
        <f>IF(B120=1,"Mo",IF(B120=2,"Tue",IF(B120=3,"Wed",IF(B120=4,"Thu",IF(B120=5,"Fri",IF(B120=6,"Sat",IF(B120=7,"Sun","")))))))</f>
        <v>Sat</v>
      </c>
      <c r="E120" s="34">
        <f>IF(MONTH(E115+1)&gt;MONTH(E115),"",E115+1)</f>
        <v>44345</v>
      </c>
      <c r="F120" s="35"/>
      <c r="G120" s="36"/>
      <c r="H120" s="43"/>
      <c r="I120" s="36"/>
      <c r="J120" s="84"/>
    </row>
    <row r="121" spans="1:11" ht="24" customHeight="1" x14ac:dyDescent="0.25">
      <c r="A121" s="31" t="str">
        <f t="shared" si="0"/>
        <v/>
      </c>
      <c r="B121" s="8">
        <v>7</v>
      </c>
      <c r="C121" s="78"/>
      <c r="D121" s="79" t="str">
        <f>IF(B121=1,"Mo",IF(B121=2,"Tue",IF(B121=3,"Wed",IF(B121=4,"Thu",IF(B121=5,"Fri",IF(B121=6,"Sat",IF(B121=7,"Sun","")))))))</f>
        <v>Sun</v>
      </c>
      <c r="E121" s="34">
        <f>IF(MONTH(E120+1)&gt;MONTH(E120),"",E120+1)</f>
        <v>44346</v>
      </c>
      <c r="F121" s="35"/>
      <c r="G121" s="36"/>
      <c r="H121" s="43"/>
      <c r="I121" s="36"/>
      <c r="J121" s="84"/>
    </row>
    <row r="122" spans="1:11" ht="24" customHeight="1" x14ac:dyDescent="0.25">
      <c r="A122" s="31">
        <f t="shared" si="0"/>
        <v>1</v>
      </c>
      <c r="B122" s="8">
        <v>1</v>
      </c>
      <c r="C122" s="78"/>
      <c r="D122" s="79" t="str">
        <f t="shared" si="5"/>
        <v>Mo</v>
      </c>
      <c r="E122" s="34">
        <f>IF(MONTH(E121+1)&gt;MONTH(E121),"",E121+1)</f>
        <v>44347</v>
      </c>
      <c r="F122" s="35" t="s">
        <v>57</v>
      </c>
      <c r="G122" s="36">
        <v>9001</v>
      </c>
      <c r="H122" s="43" t="s">
        <v>267</v>
      </c>
      <c r="I122" s="36" t="s">
        <v>68</v>
      </c>
      <c r="J122" s="84">
        <v>7</v>
      </c>
      <c r="K122" s="106" t="s">
        <v>270</v>
      </c>
    </row>
    <row r="123" spans="1:11" ht="24" customHeight="1" x14ac:dyDescent="0.25">
      <c r="C123" s="78"/>
      <c r="D123" s="79" t="str">
        <f>D122</f>
        <v>Mo</v>
      </c>
      <c r="E123" s="34">
        <f>E122</f>
        <v>44347</v>
      </c>
      <c r="F123" s="35" t="s">
        <v>268</v>
      </c>
      <c r="G123" s="36">
        <v>9001</v>
      </c>
      <c r="H123" s="43" t="s">
        <v>269</v>
      </c>
      <c r="I123" s="36" t="s">
        <v>68</v>
      </c>
      <c r="J123" s="84">
        <v>1</v>
      </c>
    </row>
    <row r="124" spans="1:11" ht="24" customHeight="1" x14ac:dyDescent="0.25">
      <c r="C124" s="78"/>
      <c r="D124" s="79" t="str">
        <f t="shared" ref="D124:D126" si="29">D123</f>
        <v>Mo</v>
      </c>
      <c r="E124" s="34">
        <f t="shared" ref="E124:E126" si="30">E123</f>
        <v>44347</v>
      </c>
      <c r="F124" s="35"/>
      <c r="G124" s="36"/>
      <c r="H124" s="43"/>
      <c r="I124" s="36"/>
      <c r="J124" s="84"/>
    </row>
    <row r="125" spans="1:11" ht="24" customHeight="1" x14ac:dyDescent="0.25">
      <c r="C125" s="78"/>
      <c r="D125" s="79" t="str">
        <f t="shared" si="29"/>
        <v>Mo</v>
      </c>
      <c r="E125" s="34">
        <f t="shared" si="30"/>
        <v>44347</v>
      </c>
      <c r="F125" s="35"/>
      <c r="G125" s="36"/>
      <c r="H125" s="43"/>
      <c r="I125" s="36"/>
      <c r="J125" s="84"/>
    </row>
    <row r="126" spans="1:11" ht="24" customHeight="1" thickBot="1" x14ac:dyDescent="0.3">
      <c r="C126" s="80"/>
      <c r="D126" s="81" t="str">
        <f t="shared" si="29"/>
        <v>Mo</v>
      </c>
      <c r="E126" s="53">
        <f t="shared" si="30"/>
        <v>44347</v>
      </c>
      <c r="F126" s="54"/>
      <c r="G126" s="55"/>
      <c r="H126" s="132"/>
      <c r="I126" s="55"/>
      <c r="J126" s="88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</sheetData>
  <mergeCells count="2">
    <mergeCell ref="D1:J1"/>
    <mergeCell ref="D4:E4"/>
  </mergeCells>
  <conditionalFormatting sqref="C11:C120">
    <cfRule type="expression" dxfId="59" priority="31" stopIfTrue="1">
      <formula>IF($A11=1,B11,)</formula>
    </cfRule>
    <cfRule type="expression" dxfId="58" priority="32" stopIfTrue="1">
      <formula>IF($A11="",B11,)</formula>
    </cfRule>
  </conditionalFormatting>
  <conditionalFormatting sqref="E11">
    <cfRule type="expression" dxfId="57" priority="33" stopIfTrue="1">
      <formula>IF($A11="",B11,"")</formula>
    </cfRule>
  </conditionalFormatting>
  <conditionalFormatting sqref="E12:E120">
    <cfRule type="expression" dxfId="56" priority="34" stopIfTrue="1">
      <formula>IF($A12&lt;&gt;1,B12,"")</formula>
    </cfRule>
  </conditionalFormatting>
  <conditionalFormatting sqref="D11:D120">
    <cfRule type="expression" dxfId="55" priority="35" stopIfTrue="1">
      <formula>IF($A11="",B11,)</formula>
    </cfRule>
  </conditionalFormatting>
  <conditionalFormatting sqref="G11:G12 G18:G51 G82:G88 G53:G76 G90:G119">
    <cfRule type="expression" dxfId="54" priority="36" stopIfTrue="1">
      <formula>#REF!="Freelancer"</formula>
    </cfRule>
    <cfRule type="expression" dxfId="53" priority="37" stopIfTrue="1">
      <formula>#REF!="DTC Int. Staff"</formula>
    </cfRule>
  </conditionalFormatting>
  <conditionalFormatting sqref="G115:G119 G18:G22 G33:G49 G60:G76 G87:G88 G90:G104">
    <cfRule type="expression" dxfId="52" priority="29" stopIfTrue="1">
      <formula>$F$5="Freelancer"</formula>
    </cfRule>
    <cfRule type="expression" dxfId="51" priority="30" stopIfTrue="1">
      <formula>$F$5="DTC Int. Staff"</formula>
    </cfRule>
  </conditionalFormatting>
  <conditionalFormatting sqref="G12">
    <cfRule type="expression" dxfId="50" priority="27" stopIfTrue="1">
      <formula>#REF!="Freelancer"</formula>
    </cfRule>
    <cfRule type="expression" dxfId="49" priority="28" stopIfTrue="1">
      <formula>#REF!="DTC Int. Staff"</formula>
    </cfRule>
  </conditionalFormatting>
  <conditionalFormatting sqref="G12">
    <cfRule type="expression" dxfId="48" priority="25" stopIfTrue="1">
      <formula>$F$5="Freelancer"</formula>
    </cfRule>
    <cfRule type="expression" dxfId="47" priority="26" stopIfTrue="1">
      <formula>$F$5="DTC Int. Staff"</formula>
    </cfRule>
  </conditionalFormatting>
  <conditionalFormatting sqref="G13:G17">
    <cfRule type="expression" dxfId="46" priority="23" stopIfTrue="1">
      <formula>#REF!="Freelancer"</formula>
    </cfRule>
    <cfRule type="expression" dxfId="45" priority="24" stopIfTrue="1">
      <formula>#REF!="DTC Int. Staff"</formula>
    </cfRule>
  </conditionalFormatting>
  <conditionalFormatting sqref="G13:G17">
    <cfRule type="expression" dxfId="44" priority="21" stopIfTrue="1">
      <formula>$F$5="Freelancer"</formula>
    </cfRule>
    <cfRule type="expression" dxfId="43" priority="22" stopIfTrue="1">
      <formula>$F$5="DTC Int. Staff"</formula>
    </cfRule>
  </conditionalFormatting>
  <conditionalFormatting sqref="C122:C126">
    <cfRule type="expression" dxfId="42" priority="18" stopIfTrue="1">
      <formula>IF($A122=1,B122,)</formula>
    </cfRule>
    <cfRule type="expression" dxfId="41" priority="19" stopIfTrue="1">
      <formula>IF($A122="",B122,)</formula>
    </cfRule>
  </conditionalFormatting>
  <conditionalFormatting sqref="D122:D126">
    <cfRule type="expression" dxfId="40" priority="20" stopIfTrue="1">
      <formula>IF($A122="",B122,)</formula>
    </cfRule>
  </conditionalFormatting>
  <conditionalFormatting sqref="C121">
    <cfRule type="expression" dxfId="39" priority="15" stopIfTrue="1">
      <formula>IF($A121=1,B121,)</formula>
    </cfRule>
    <cfRule type="expression" dxfId="38" priority="16" stopIfTrue="1">
      <formula>IF($A121="",B121,)</formula>
    </cfRule>
  </conditionalFormatting>
  <conditionalFormatting sqref="D121">
    <cfRule type="expression" dxfId="37" priority="17" stopIfTrue="1">
      <formula>IF($A121="",B121,)</formula>
    </cfRule>
  </conditionalFormatting>
  <conditionalFormatting sqref="E121">
    <cfRule type="expression" dxfId="36" priority="14" stopIfTrue="1">
      <formula>IF($A121&lt;&gt;1,B121,"")</formula>
    </cfRule>
  </conditionalFormatting>
  <conditionalFormatting sqref="E122:E126">
    <cfRule type="expression" dxfId="35" priority="13" stopIfTrue="1">
      <formula>IF($A122&lt;&gt;1,B122,"")</formula>
    </cfRule>
  </conditionalFormatting>
  <conditionalFormatting sqref="G55:G59">
    <cfRule type="expression" dxfId="34" priority="11" stopIfTrue="1">
      <formula>$F$5="Freelancer"</formula>
    </cfRule>
    <cfRule type="expression" dxfId="33" priority="12" stopIfTrue="1">
      <formula>$F$5="DTC Int. Staff"</formula>
    </cfRule>
  </conditionalFormatting>
  <conditionalFormatting sqref="G77:G81">
    <cfRule type="expression" dxfId="32" priority="9" stopIfTrue="1">
      <formula>#REF!="Freelancer"</formula>
    </cfRule>
    <cfRule type="expression" dxfId="31" priority="10" stopIfTrue="1">
      <formula>#REF!="DTC Int. Staff"</formula>
    </cfRule>
  </conditionalFormatting>
  <conditionalFormatting sqref="G77:G81">
    <cfRule type="expression" dxfId="30" priority="7" stopIfTrue="1">
      <formula>$F$5="Freelancer"</formula>
    </cfRule>
    <cfRule type="expression" dxfId="29" priority="8" stopIfTrue="1">
      <formula>$F$5="DTC Int. Staff"</formula>
    </cfRule>
  </conditionalFormatting>
  <conditionalFormatting sqref="G52">
    <cfRule type="expression" dxfId="28" priority="5" stopIfTrue="1">
      <formula>#REF!="Freelancer"</formula>
    </cfRule>
    <cfRule type="expression" dxfId="27" priority="6" stopIfTrue="1">
      <formula>#REF!="DTC Int. Staff"</formula>
    </cfRule>
  </conditionalFormatting>
  <conditionalFormatting sqref="G89">
    <cfRule type="expression" dxfId="26" priority="3" stopIfTrue="1">
      <formula>#REF!="Freelancer"</formula>
    </cfRule>
    <cfRule type="expression" dxfId="25" priority="4" stopIfTrue="1">
      <formula>#REF!="DTC Int. Staff"</formula>
    </cfRule>
  </conditionalFormatting>
  <conditionalFormatting sqref="G89">
    <cfRule type="expression" dxfId="24" priority="1" stopIfTrue="1">
      <formula>$F$5="Freelancer"</formula>
    </cfRule>
    <cfRule type="expression" dxfId="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5"/>
  <sheetViews>
    <sheetView showGridLines="0" topLeftCell="D64" zoomScale="90" zoomScaleNormal="90" workbookViewId="0">
      <selection activeCell="F109" sqref="F10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262" t="s">
        <v>5</v>
      </c>
      <c r="E1" s="263"/>
      <c r="F1" s="263"/>
      <c r="G1" s="263"/>
      <c r="H1" s="263"/>
      <c r="I1" s="263"/>
      <c r="J1" s="26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1" ht="20.25" customHeight="1" x14ac:dyDescent="0.25">
      <c r="D4" s="260" t="s">
        <v>8</v>
      </c>
      <c r="E4" s="261"/>
      <c r="F4" s="13" t="str">
        <f>'Information-General Settings'!C4</f>
        <v>Viroonhausava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224</v>
      </c>
      <c r="J8" s="25">
        <f>I8/8</f>
        <v>28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  <c r="K10" s="106"/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6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57</v>
      </c>
      <c r="G11" s="36">
        <v>9001</v>
      </c>
      <c r="H11" s="43" t="s">
        <v>254</v>
      </c>
      <c r="I11" s="36" t="s">
        <v>68</v>
      </c>
      <c r="J11" s="84">
        <v>5</v>
      </c>
      <c r="K11" s="106"/>
    </row>
    <row r="12" spans="1:11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 t="s">
        <v>54</v>
      </c>
      <c r="G12" s="36">
        <v>9001</v>
      </c>
      <c r="H12" s="43" t="s">
        <v>271</v>
      </c>
      <c r="I12" s="36" t="s">
        <v>68</v>
      </c>
      <c r="J12" s="84">
        <v>2</v>
      </c>
      <c r="K12" s="106" t="s">
        <v>83</v>
      </c>
    </row>
    <row r="13" spans="1:11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 t="s">
        <v>268</v>
      </c>
      <c r="G13" s="36">
        <v>9001</v>
      </c>
      <c r="H13" s="43" t="s">
        <v>272</v>
      </c>
      <c r="I13" s="36" t="s">
        <v>68</v>
      </c>
      <c r="J13" s="84">
        <v>2</v>
      </c>
      <c r="K13" s="106"/>
    </row>
    <row r="14" spans="1:11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43"/>
      <c r="I14" s="36"/>
      <c r="J14" s="84"/>
      <c r="K14" s="106"/>
    </row>
    <row r="15" spans="1:11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43"/>
      <c r="I15" s="36"/>
      <c r="J15" s="84"/>
      <c r="K15" s="106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54</v>
      </c>
      <c r="G16" s="47">
        <v>9001</v>
      </c>
      <c r="H16" s="48" t="s">
        <v>273</v>
      </c>
      <c r="I16" s="47" t="s">
        <v>56</v>
      </c>
      <c r="J16" s="85">
        <v>6</v>
      </c>
      <c r="K16" s="106" t="s">
        <v>67</v>
      </c>
    </row>
    <row r="17" spans="1:11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 t="s">
        <v>57</v>
      </c>
      <c r="G17" s="47">
        <v>9001</v>
      </c>
      <c r="H17" s="48" t="s">
        <v>254</v>
      </c>
      <c r="I17" s="47" t="s">
        <v>56</v>
      </c>
      <c r="J17" s="85">
        <v>3</v>
      </c>
      <c r="K17" s="106"/>
    </row>
    <row r="18" spans="1:11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  <c r="K18" s="106"/>
    </row>
    <row r="19" spans="1:11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  <c r="K19" s="106"/>
    </row>
    <row r="20" spans="1:11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  <c r="K20" s="106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274</v>
      </c>
      <c r="I21" s="36"/>
      <c r="J21" s="84"/>
      <c r="K21" s="106"/>
    </row>
    <row r="22" spans="1:11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 t="s">
        <v>54</v>
      </c>
      <c r="G22" s="36">
        <v>9001</v>
      </c>
      <c r="H22" s="43" t="s">
        <v>273</v>
      </c>
      <c r="I22" s="36" t="s">
        <v>68</v>
      </c>
      <c r="J22" s="84">
        <v>2</v>
      </c>
      <c r="K22" s="106"/>
    </row>
    <row r="23" spans="1:11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 t="s">
        <v>268</v>
      </c>
      <c r="G23" s="36">
        <v>9001</v>
      </c>
      <c r="H23" s="43" t="s">
        <v>272</v>
      </c>
      <c r="I23" s="36" t="s">
        <v>68</v>
      </c>
      <c r="J23" s="84">
        <v>2</v>
      </c>
      <c r="K23" s="106"/>
    </row>
    <row r="24" spans="1:11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43"/>
      <c r="I24" s="36"/>
      <c r="J24" s="84"/>
      <c r="K24" s="106"/>
    </row>
    <row r="25" spans="1:11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43"/>
      <c r="I25" s="36"/>
      <c r="J25" s="84"/>
      <c r="K25" s="106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6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>
        <v>9007</v>
      </c>
      <c r="H26" s="48" t="s">
        <v>275</v>
      </c>
      <c r="I26" s="47" t="s">
        <v>68</v>
      </c>
      <c r="J26" s="85">
        <v>4</v>
      </c>
      <c r="K26" s="106" t="s">
        <v>277</v>
      </c>
    </row>
    <row r="27" spans="1:11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46" t="s">
        <v>268</v>
      </c>
      <c r="G27" s="47">
        <v>9001</v>
      </c>
      <c r="H27" s="48" t="s">
        <v>276</v>
      </c>
      <c r="I27" s="47" t="s">
        <v>68</v>
      </c>
      <c r="J27" s="85">
        <v>4</v>
      </c>
      <c r="K27" s="106"/>
    </row>
    <row r="28" spans="1:11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 t="s">
        <v>57</v>
      </c>
      <c r="G28" s="47">
        <v>9001</v>
      </c>
      <c r="H28" s="48" t="s">
        <v>278</v>
      </c>
      <c r="I28" s="47" t="s">
        <v>68</v>
      </c>
      <c r="J28" s="85">
        <v>1</v>
      </c>
      <c r="K28" s="106"/>
    </row>
    <row r="29" spans="1:11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48"/>
      <c r="I29" s="47"/>
      <c r="J29" s="85"/>
      <c r="K29" s="106"/>
    </row>
    <row r="30" spans="1:11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48"/>
      <c r="I30" s="47"/>
      <c r="J30" s="85"/>
      <c r="K30" s="106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65"/>
      <c r="G31" s="66"/>
      <c r="H31" s="67"/>
      <c r="I31" s="66"/>
      <c r="J31" s="86"/>
      <c r="K31" s="106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 t="s">
        <v>57</v>
      </c>
      <c r="G32" s="36">
        <v>9001</v>
      </c>
      <c r="H32" s="140" t="s">
        <v>279</v>
      </c>
      <c r="I32" s="36" t="s">
        <v>68</v>
      </c>
      <c r="J32" s="84">
        <v>4</v>
      </c>
      <c r="K32" s="106" t="s">
        <v>280</v>
      </c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 t="s">
        <v>54</v>
      </c>
      <c r="G33" s="47">
        <v>9001</v>
      </c>
      <c r="H33" s="48" t="s">
        <v>281</v>
      </c>
      <c r="I33" s="47" t="s">
        <v>68</v>
      </c>
      <c r="J33" s="85">
        <v>2</v>
      </c>
      <c r="K33" s="106" t="s">
        <v>283</v>
      </c>
    </row>
    <row r="34" spans="1:11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46" t="s">
        <v>57</v>
      </c>
      <c r="G34" s="47">
        <v>9001</v>
      </c>
      <c r="H34" s="48" t="s">
        <v>282</v>
      </c>
      <c r="I34" s="47" t="s">
        <v>68</v>
      </c>
      <c r="J34" s="85">
        <v>6</v>
      </c>
      <c r="K34" s="106"/>
    </row>
    <row r="35" spans="1:11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  <c r="K35" s="106"/>
    </row>
    <row r="36" spans="1:11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  <c r="K36" s="106"/>
    </row>
    <row r="37" spans="1:11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  <c r="K37" s="106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54</v>
      </c>
      <c r="G38" s="36">
        <v>9001</v>
      </c>
      <c r="H38" s="43" t="s">
        <v>281</v>
      </c>
      <c r="I38" s="36" t="s">
        <v>68</v>
      </c>
      <c r="J38" s="84">
        <v>2</v>
      </c>
      <c r="K38" s="106"/>
    </row>
    <row r="39" spans="1:11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 t="s">
        <v>57</v>
      </c>
      <c r="G39" s="36">
        <v>9001</v>
      </c>
      <c r="H39" s="43" t="s">
        <v>284</v>
      </c>
      <c r="I39" s="36" t="s">
        <v>68</v>
      </c>
      <c r="J39" s="84">
        <v>8</v>
      </c>
      <c r="K39" s="106"/>
    </row>
    <row r="40" spans="1:11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  <c r="K40" s="106"/>
    </row>
    <row r="41" spans="1:11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  <c r="K41" s="106"/>
    </row>
    <row r="42" spans="1:11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  <c r="K42" s="106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57</v>
      </c>
      <c r="G43" s="47">
        <v>9001</v>
      </c>
      <c r="H43" s="48" t="s">
        <v>254</v>
      </c>
      <c r="I43" s="47" t="s">
        <v>68</v>
      </c>
      <c r="J43" s="85">
        <v>4</v>
      </c>
      <c r="K43" s="106"/>
    </row>
    <row r="44" spans="1:11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46" t="s">
        <v>54</v>
      </c>
      <c r="G44" s="47">
        <v>9001</v>
      </c>
      <c r="H44" s="48" t="s">
        <v>81</v>
      </c>
      <c r="I44" s="47" t="s">
        <v>68</v>
      </c>
      <c r="J44" s="85">
        <v>1</v>
      </c>
      <c r="K44" s="106"/>
    </row>
    <row r="45" spans="1:11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 t="s">
        <v>268</v>
      </c>
      <c r="G45" s="47">
        <v>9001</v>
      </c>
      <c r="H45" s="48" t="s">
        <v>285</v>
      </c>
      <c r="I45" s="47" t="s">
        <v>68</v>
      </c>
      <c r="J45" s="85">
        <v>3</v>
      </c>
      <c r="K45" s="106"/>
    </row>
    <row r="46" spans="1:11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  <c r="K46" s="106"/>
    </row>
    <row r="47" spans="1:11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  <c r="K47" s="106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268</v>
      </c>
      <c r="G48" s="36">
        <v>9001</v>
      </c>
      <c r="H48" s="43" t="s">
        <v>286</v>
      </c>
      <c r="I48" s="36" t="s">
        <v>56</v>
      </c>
      <c r="J48" s="84">
        <v>3</v>
      </c>
      <c r="K48" s="106"/>
    </row>
    <row r="49" spans="1:11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 t="s">
        <v>54</v>
      </c>
      <c r="G49" s="36">
        <v>9001</v>
      </c>
      <c r="H49" s="43" t="s">
        <v>288</v>
      </c>
      <c r="I49" s="36" t="s">
        <v>56</v>
      </c>
      <c r="J49" s="84">
        <v>11</v>
      </c>
      <c r="K49" s="106"/>
    </row>
    <row r="50" spans="1:11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43"/>
      <c r="I50" s="36"/>
      <c r="J50" s="84"/>
      <c r="K50" s="106"/>
    </row>
    <row r="51" spans="1:11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43"/>
      <c r="I51" s="36"/>
      <c r="J51" s="84"/>
      <c r="K51" s="106"/>
    </row>
    <row r="52" spans="1:11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43"/>
      <c r="I52" s="36"/>
      <c r="J52" s="84"/>
      <c r="K52" s="106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 t="s">
        <v>54</v>
      </c>
      <c r="G53" s="47">
        <v>9001</v>
      </c>
      <c r="H53" s="48" t="s">
        <v>287</v>
      </c>
      <c r="I53" s="47" t="s">
        <v>56</v>
      </c>
      <c r="J53" s="85">
        <v>6</v>
      </c>
      <c r="K53" s="106" t="s">
        <v>67</v>
      </c>
    </row>
    <row r="54" spans="1:11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46" t="s">
        <v>57</v>
      </c>
      <c r="G54" s="47">
        <v>9001</v>
      </c>
      <c r="H54" s="48" t="s">
        <v>254</v>
      </c>
      <c r="I54" s="47" t="s">
        <v>56</v>
      </c>
      <c r="J54" s="85">
        <v>2</v>
      </c>
      <c r="K54" s="106"/>
    </row>
    <row r="55" spans="1:11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  <c r="K55" s="106"/>
    </row>
    <row r="56" spans="1:11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  <c r="K56" s="106"/>
    </row>
    <row r="57" spans="1:11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  <c r="K57" s="106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 t="s">
        <v>57</v>
      </c>
      <c r="G58" s="66">
        <v>9001</v>
      </c>
      <c r="H58" s="137" t="s">
        <v>254</v>
      </c>
      <c r="I58" s="66" t="s">
        <v>68</v>
      </c>
      <c r="J58" s="86">
        <v>2</v>
      </c>
      <c r="K58" s="106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 t="s">
        <v>268</v>
      </c>
      <c r="G59" s="36">
        <v>9001</v>
      </c>
      <c r="H59" s="43" t="s">
        <v>290</v>
      </c>
      <c r="I59" s="36" t="s">
        <v>68</v>
      </c>
      <c r="J59" s="84">
        <v>4</v>
      </c>
      <c r="K59" s="106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 t="s">
        <v>54</v>
      </c>
      <c r="G60" s="47">
        <v>9001</v>
      </c>
      <c r="H60" s="48" t="s">
        <v>291</v>
      </c>
      <c r="I60" s="47" t="s">
        <v>137</v>
      </c>
      <c r="J60" s="85">
        <v>4</v>
      </c>
      <c r="K60" s="106"/>
    </row>
    <row r="61" spans="1:11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46" t="s">
        <v>57</v>
      </c>
      <c r="G61" s="47">
        <v>9001</v>
      </c>
      <c r="H61" s="48" t="s">
        <v>254</v>
      </c>
      <c r="I61" s="47" t="s">
        <v>56</v>
      </c>
      <c r="J61" s="85">
        <v>1</v>
      </c>
      <c r="K61" s="106"/>
    </row>
    <row r="62" spans="1:11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 t="s">
        <v>268</v>
      </c>
      <c r="G62" s="47">
        <v>9001</v>
      </c>
      <c r="H62" s="48" t="s">
        <v>290</v>
      </c>
      <c r="I62" s="47" t="s">
        <v>56</v>
      </c>
      <c r="J62" s="85">
        <v>5</v>
      </c>
      <c r="K62" s="106"/>
    </row>
    <row r="63" spans="1:11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  <c r="K63" s="106"/>
    </row>
    <row r="64" spans="1:11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  <c r="K64" s="106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 t="s">
        <v>268</v>
      </c>
      <c r="G65" s="36">
        <v>9001</v>
      </c>
      <c r="H65" s="43" t="s">
        <v>290</v>
      </c>
      <c r="I65" s="36" t="s">
        <v>68</v>
      </c>
      <c r="J65" s="84">
        <v>7</v>
      </c>
      <c r="K65" s="106"/>
    </row>
    <row r="66" spans="1:11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 t="s">
        <v>57</v>
      </c>
      <c r="G66" s="36">
        <v>9001</v>
      </c>
      <c r="H66" s="43" t="s">
        <v>254</v>
      </c>
      <c r="I66" s="36" t="s">
        <v>68</v>
      </c>
      <c r="J66" s="84">
        <v>1</v>
      </c>
      <c r="K66" s="106"/>
    </row>
    <row r="67" spans="1:11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  <c r="K67" s="106"/>
    </row>
    <row r="68" spans="1:11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  <c r="K68" s="106"/>
    </row>
    <row r="69" spans="1:11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  <c r="K69" s="106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 t="s">
        <v>268</v>
      </c>
      <c r="G70" s="47">
        <v>9001</v>
      </c>
      <c r="H70" s="48" t="s">
        <v>292</v>
      </c>
      <c r="I70" s="47" t="s">
        <v>68</v>
      </c>
      <c r="J70" s="85">
        <v>10</v>
      </c>
      <c r="K70" s="106" t="s">
        <v>294</v>
      </c>
    </row>
    <row r="71" spans="1:11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  <c r="K71" s="106"/>
    </row>
    <row r="72" spans="1:11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  <c r="K72" s="106"/>
    </row>
    <row r="73" spans="1:11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  <c r="K73" s="106"/>
    </row>
    <row r="74" spans="1:11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  <c r="K74" s="106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 t="s">
        <v>57</v>
      </c>
      <c r="G75" s="36">
        <v>9001</v>
      </c>
      <c r="H75" s="43" t="s">
        <v>293</v>
      </c>
      <c r="I75" s="36" t="s">
        <v>56</v>
      </c>
      <c r="J75" s="84">
        <v>4</v>
      </c>
      <c r="K75" s="106"/>
    </row>
    <row r="76" spans="1:11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 t="s">
        <v>268</v>
      </c>
      <c r="G76" s="36">
        <v>9001</v>
      </c>
      <c r="H76" s="43" t="s">
        <v>295</v>
      </c>
      <c r="I76" s="36" t="s">
        <v>56</v>
      </c>
      <c r="J76" s="84">
        <v>3</v>
      </c>
      <c r="K76" s="106"/>
    </row>
    <row r="77" spans="1:11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 t="s">
        <v>54</v>
      </c>
      <c r="G77" s="36">
        <v>9001</v>
      </c>
      <c r="H77" s="43" t="s">
        <v>296</v>
      </c>
      <c r="I77" s="36" t="s">
        <v>56</v>
      </c>
      <c r="J77" s="84">
        <v>2</v>
      </c>
      <c r="K77" s="106"/>
    </row>
    <row r="78" spans="1:11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  <c r="K78" s="106"/>
    </row>
    <row r="79" spans="1:11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  <c r="K79" s="106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 t="s">
        <v>57</v>
      </c>
      <c r="G80" s="47">
        <v>9001</v>
      </c>
      <c r="H80" s="48" t="s">
        <v>289</v>
      </c>
      <c r="I80" s="47" t="s">
        <v>137</v>
      </c>
      <c r="J80" s="85">
        <v>10</v>
      </c>
      <c r="K80" s="106"/>
    </row>
    <row r="81" spans="1:11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46" t="s">
        <v>54</v>
      </c>
      <c r="G81" s="47">
        <v>9001</v>
      </c>
      <c r="H81" s="48" t="s">
        <v>297</v>
      </c>
      <c r="I81" s="47" t="s">
        <v>56</v>
      </c>
      <c r="J81" s="85">
        <v>4</v>
      </c>
      <c r="K81" s="106"/>
    </row>
    <row r="82" spans="1:11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  <c r="K82" s="106"/>
    </row>
    <row r="83" spans="1:11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  <c r="K83" s="106"/>
    </row>
    <row r="84" spans="1:11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  <c r="K84" s="106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 t="s">
        <v>54</v>
      </c>
      <c r="G85" s="66">
        <v>9001</v>
      </c>
      <c r="H85" s="67" t="s">
        <v>297</v>
      </c>
      <c r="I85" s="66" t="s">
        <v>68</v>
      </c>
      <c r="J85" s="86">
        <v>2</v>
      </c>
      <c r="K85" s="106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>
        <v>9004</v>
      </c>
      <c r="H86" s="43" t="s">
        <v>298</v>
      </c>
      <c r="I86" s="36" t="s">
        <v>68</v>
      </c>
      <c r="J86" s="84">
        <v>2</v>
      </c>
      <c r="K86" s="106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 t="s">
        <v>57</v>
      </c>
      <c r="G87" s="47">
        <v>9001</v>
      </c>
      <c r="H87" s="48" t="s">
        <v>300</v>
      </c>
      <c r="I87" s="47" t="s">
        <v>56</v>
      </c>
      <c r="J87" s="85">
        <v>6</v>
      </c>
      <c r="K87" s="106"/>
    </row>
    <row r="88" spans="1:11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46" t="s">
        <v>54</v>
      </c>
      <c r="G88" s="47">
        <v>9001</v>
      </c>
      <c r="H88" s="48" t="s">
        <v>299</v>
      </c>
      <c r="I88" s="47" t="s">
        <v>56</v>
      </c>
      <c r="J88" s="85">
        <v>4</v>
      </c>
      <c r="K88" s="106"/>
    </row>
    <row r="89" spans="1:11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  <c r="K89" s="106"/>
    </row>
    <row r="90" spans="1:11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  <c r="K90" s="106"/>
    </row>
    <row r="91" spans="1:11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  <c r="K91" s="106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 t="s">
        <v>57</v>
      </c>
      <c r="G92" s="36">
        <v>9001</v>
      </c>
      <c r="H92" s="43" t="s">
        <v>302</v>
      </c>
      <c r="I92" s="36" t="s">
        <v>68</v>
      </c>
      <c r="J92" s="84">
        <v>4</v>
      </c>
      <c r="K92" s="106"/>
    </row>
    <row r="93" spans="1:11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 t="s">
        <v>268</v>
      </c>
      <c r="G93" s="36">
        <v>9001</v>
      </c>
      <c r="H93" s="43" t="s">
        <v>301</v>
      </c>
      <c r="I93" s="36" t="s">
        <v>68</v>
      </c>
      <c r="J93" s="84">
        <v>2</v>
      </c>
      <c r="K93" s="106"/>
    </row>
    <row r="94" spans="1:11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>
        <v>9004</v>
      </c>
      <c r="H94" s="43" t="s">
        <v>298</v>
      </c>
      <c r="I94" s="36" t="s">
        <v>68</v>
      </c>
      <c r="J94" s="84">
        <v>2</v>
      </c>
      <c r="K94" s="106"/>
    </row>
    <row r="95" spans="1:11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  <c r="K95" s="106"/>
    </row>
    <row r="96" spans="1:11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  <c r="K96" s="106"/>
    </row>
    <row r="97" spans="1:11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  <c r="K97" s="106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 t="s">
        <v>268</v>
      </c>
      <c r="G98" s="47">
        <v>9001</v>
      </c>
      <c r="H98" s="48" t="s">
        <v>303</v>
      </c>
      <c r="I98" s="47" t="s">
        <v>56</v>
      </c>
      <c r="J98" s="85">
        <v>2</v>
      </c>
      <c r="K98" s="106"/>
    </row>
    <row r="99" spans="1:11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46" t="s">
        <v>57</v>
      </c>
      <c r="G99" s="47">
        <v>9001</v>
      </c>
      <c r="H99" s="48" t="s">
        <v>304</v>
      </c>
      <c r="I99" s="47" t="s">
        <v>56</v>
      </c>
      <c r="J99" s="85">
        <v>6</v>
      </c>
      <c r="K99" s="106"/>
    </row>
    <row r="100" spans="1:11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48"/>
      <c r="I100" s="47"/>
      <c r="J100" s="85"/>
      <c r="K100" s="106"/>
    </row>
    <row r="101" spans="1:11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48"/>
      <c r="I101" s="47"/>
      <c r="J101" s="85"/>
      <c r="K101" s="106"/>
    </row>
    <row r="102" spans="1:11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48"/>
      <c r="I102" s="47"/>
      <c r="J102" s="85"/>
      <c r="K102" s="106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 t="s">
        <v>57</v>
      </c>
      <c r="G103" s="36">
        <v>9001</v>
      </c>
      <c r="H103" s="43" t="s">
        <v>305</v>
      </c>
      <c r="I103" s="36" t="s">
        <v>68</v>
      </c>
      <c r="J103" s="84">
        <v>10</v>
      </c>
      <c r="K103" s="106"/>
    </row>
    <row r="104" spans="1:11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  <c r="K104" s="106"/>
    </row>
    <row r="105" spans="1:11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  <c r="K105" s="106"/>
    </row>
    <row r="106" spans="1:11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  <c r="K106" s="106"/>
    </row>
    <row r="107" spans="1:11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  <c r="K107" s="106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 t="s">
        <v>54</v>
      </c>
      <c r="G108" s="47">
        <v>9001</v>
      </c>
      <c r="H108" s="48" t="s">
        <v>306</v>
      </c>
      <c r="I108" s="47" t="s">
        <v>56</v>
      </c>
      <c r="J108" s="85">
        <v>2</v>
      </c>
      <c r="K108" s="106"/>
    </row>
    <row r="109" spans="1:11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46" t="s">
        <v>57</v>
      </c>
      <c r="G109" s="47">
        <v>9001</v>
      </c>
      <c r="H109" s="48" t="s">
        <v>309</v>
      </c>
      <c r="I109" s="47" t="s">
        <v>56</v>
      </c>
      <c r="J109" s="85">
        <v>4</v>
      </c>
      <c r="K109" s="106"/>
    </row>
    <row r="110" spans="1:11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70" t="s">
        <v>307</v>
      </c>
      <c r="I110" s="47"/>
      <c r="J110" s="85"/>
      <c r="K110" s="106"/>
    </row>
    <row r="111" spans="1:11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70"/>
      <c r="I111" s="47"/>
      <c r="J111" s="85"/>
      <c r="K111" s="106"/>
    </row>
    <row r="112" spans="1:11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  <c r="K112" s="106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 t="s">
        <v>57</v>
      </c>
      <c r="G113" s="66">
        <v>9001</v>
      </c>
      <c r="H113" s="67" t="s">
        <v>278</v>
      </c>
      <c r="I113" s="66" t="s">
        <v>68</v>
      </c>
      <c r="J113" s="86">
        <v>2</v>
      </c>
      <c r="K113" s="106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 t="s">
        <v>268</v>
      </c>
      <c r="G114" s="36">
        <v>9001</v>
      </c>
      <c r="H114" s="43" t="s">
        <v>308</v>
      </c>
      <c r="I114" s="36" t="s">
        <v>68</v>
      </c>
      <c r="J114" s="84">
        <v>4</v>
      </c>
      <c r="K114" s="106"/>
    </row>
    <row r="115" spans="1:11" ht="22.5" customHeight="1" x14ac:dyDescent="0.25">
      <c r="A115" s="31"/>
      <c r="C115" s="75"/>
      <c r="D115" s="118" t="s">
        <v>90</v>
      </c>
      <c r="E115" s="114">
        <v>44374</v>
      </c>
      <c r="F115" s="35" t="s">
        <v>57</v>
      </c>
      <c r="G115" s="36">
        <v>9001</v>
      </c>
      <c r="H115" s="43" t="s">
        <v>311</v>
      </c>
      <c r="I115" s="36" t="s">
        <v>68</v>
      </c>
      <c r="J115" s="84">
        <v>2</v>
      </c>
      <c r="K115" s="106" t="s">
        <v>83</v>
      </c>
    </row>
    <row r="116" spans="1:11" ht="22.2" customHeight="1" x14ac:dyDescent="0.25">
      <c r="A116" s="31">
        <f t="shared" si="0"/>
        <v>1</v>
      </c>
      <c r="B116" s="8">
        <f t="shared" si="1"/>
        <v>1</v>
      </c>
      <c r="C116" s="75"/>
      <c r="D116" s="76" t="str">
        <f t="shared" si="7"/>
        <v>Mo</v>
      </c>
      <c r="E116" s="45">
        <f>+E114+1</f>
        <v>44375</v>
      </c>
      <c r="F116" s="46" t="s">
        <v>57</v>
      </c>
      <c r="G116" s="47">
        <v>9001</v>
      </c>
      <c r="H116" s="142" t="s">
        <v>310</v>
      </c>
      <c r="I116" s="47" t="s">
        <v>68</v>
      </c>
      <c r="J116" s="85">
        <v>12</v>
      </c>
      <c r="K116" s="106" t="s">
        <v>312</v>
      </c>
    </row>
    <row r="117" spans="1:11" ht="22.5" customHeight="1" x14ac:dyDescent="0.25">
      <c r="A117" s="31"/>
      <c r="C117" s="75"/>
      <c r="D117" s="76" t="str">
        <f>D116</f>
        <v>Mo</v>
      </c>
      <c r="E117" s="45">
        <f>E116</f>
        <v>44375</v>
      </c>
      <c r="F117" s="46"/>
      <c r="G117" s="47"/>
      <c r="H117" s="141"/>
      <c r="I117" s="47"/>
      <c r="J117" s="85"/>
      <c r="K117" s="106"/>
    </row>
    <row r="118" spans="1:11" ht="22.5" customHeight="1" x14ac:dyDescent="0.25">
      <c r="A118" s="31"/>
      <c r="C118" s="75"/>
      <c r="D118" s="76" t="str">
        <f t="shared" ref="D118:E120" si="32">D117</f>
        <v>Mo</v>
      </c>
      <c r="E118" s="45">
        <f t="shared" si="32"/>
        <v>44375</v>
      </c>
      <c r="F118" s="46"/>
      <c r="G118" s="47"/>
      <c r="H118" s="138"/>
      <c r="I118" s="47"/>
      <c r="J118" s="85"/>
      <c r="K118" s="106"/>
    </row>
    <row r="119" spans="1:11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138"/>
      <c r="I119" s="47"/>
      <c r="J119" s="85"/>
      <c r="K119" s="106"/>
    </row>
    <row r="120" spans="1:11" ht="22.5" customHeight="1" x14ac:dyDescent="0.25">
      <c r="A120" s="31"/>
      <c r="C120" s="75"/>
      <c r="D120" s="76" t="str">
        <f t="shared" si="32"/>
        <v>Mo</v>
      </c>
      <c r="E120" s="45">
        <f t="shared" si="32"/>
        <v>44375</v>
      </c>
      <c r="F120" s="46"/>
      <c r="G120" s="47"/>
      <c r="H120" s="138"/>
      <c r="I120" s="47"/>
      <c r="J120" s="85"/>
      <c r="K120" s="106"/>
    </row>
    <row r="121" spans="1:11" ht="22.5" customHeight="1" x14ac:dyDescent="0.25">
      <c r="A121" s="31">
        <f t="shared" si="0"/>
        <v>1</v>
      </c>
      <c r="B121" s="8">
        <f>WEEKDAY(E116+1,2)</f>
        <v>2</v>
      </c>
      <c r="C121" s="75"/>
      <c r="D121" s="73" t="str">
        <f>IF(B121=1,"Mo",IF(B121=2,"Tue",IF(B121=3,"Wed",IF(B121=4,"Thu",IF(B121=5,"Fri",IF(B121=6,"Sat",IF(B121=7,"Sun","")))))))</f>
        <v>Tue</v>
      </c>
      <c r="E121" s="34">
        <f>IF(MONTH(E116+1)&gt;MONTH(E116),"",E116+1)</f>
        <v>44376</v>
      </c>
      <c r="F121" s="35" t="s">
        <v>57</v>
      </c>
      <c r="G121" s="36">
        <v>9001</v>
      </c>
      <c r="H121" s="43" t="s">
        <v>310</v>
      </c>
      <c r="I121" s="36" t="s">
        <v>56</v>
      </c>
      <c r="J121" s="84">
        <v>5</v>
      </c>
      <c r="K121" s="106"/>
    </row>
    <row r="122" spans="1:11" ht="22.5" customHeight="1" x14ac:dyDescent="0.25">
      <c r="A122" s="31"/>
      <c r="C122" s="75"/>
      <c r="D122" s="73" t="str">
        <f>D121</f>
        <v>Tue</v>
      </c>
      <c r="E122" s="34">
        <f>E121</f>
        <v>44376</v>
      </c>
      <c r="F122" s="35" t="s">
        <v>268</v>
      </c>
      <c r="G122" s="36">
        <v>9001</v>
      </c>
      <c r="H122" s="43" t="s">
        <v>313</v>
      </c>
      <c r="I122" s="36" t="s">
        <v>56</v>
      </c>
      <c r="J122" s="84">
        <v>3</v>
      </c>
      <c r="K122" s="106" t="s">
        <v>314</v>
      </c>
    </row>
    <row r="123" spans="1:11" ht="22.5" customHeight="1" x14ac:dyDescent="0.25">
      <c r="A123" s="31"/>
      <c r="C123" s="75"/>
      <c r="D123" s="73" t="str">
        <f t="shared" ref="D123:E125" si="33">D122</f>
        <v>Tue</v>
      </c>
      <c r="E123" s="34">
        <f t="shared" si="33"/>
        <v>44376</v>
      </c>
      <c r="F123" s="35"/>
      <c r="G123" s="36"/>
      <c r="H123" s="43"/>
      <c r="I123" s="36"/>
      <c r="J123" s="84"/>
      <c r="K123" s="106"/>
    </row>
    <row r="124" spans="1:11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  <c r="K124" s="106"/>
    </row>
    <row r="125" spans="1:11" ht="22.5" customHeight="1" x14ac:dyDescent="0.25">
      <c r="A125" s="31"/>
      <c r="C125" s="75"/>
      <c r="D125" s="73" t="str">
        <f t="shared" si="33"/>
        <v>Tue</v>
      </c>
      <c r="E125" s="34">
        <f t="shared" si="33"/>
        <v>44376</v>
      </c>
      <c r="F125" s="35"/>
      <c r="G125" s="36"/>
      <c r="H125" s="43"/>
      <c r="I125" s="36"/>
      <c r="J125" s="84"/>
      <c r="K125" s="106"/>
    </row>
    <row r="126" spans="1:11" ht="22.5" customHeight="1" x14ac:dyDescent="0.25">
      <c r="A126" s="31">
        <f t="shared" si="0"/>
        <v>1</v>
      </c>
      <c r="B126" s="8">
        <v>3</v>
      </c>
      <c r="C126" s="75"/>
      <c r="D126" s="76" t="str">
        <f>IF(B126=1,"Mo",IF(B126=2,"Tue",IF(B126=3,"Wed",IF(B126=4,"Thu",IF(B126=5,"Fri",IF(B126=6,"Sat",IF(B126=7,"Sun","")))))))</f>
        <v>Wed</v>
      </c>
      <c r="E126" s="45">
        <f>IF(MONTH(E121+1)&gt;MONTH(E121),"",E121+1)</f>
        <v>44377</v>
      </c>
      <c r="F126" s="46" t="s">
        <v>57</v>
      </c>
      <c r="G126" s="47">
        <v>9001</v>
      </c>
      <c r="H126" s="48" t="s">
        <v>278</v>
      </c>
      <c r="I126" s="47" t="s">
        <v>56</v>
      </c>
      <c r="J126" s="85">
        <v>6</v>
      </c>
      <c r="K126" s="106"/>
    </row>
    <row r="127" spans="1:11" ht="22.5" customHeight="1" x14ac:dyDescent="0.25">
      <c r="A127" s="31"/>
      <c r="C127" s="75"/>
      <c r="D127" s="94" t="str">
        <f>D126</f>
        <v>Wed</v>
      </c>
      <c r="E127" s="95">
        <f>E126</f>
        <v>44377</v>
      </c>
      <c r="F127" s="96" t="s">
        <v>268</v>
      </c>
      <c r="G127" s="97">
        <v>9001</v>
      </c>
      <c r="H127" s="122" t="s">
        <v>315</v>
      </c>
      <c r="I127" s="97" t="s">
        <v>56</v>
      </c>
      <c r="J127" s="98">
        <v>1</v>
      </c>
      <c r="K127" s="106"/>
    </row>
    <row r="128" spans="1:11" ht="22.5" customHeight="1" x14ac:dyDescent="0.25">
      <c r="A128" s="31"/>
      <c r="C128" s="75"/>
      <c r="D128" s="94" t="str">
        <f t="shared" ref="D128:D130" si="34">D127</f>
        <v>Wed</v>
      </c>
      <c r="E128" s="95">
        <f t="shared" ref="E128:E130" si="35">E127</f>
        <v>44377</v>
      </c>
      <c r="F128" s="96" t="s">
        <v>54</v>
      </c>
      <c r="G128" s="97">
        <v>9001</v>
      </c>
      <c r="H128" s="122" t="s">
        <v>306</v>
      </c>
      <c r="I128" s="97" t="s">
        <v>56</v>
      </c>
      <c r="J128" s="98">
        <v>2</v>
      </c>
      <c r="K128" s="106"/>
    </row>
    <row r="129" spans="1:11" ht="21.75" customHeight="1" x14ac:dyDescent="0.25">
      <c r="A129" s="31"/>
      <c r="C129" s="75"/>
      <c r="D129" s="94" t="str">
        <f t="shared" si="34"/>
        <v>Wed</v>
      </c>
      <c r="E129" s="95">
        <f t="shared" si="35"/>
        <v>44377</v>
      </c>
      <c r="F129" s="96"/>
      <c r="G129" s="97">
        <v>9009</v>
      </c>
      <c r="H129" s="122" t="s">
        <v>127</v>
      </c>
      <c r="I129" s="97" t="s">
        <v>56</v>
      </c>
      <c r="J129" s="98">
        <v>1</v>
      </c>
      <c r="K129" s="106"/>
    </row>
    <row r="130" spans="1:11" ht="21.75" customHeight="1" thickBot="1" x14ac:dyDescent="0.3">
      <c r="A130" s="31"/>
      <c r="C130" s="80"/>
      <c r="D130" s="99" t="str">
        <f t="shared" si="34"/>
        <v>Wed</v>
      </c>
      <c r="E130" s="100">
        <f t="shared" si="35"/>
        <v>44377</v>
      </c>
      <c r="F130" s="101"/>
      <c r="G130" s="102"/>
      <c r="H130" s="139"/>
      <c r="I130" s="102"/>
      <c r="J130" s="103"/>
      <c r="K130" s="106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5">
    <cfRule type="expression" dxfId="22" priority="25" stopIfTrue="1">
      <formula>IF($A11=1,B11,)</formula>
    </cfRule>
    <cfRule type="expression" dxfId="21" priority="26" stopIfTrue="1">
      <formula>IF($A11="",B11,)</formula>
    </cfRule>
  </conditionalFormatting>
  <conditionalFormatting sqref="E11:E15">
    <cfRule type="expression" dxfId="20" priority="27" stopIfTrue="1">
      <formula>IF($A11="",B11,"")</formula>
    </cfRule>
  </conditionalFormatting>
  <conditionalFormatting sqref="E16:E125">
    <cfRule type="expression" dxfId="19" priority="28" stopIfTrue="1">
      <formula>IF($A16&lt;&gt;1,B16,"")</formula>
    </cfRule>
  </conditionalFormatting>
  <conditionalFormatting sqref="D11:D125">
    <cfRule type="expression" dxfId="18" priority="29" stopIfTrue="1">
      <formula>IF($A11="",B11,)</formula>
    </cfRule>
  </conditionalFormatting>
  <conditionalFormatting sqref="G11:G20 G26:G84 G86:G120">
    <cfRule type="expression" dxfId="17" priority="30" stopIfTrue="1">
      <formula>#REF!="Freelancer"</formula>
    </cfRule>
    <cfRule type="expression" dxfId="16" priority="31" stopIfTrue="1">
      <formula>#REF!="DTC Int. Staff"</formula>
    </cfRule>
  </conditionalFormatting>
  <conditionalFormatting sqref="G116:G120 G26:G30 G33:G57 G60:G85 G87:G112">
    <cfRule type="expression" dxfId="15" priority="23" stopIfTrue="1">
      <formula>$F$5="Freelancer"</formula>
    </cfRule>
    <cfRule type="expression" dxfId="14" priority="24" stopIfTrue="1">
      <formula>$F$5="DTC Int. Staff"</formula>
    </cfRule>
  </conditionalFormatting>
  <conditionalFormatting sqref="G16:G20 G85">
    <cfRule type="expression" dxfId="13" priority="21" stopIfTrue="1">
      <formula>#REF!="Freelancer"</formula>
    </cfRule>
    <cfRule type="expression" dxfId="12" priority="22" stopIfTrue="1">
      <formula>#REF!="DTC Int. Staff"</formula>
    </cfRule>
  </conditionalFormatting>
  <conditionalFormatting sqref="G16:G20">
    <cfRule type="expression" dxfId="11" priority="19" stopIfTrue="1">
      <formula>$F$5="Freelancer"</formula>
    </cfRule>
    <cfRule type="expression" dxfId="10" priority="20" stopIfTrue="1">
      <formula>$F$5="DTC Int. Staff"</formula>
    </cfRule>
  </conditionalFormatting>
  <conditionalFormatting sqref="G21:G25">
    <cfRule type="expression" dxfId="9" priority="17" stopIfTrue="1">
      <formula>#REF!="Freelancer"</formula>
    </cfRule>
    <cfRule type="expression" dxfId="8" priority="18" stopIfTrue="1">
      <formula>#REF!="DTC Int. Staff"</formula>
    </cfRule>
  </conditionalFormatting>
  <conditionalFormatting sqref="G21:G25">
    <cfRule type="expression" dxfId="7" priority="15" stopIfTrue="1">
      <formula>$F$5="Freelancer"</formula>
    </cfRule>
    <cfRule type="expression" dxfId="6" priority="16" stopIfTrue="1">
      <formula>$F$5="DTC Int. Staff"</formula>
    </cfRule>
  </conditionalFormatting>
  <conditionalFormatting sqref="C126:C130">
    <cfRule type="expression" dxfId="5" priority="9" stopIfTrue="1">
      <formula>IF($A126=1,B126,)</formula>
    </cfRule>
    <cfRule type="expression" dxfId="4" priority="10" stopIfTrue="1">
      <formula>IF($A126="",B126,)</formula>
    </cfRule>
  </conditionalFormatting>
  <conditionalFormatting sqref="D126:D130">
    <cfRule type="expression" dxfId="3" priority="11" stopIfTrue="1">
      <formula>IF($A126="",B126,)</formula>
    </cfRule>
  </conditionalFormatting>
  <conditionalFormatting sqref="E126:E130">
    <cfRule type="expression" dxfId="2" priority="8" stopIfTrue="1">
      <formula>IF($A126&lt;&gt;1,B126,"")</formula>
    </cfRule>
  </conditionalFormatting>
  <conditionalFormatting sqref="G59">
    <cfRule type="expression" dxfId="1" priority="5" stopIfTrue="1">
      <formula>$F$5="Freelancer"</formula>
    </cfRule>
    <cfRule type="expression" dxfId="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35EB-768A-4A06-A0F5-5A0D0C83819F}">
  <sheetPr>
    <tabColor rgb="FF00B050"/>
  </sheetPr>
  <dimension ref="B4:V21"/>
  <sheetViews>
    <sheetView workbookViewId="0">
      <selection activeCell="M26" sqref="M26"/>
    </sheetView>
  </sheetViews>
  <sheetFormatPr defaultRowHeight="13.2" x14ac:dyDescent="0.25"/>
  <cols>
    <col min="12" max="12" width="8.88671875" customWidth="1"/>
    <col min="13" max="13" width="11.88671875" bestFit="1" customWidth="1"/>
    <col min="22" max="22" width="9.21875" bestFit="1" customWidth="1"/>
  </cols>
  <sheetData>
    <row r="4" spans="2:22" x14ac:dyDescent="0.25">
      <c r="C4" t="s">
        <v>316</v>
      </c>
      <c r="D4" t="s">
        <v>317</v>
      </c>
      <c r="E4" t="s">
        <v>318</v>
      </c>
      <c r="F4" t="s">
        <v>319</v>
      </c>
      <c r="G4" t="s">
        <v>320</v>
      </c>
      <c r="H4" t="s">
        <v>321</v>
      </c>
      <c r="J4" t="s">
        <v>322</v>
      </c>
      <c r="K4" t="s">
        <v>324</v>
      </c>
      <c r="N4" t="s">
        <v>316</v>
      </c>
      <c r="O4" t="s">
        <v>317</v>
      </c>
      <c r="P4" t="s">
        <v>318</v>
      </c>
      <c r="Q4" t="s">
        <v>319</v>
      </c>
      <c r="R4" t="s">
        <v>320</v>
      </c>
      <c r="S4" t="s">
        <v>321</v>
      </c>
      <c r="U4" t="s">
        <v>322</v>
      </c>
    </row>
    <row r="5" spans="2:22" x14ac:dyDescent="0.25">
      <c r="B5" s="144">
        <v>9001</v>
      </c>
      <c r="C5" s="144">
        <f>SUMIF('01_Jan'!$G:$G,$B5,'01_Jan'!$J:$J)</f>
        <v>202</v>
      </c>
      <c r="D5" s="144">
        <f>SUMIF('02_Feb'!$G:$G,$B5,'02_Feb'!$J:$J)</f>
        <v>212</v>
      </c>
      <c r="E5" s="144">
        <f>SUMIF('03_Mar'!$G:$G,$B5,'03_Mar'!$J:$J)</f>
        <v>250</v>
      </c>
      <c r="F5" s="144">
        <f>SUMIF('04_April'!$G:$G,$B5,'04_April'!$J:$J)</f>
        <v>170</v>
      </c>
      <c r="G5" s="144">
        <f>SUMIF('05_May'!$G:$G,$B5,'05_May'!$J:$J)</f>
        <v>196</v>
      </c>
      <c r="H5" s="144">
        <f>SUMIF('06_June'!$G:$G,$B5,'06_June'!$J:$J)</f>
        <v>215</v>
      </c>
      <c r="I5" s="144"/>
      <c r="J5" s="144">
        <f t="shared" ref="J5:J17" si="0">SUM(C5:H5)</f>
        <v>1245</v>
      </c>
      <c r="K5" s="145">
        <f>J5/$J$19</f>
        <v>0.95695618754804002</v>
      </c>
      <c r="M5" t="s">
        <v>91</v>
      </c>
      <c r="N5">
        <f>SUMIF('01_Jan'!$F:$F,$M5,'01_Jan'!$J:$J)</f>
        <v>28</v>
      </c>
      <c r="O5">
        <f>SUMIF('02_Feb'!$F:$F,$M5,'02_Feb'!$J:$J)</f>
        <v>22</v>
      </c>
      <c r="P5">
        <f>SUMIF('03_Mar'!$F:$F,$M5,'03_Mar'!$J:$J)</f>
        <v>28</v>
      </c>
      <c r="Q5">
        <f>SUMIF('04_April'!$F:$F,$M5,'04_April'!$J:$J)</f>
        <v>5</v>
      </c>
      <c r="R5">
        <f>SUMIF('05_May'!$F:$F,$M5,'05_May'!$J:$J)</f>
        <v>6</v>
      </c>
      <c r="S5">
        <f>SUMIF('06_June'!$F:$F,$M5,'06_June'!$J:$J)</f>
        <v>0</v>
      </c>
      <c r="U5">
        <f t="shared" ref="U5:U19" si="1">SUM(N5:S5)</f>
        <v>89</v>
      </c>
      <c r="V5" s="143">
        <f>U5/$U$19</f>
        <v>6.8408916218293619E-2</v>
      </c>
    </row>
    <row r="6" spans="2:22" x14ac:dyDescent="0.25">
      <c r="B6">
        <v>9002</v>
      </c>
      <c r="C6">
        <f>SUMIF('01_Jan'!$G:$G,$B6,'01_Jan'!$J:$J)</f>
        <v>0</v>
      </c>
      <c r="D6">
        <f>SUMIF('02_Feb'!$G:$G,$B6,'02_Feb'!$J:$J)</f>
        <v>0</v>
      </c>
      <c r="E6">
        <f>SUMIF('03_Mar'!$G:$G,$B6,'03_Mar'!$J:$J)</f>
        <v>0</v>
      </c>
      <c r="F6">
        <f>SUMIF('04_April'!$G:$G,$B6,'04_April'!$J:$J)</f>
        <v>0</v>
      </c>
      <c r="G6">
        <f>SUMIF('05_May'!$G:$G,$B6,'05_May'!$J:$J)</f>
        <v>0</v>
      </c>
      <c r="H6">
        <f>SUMIF('06_June'!$G:$G,$B6,'06_June'!$J:$J)</f>
        <v>0</v>
      </c>
      <c r="J6">
        <f t="shared" si="0"/>
        <v>0</v>
      </c>
      <c r="K6" s="143">
        <f t="shared" ref="K6:K17" si="2">J6/$J$19</f>
        <v>0</v>
      </c>
      <c r="M6" t="s">
        <v>98</v>
      </c>
      <c r="N6">
        <f>SUMIF('01_Jan'!$F:$F,$M6,'01_Jan'!$J:$J)</f>
        <v>11</v>
      </c>
      <c r="O6">
        <f>SUMIF('02_Feb'!$F:$F,$M6,'02_Feb'!$J:$J)</f>
        <v>4</v>
      </c>
      <c r="P6">
        <f>SUMIF('03_Mar'!$F:$F,$M6,'03_Mar'!$J:$J)</f>
        <v>5</v>
      </c>
      <c r="Q6">
        <f>SUMIF('04_April'!$F:$F,$M6,'04_April'!$J:$J)</f>
        <v>8</v>
      </c>
      <c r="R6">
        <f>SUMIF('05_May'!$F:$F,$M6,'05_May'!$J:$J)</f>
        <v>0</v>
      </c>
      <c r="S6">
        <f>SUMIF('06_June'!$F:$F,$M6,'06_June'!$J:$J)</f>
        <v>0</v>
      </c>
      <c r="U6">
        <f t="shared" si="1"/>
        <v>28</v>
      </c>
      <c r="V6" s="143">
        <f t="shared" ref="V6:V17" si="3">U6/$U$19</f>
        <v>2.1521906225980016E-2</v>
      </c>
    </row>
    <row r="7" spans="2:22" x14ac:dyDescent="0.25">
      <c r="B7">
        <v>9003</v>
      </c>
      <c r="C7">
        <f>SUMIF('01_Jan'!$G:$G,$B7,'01_Jan'!$J:$J)</f>
        <v>11</v>
      </c>
      <c r="D7">
        <f>SUMIF('02_Feb'!$G:$G,$B7,'02_Feb'!$J:$J)</f>
        <v>0</v>
      </c>
      <c r="E7">
        <f>SUMIF('03_Mar'!$G:$G,$B7,'03_Mar'!$J:$J)</f>
        <v>5</v>
      </c>
      <c r="F7">
        <f>SUMIF('04_April'!$G:$G,$B7,'04_April'!$J:$J)</f>
        <v>0</v>
      </c>
      <c r="G7">
        <f>SUMIF('05_May'!$G:$G,$B7,'05_May'!$J:$J)</f>
        <v>2</v>
      </c>
      <c r="H7">
        <f>SUMIF('06_June'!$G:$G,$B7,'06_June'!$J:$J)</f>
        <v>0</v>
      </c>
      <c r="J7">
        <f t="shared" si="0"/>
        <v>18</v>
      </c>
      <c r="K7" s="143">
        <f t="shared" si="2"/>
        <v>1.3835511145272867E-2</v>
      </c>
      <c r="M7" t="s">
        <v>59</v>
      </c>
      <c r="N7">
        <f>SUMIF('01_Jan'!$F:$F,$M7,'01_Jan'!$J:$J)</f>
        <v>12</v>
      </c>
      <c r="O7">
        <f>SUMIF('02_Feb'!$F:$F,$M7,'02_Feb'!$J:$J)</f>
        <v>15</v>
      </c>
      <c r="P7">
        <f>SUMIF('03_Mar'!$F:$F,$M7,'03_Mar'!$J:$J)</f>
        <v>14</v>
      </c>
      <c r="Q7">
        <f>SUMIF('04_April'!$F:$F,$M7,'04_April'!$J:$J)</f>
        <v>0</v>
      </c>
      <c r="R7">
        <f>SUMIF('05_May'!$F:$F,$M7,'05_May'!$J:$J)</f>
        <v>23</v>
      </c>
      <c r="S7">
        <f>SUMIF('06_June'!$F:$F,$M7,'06_June'!$J:$J)</f>
        <v>0</v>
      </c>
      <c r="U7">
        <f t="shared" si="1"/>
        <v>64</v>
      </c>
      <c r="V7" s="143">
        <f t="shared" si="3"/>
        <v>4.919292851652575E-2</v>
      </c>
    </row>
    <row r="8" spans="2:22" x14ac:dyDescent="0.25">
      <c r="B8">
        <v>9004</v>
      </c>
      <c r="C8">
        <f>SUMIF('01_Jan'!$G:$G,$B8,'01_Jan'!$J:$J)</f>
        <v>13</v>
      </c>
      <c r="D8">
        <f>SUMIF('02_Feb'!$G:$G,$B8,'02_Feb'!$J:$J)</f>
        <v>1</v>
      </c>
      <c r="E8">
        <f>SUMIF('03_Mar'!$G:$G,$B8,'03_Mar'!$J:$J)</f>
        <v>0</v>
      </c>
      <c r="F8">
        <f>SUMIF('04_April'!$G:$G,$B8,'04_April'!$J:$J)</f>
        <v>0</v>
      </c>
      <c r="G8">
        <f>SUMIF('05_May'!$G:$G,$B8,'05_May'!$J:$J)</f>
        <v>0</v>
      </c>
      <c r="H8">
        <f>SUMIF('06_June'!$G:$G,$B8,'06_June'!$J:$J)</f>
        <v>4</v>
      </c>
      <c r="J8">
        <f t="shared" si="0"/>
        <v>18</v>
      </c>
      <c r="K8" s="143">
        <f t="shared" si="2"/>
        <v>1.3835511145272867E-2</v>
      </c>
      <c r="M8" t="s">
        <v>78</v>
      </c>
      <c r="N8">
        <f>SUMIF('01_Jan'!$F:$F,$M8,'01_Jan'!$J:$J)</f>
        <v>11</v>
      </c>
      <c r="O8">
        <f>SUMIF('02_Feb'!$F:$F,$M8,'02_Feb'!$J:$J)</f>
        <v>0</v>
      </c>
      <c r="P8">
        <f>SUMIF('03_Mar'!$F:$F,$M8,'03_Mar'!$J:$J)</f>
        <v>0</v>
      </c>
      <c r="Q8">
        <f>SUMIF('04_April'!$F:$F,$M8,'04_April'!$J:$J)</f>
        <v>0</v>
      </c>
      <c r="R8">
        <f>SUMIF('05_May'!$F:$F,$M8,'05_May'!$J:$J)</f>
        <v>0</v>
      </c>
      <c r="S8">
        <f>SUMIF('06_June'!$F:$F,$M8,'06_June'!$J:$J)</f>
        <v>0</v>
      </c>
      <c r="U8">
        <f t="shared" si="1"/>
        <v>11</v>
      </c>
      <c r="V8" s="143">
        <f t="shared" si="3"/>
        <v>8.4550345887778634E-3</v>
      </c>
    </row>
    <row r="9" spans="2:22" x14ac:dyDescent="0.25">
      <c r="B9">
        <v>9005</v>
      </c>
      <c r="C9">
        <f>SUMIF('01_Jan'!$G:$G,$B9,'01_Jan'!$J:$J)</f>
        <v>0</v>
      </c>
      <c r="D9">
        <f>SUMIF('02_Feb'!$G:$G,$B9,'02_Feb'!$J:$J)</f>
        <v>0</v>
      </c>
      <c r="E9">
        <f>SUMIF('03_Mar'!$G:$G,$B9,'03_Mar'!$J:$J)</f>
        <v>0</v>
      </c>
      <c r="F9">
        <f>SUMIF('04_April'!$G:$G,$B9,'04_April'!$J:$J)</f>
        <v>0</v>
      </c>
      <c r="G9">
        <f>SUMIF('05_May'!$G:$G,$B9,'05_May'!$J:$J)</f>
        <v>0</v>
      </c>
      <c r="H9">
        <f>SUMIF('06_June'!$G:$G,$B9,'06_June'!$J:$J)</f>
        <v>0</v>
      </c>
      <c r="J9">
        <f t="shared" si="0"/>
        <v>0</v>
      </c>
      <c r="K9" s="143">
        <f t="shared" si="2"/>
        <v>0</v>
      </c>
      <c r="M9" t="s">
        <v>186</v>
      </c>
      <c r="N9">
        <f>SUMIF('01_Jan'!$F:$F,$M9,'01_Jan'!$J:$J)</f>
        <v>0</v>
      </c>
      <c r="O9">
        <f>SUMIF('02_Feb'!$F:$F,$M9,'02_Feb'!$J:$J)</f>
        <v>0</v>
      </c>
      <c r="P9">
        <f>SUMIF('03_Mar'!$F:$F,$M9,'03_Mar'!$J:$J)</f>
        <v>5</v>
      </c>
      <c r="Q9">
        <f>SUMIF('04_April'!$F:$F,$M9,'04_April'!$J:$J)</f>
        <v>0</v>
      </c>
      <c r="R9">
        <f>SUMIF('05_May'!$F:$F,$M9,'05_May'!$J:$J)</f>
        <v>2</v>
      </c>
      <c r="S9">
        <f>SUMIF('06_June'!$F:$F,$M9,'06_June'!$J:$J)</f>
        <v>0</v>
      </c>
      <c r="U9">
        <f t="shared" si="1"/>
        <v>7</v>
      </c>
      <c r="V9" s="143">
        <f t="shared" si="3"/>
        <v>5.3804765564950041E-3</v>
      </c>
    </row>
    <row r="10" spans="2:22" x14ac:dyDescent="0.25">
      <c r="B10">
        <v>9006</v>
      </c>
      <c r="C10">
        <f>SUMIF('01_Jan'!$G:$G,$B10,'01_Jan'!$J:$J)</f>
        <v>0</v>
      </c>
      <c r="D10">
        <f>SUMIF('02_Feb'!$G:$G,$B10,'02_Feb'!$J:$J)</f>
        <v>0</v>
      </c>
      <c r="E10">
        <f>SUMIF('03_Mar'!$G:$G,$B10,'03_Mar'!$J:$J)</f>
        <v>0</v>
      </c>
      <c r="F10">
        <f>SUMIF('04_April'!$G:$G,$B10,'04_April'!$J:$J)</f>
        <v>0</v>
      </c>
      <c r="G10">
        <f>SUMIF('05_May'!$G:$G,$B10,'05_May'!$J:$J)</f>
        <v>0</v>
      </c>
      <c r="H10">
        <f>SUMIF('06_June'!$G:$G,$B10,'06_June'!$J:$J)</f>
        <v>0</v>
      </c>
      <c r="J10">
        <f t="shared" si="0"/>
        <v>0</v>
      </c>
      <c r="K10" s="143">
        <f t="shared" si="2"/>
        <v>0</v>
      </c>
      <c r="M10" s="144" t="s">
        <v>57</v>
      </c>
      <c r="N10" s="144">
        <f>SUMIF('01_Jan'!$F:$F,$M10,'01_Jan'!$J:$J)</f>
        <v>122</v>
      </c>
      <c r="O10" s="144">
        <f>SUMIF('02_Feb'!$F:$F,$M10,'02_Feb'!$J:$J)</f>
        <v>93</v>
      </c>
      <c r="P10" s="144">
        <f>SUMIF('03_Mar'!$F:$F,$M10,'03_Mar'!$J:$J)</f>
        <v>141</v>
      </c>
      <c r="Q10" s="144">
        <f>SUMIF('04_April'!$F:$F,$M10,'04_April'!$J:$J)</f>
        <v>114</v>
      </c>
      <c r="R10" s="144">
        <f>SUMIF('05_May'!$F:$F,$M10,'05_May'!$J:$J)</f>
        <v>120</v>
      </c>
      <c r="S10" s="144">
        <f>SUMIF('06_June'!$F:$F,$M10,'06_June'!$J:$J)</f>
        <v>108</v>
      </c>
      <c r="T10" s="144"/>
      <c r="U10" s="144">
        <f t="shared" si="1"/>
        <v>698</v>
      </c>
      <c r="V10" s="145">
        <f t="shared" si="3"/>
        <v>0.53651037663335899</v>
      </c>
    </row>
    <row r="11" spans="2:22" x14ac:dyDescent="0.25">
      <c r="B11">
        <v>9007</v>
      </c>
      <c r="C11">
        <f>SUMIF('01_Jan'!$G:$G,$B11,'01_Jan'!$J:$J)</f>
        <v>0</v>
      </c>
      <c r="D11">
        <f>SUMIF('02_Feb'!$G:$G,$B11,'02_Feb'!$J:$J)</f>
        <v>0</v>
      </c>
      <c r="E11">
        <f>SUMIF('03_Mar'!$G:$G,$B11,'03_Mar'!$J:$J)</f>
        <v>0</v>
      </c>
      <c r="F11">
        <f>SUMIF('04_April'!$G:$G,$B11,'04_April'!$J:$J)</f>
        <v>0</v>
      </c>
      <c r="G11">
        <f>SUMIF('05_May'!$G:$G,$B11,'05_May'!$J:$J)</f>
        <v>0</v>
      </c>
      <c r="H11">
        <f>SUMIF('06_June'!$G:$G,$B11,'06_June'!$J:$J)</f>
        <v>4</v>
      </c>
      <c r="J11">
        <f t="shared" si="0"/>
        <v>4</v>
      </c>
      <c r="K11" s="143">
        <f t="shared" si="2"/>
        <v>3.0745580322828594E-3</v>
      </c>
      <c r="M11" s="144" t="s">
        <v>54</v>
      </c>
      <c r="N11" s="144">
        <f>SUMIF('01_Jan'!$F:$F,$M11,'01_Jan'!$J:$J)</f>
        <v>29</v>
      </c>
      <c r="O11" s="144">
        <f>SUMIF('02_Feb'!$F:$F,$M11,'02_Feb'!$J:$J)</f>
        <v>78</v>
      </c>
      <c r="P11" s="144">
        <f>SUMIF('03_Mar'!$F:$F,$M11,'03_Mar'!$J:$J)</f>
        <v>62</v>
      </c>
      <c r="Q11" s="144">
        <f>SUMIF('04_April'!$F:$F,$M11,'04_April'!$J:$J)</f>
        <v>43</v>
      </c>
      <c r="R11" s="144">
        <f>SUMIF('05_May'!$F:$F,$M11,'05_May'!$J:$J)</f>
        <v>46</v>
      </c>
      <c r="S11" s="144">
        <f>SUMIF('06_June'!$F:$F,$M11,'06_June'!$J:$J)</f>
        <v>52</v>
      </c>
      <c r="T11" s="144"/>
      <c r="U11" s="144">
        <f t="shared" si="1"/>
        <v>310</v>
      </c>
      <c r="V11" s="145">
        <f t="shared" si="3"/>
        <v>0.23827824750192159</v>
      </c>
    </row>
    <row r="12" spans="2:22" x14ac:dyDescent="0.25">
      <c r="B12">
        <v>9008</v>
      </c>
      <c r="C12">
        <f>SUMIF('01_Jan'!$G:$G,$B12,'01_Jan'!$J:$J)</f>
        <v>0</v>
      </c>
      <c r="D12">
        <f>SUMIF('02_Feb'!$G:$G,$B12,'02_Feb'!$J:$J)</f>
        <v>0</v>
      </c>
      <c r="E12">
        <f>SUMIF('03_Mar'!$G:$G,$B12,'03_Mar'!$J:$J)</f>
        <v>0</v>
      </c>
      <c r="F12">
        <f>SUMIF('04_April'!$G:$G,$B12,'04_April'!$J:$J)</f>
        <v>0</v>
      </c>
      <c r="G12">
        <f>SUMIF('05_May'!$G:$G,$B12,'05_May'!$J:$J)</f>
        <v>0</v>
      </c>
      <c r="H12">
        <f>SUMIF('06_June'!$G:$G,$B12,'06_June'!$J:$J)</f>
        <v>0</v>
      </c>
      <c r="J12">
        <f t="shared" si="0"/>
        <v>0</v>
      </c>
      <c r="K12" s="143">
        <f t="shared" si="2"/>
        <v>0</v>
      </c>
      <c r="M12" t="s">
        <v>268</v>
      </c>
      <c r="N12">
        <f>SUMIF('01_Jan'!$F:$F,$M12,'01_Jan'!$J:$J)</f>
        <v>0</v>
      </c>
      <c r="O12">
        <f>SUMIF('02_Feb'!$F:$F,$M12,'02_Feb'!$J:$J)</f>
        <v>0</v>
      </c>
      <c r="P12">
        <f>SUMIF('03_Mar'!$F:$F,$M12,'03_Mar'!$J:$J)</f>
        <v>0</v>
      </c>
      <c r="Q12">
        <f>SUMIF('04_April'!$F:$F,$M12,'04_April'!$J:$J)</f>
        <v>0</v>
      </c>
      <c r="R12">
        <f>SUMIF('05_May'!$F:$F,$M12,'05_May'!$J:$J)</f>
        <v>1</v>
      </c>
      <c r="S12">
        <f>SUMIF('06_June'!$F:$F,$M12,'06_June'!$J:$J)</f>
        <v>55</v>
      </c>
      <c r="U12">
        <f t="shared" si="1"/>
        <v>56</v>
      </c>
      <c r="V12" s="143">
        <f t="shared" si="3"/>
        <v>4.3043812451960033E-2</v>
      </c>
    </row>
    <row r="13" spans="2:22" x14ac:dyDescent="0.25">
      <c r="B13">
        <v>9009</v>
      </c>
      <c r="C13">
        <f>SUMIF('01_Jan'!$G:$G,$B13,'01_Jan'!$J:$J)</f>
        <v>9</v>
      </c>
      <c r="D13">
        <f>SUMIF('02_Feb'!$G:$G,$B13,'02_Feb'!$J:$J)</f>
        <v>3</v>
      </c>
      <c r="E13">
        <f>SUMIF('03_Mar'!$G:$G,$B13,'03_Mar'!$J:$J)</f>
        <v>0</v>
      </c>
      <c r="F13">
        <f>SUMIF('04_April'!$G:$G,$B13,'04_April'!$J:$J)</f>
        <v>1</v>
      </c>
      <c r="G13">
        <f>SUMIF('05_May'!$G:$G,$B13,'05_May'!$J:$J)</f>
        <v>2</v>
      </c>
      <c r="H13">
        <f>SUMIF('06_June'!$G:$G,$B13,'06_June'!$J:$J)</f>
        <v>1</v>
      </c>
      <c r="J13">
        <f t="shared" si="0"/>
        <v>16</v>
      </c>
      <c r="K13" s="143">
        <f t="shared" si="2"/>
        <v>1.2298232129131437E-2</v>
      </c>
      <c r="M13" t="s">
        <v>325</v>
      </c>
      <c r="N13">
        <f>SUM(C8,C13)</f>
        <v>22</v>
      </c>
      <c r="O13">
        <f t="shared" ref="O13:R13" si="4">SUM(D8,D13)</f>
        <v>4</v>
      </c>
      <c r="P13">
        <f t="shared" si="4"/>
        <v>0</v>
      </c>
      <c r="Q13">
        <f t="shared" si="4"/>
        <v>1</v>
      </c>
      <c r="R13">
        <f t="shared" si="4"/>
        <v>2</v>
      </c>
      <c r="S13">
        <f>SUM(H8,H13,H11)</f>
        <v>9</v>
      </c>
      <c r="U13">
        <f t="shared" si="1"/>
        <v>38</v>
      </c>
      <c r="V13" s="143">
        <f t="shared" si="3"/>
        <v>2.9208301306687164E-2</v>
      </c>
    </row>
    <row r="14" spans="2:22" x14ac:dyDescent="0.25">
      <c r="B14">
        <v>9010</v>
      </c>
      <c r="C14">
        <f>SUMIF('01_Jan'!$G:$G,$B14,'01_Jan'!$J:$J)</f>
        <v>0</v>
      </c>
      <c r="D14">
        <f>SUMIF('02_Feb'!$G:$G,$B14,'02_Feb'!$J:$J)</f>
        <v>0</v>
      </c>
      <c r="E14">
        <f>SUMIF('03_Mar'!$G:$G,$B14,'03_Mar'!$J:$J)</f>
        <v>0</v>
      </c>
      <c r="F14">
        <f>SUMIF('04_April'!$G:$G,$B14,'04_April'!$J:$J)</f>
        <v>0</v>
      </c>
      <c r="G14">
        <f>SUMIF('05_May'!$G:$G,$B14,'05_May'!$J:$J)</f>
        <v>0</v>
      </c>
      <c r="H14">
        <f>SUMIF('06_June'!$G:$G,$B14,'06_June'!$J:$J)</f>
        <v>0</v>
      </c>
      <c r="J14">
        <f t="shared" si="0"/>
        <v>0</v>
      </c>
      <c r="K14" s="143">
        <f t="shared" si="2"/>
        <v>0</v>
      </c>
      <c r="U14">
        <f t="shared" si="1"/>
        <v>0</v>
      </c>
      <c r="V14" s="143">
        <f t="shared" si="3"/>
        <v>0</v>
      </c>
    </row>
    <row r="15" spans="2:22" x14ac:dyDescent="0.25">
      <c r="B15">
        <v>9013</v>
      </c>
      <c r="C15">
        <f>SUMIF('01_Jan'!$G:$G,$B15,'01_Jan'!$J:$J)</f>
        <v>0</v>
      </c>
      <c r="D15">
        <f>SUMIF('02_Feb'!$G:$G,$B15,'02_Feb'!$J:$J)</f>
        <v>0</v>
      </c>
      <c r="E15">
        <f>SUMIF('03_Mar'!$G:$G,$B15,'03_Mar'!$J:$J)</f>
        <v>0</v>
      </c>
      <c r="F15">
        <f>SUMIF('04_April'!$G:$G,$B15,'04_April'!$J:$J)</f>
        <v>0</v>
      </c>
      <c r="G15">
        <f>SUMIF('05_May'!$G:$G,$B15,'05_May'!$J:$J)</f>
        <v>0</v>
      </c>
      <c r="H15">
        <f>SUMIF('06_June'!$G:$G,$B15,'06_June'!$J:$J)</f>
        <v>0</v>
      </c>
      <c r="J15">
        <f t="shared" si="0"/>
        <v>0</v>
      </c>
      <c r="K15" s="143">
        <f t="shared" si="2"/>
        <v>0</v>
      </c>
      <c r="U15">
        <f t="shared" si="1"/>
        <v>0</v>
      </c>
      <c r="V15" s="143">
        <f t="shared" si="3"/>
        <v>0</v>
      </c>
    </row>
    <row r="16" spans="2:22" x14ac:dyDescent="0.25">
      <c r="B16">
        <v>9014</v>
      </c>
      <c r="C16">
        <f>SUMIF('01_Jan'!$G:$G,$B16,'01_Jan'!$J:$J)</f>
        <v>0</v>
      </c>
      <c r="D16">
        <f>SUMIF('02_Feb'!$G:$G,$B16,'02_Feb'!$J:$J)</f>
        <v>0</v>
      </c>
      <c r="E16">
        <f>SUMIF('03_Mar'!$G:$G,$B16,'03_Mar'!$J:$J)</f>
        <v>0</v>
      </c>
      <c r="F16">
        <f>SUMIF('04_April'!$G:$G,$B16,'04_April'!$J:$J)</f>
        <v>0</v>
      </c>
      <c r="G16">
        <f>SUMIF('05_May'!$G:$G,$B16,'05_May'!$J:$J)</f>
        <v>0</v>
      </c>
      <c r="H16">
        <f>SUMIF('06_June'!$G:$G,$B16,'06_June'!$J:$J)</f>
        <v>0</v>
      </c>
      <c r="J16">
        <f t="shared" si="0"/>
        <v>0</v>
      </c>
      <c r="K16" s="143">
        <f t="shared" si="2"/>
        <v>0</v>
      </c>
      <c r="U16">
        <f t="shared" si="1"/>
        <v>0</v>
      </c>
      <c r="V16" s="143">
        <f t="shared" si="3"/>
        <v>0</v>
      </c>
    </row>
    <row r="17" spans="2:22" x14ac:dyDescent="0.25">
      <c r="B17">
        <v>9015</v>
      </c>
      <c r="C17">
        <f>SUMIF('01_Jan'!$G:$G,$B17,'01_Jan'!$J:$J)</f>
        <v>0</v>
      </c>
      <c r="D17">
        <f>SUMIF('02_Feb'!$G:$G,$B17,'02_Feb'!$J:$J)</f>
        <v>0</v>
      </c>
      <c r="E17">
        <f>SUMIF('03_Mar'!$G:$G,$B17,'03_Mar'!$J:$J)</f>
        <v>0</v>
      </c>
      <c r="F17">
        <f>SUMIF('04_April'!$G:$G,$B17,'04_April'!$J:$J)</f>
        <v>0</v>
      </c>
      <c r="G17">
        <f>SUMIF('05_May'!$G:$G,$B17,'05_May'!$J:$J)</f>
        <v>0</v>
      </c>
      <c r="H17">
        <f>SUMIF('06_June'!$G:$G,$B17,'06_June'!$J:$J)</f>
        <v>0</v>
      </c>
      <c r="J17">
        <f t="shared" si="0"/>
        <v>0</v>
      </c>
      <c r="K17" s="143">
        <f t="shared" si="2"/>
        <v>0</v>
      </c>
      <c r="U17">
        <f t="shared" si="1"/>
        <v>0</v>
      </c>
      <c r="V17" s="143">
        <f t="shared" si="3"/>
        <v>0</v>
      </c>
    </row>
    <row r="19" spans="2:22" x14ac:dyDescent="0.25">
      <c r="B19" t="s">
        <v>322</v>
      </c>
      <c r="C19">
        <f>SUM(C$5:C$17)</f>
        <v>235</v>
      </c>
      <c r="D19">
        <f t="shared" ref="D19:H19" si="5">SUM(D$5:D$17)</f>
        <v>216</v>
      </c>
      <c r="E19">
        <f t="shared" si="5"/>
        <v>255</v>
      </c>
      <c r="F19">
        <f t="shared" si="5"/>
        <v>171</v>
      </c>
      <c r="G19">
        <f t="shared" si="5"/>
        <v>200</v>
      </c>
      <c r="H19">
        <f t="shared" si="5"/>
        <v>224</v>
      </c>
      <c r="J19">
        <f>SUM(C19:H19)</f>
        <v>1301</v>
      </c>
      <c r="M19" t="s">
        <v>322</v>
      </c>
      <c r="N19">
        <f t="shared" ref="N19:S19" si="6">SUM(N$5:N$17)</f>
        <v>235</v>
      </c>
      <c r="O19">
        <f t="shared" si="6"/>
        <v>216</v>
      </c>
      <c r="P19">
        <f t="shared" si="6"/>
        <v>255</v>
      </c>
      <c r="Q19">
        <f t="shared" si="6"/>
        <v>171</v>
      </c>
      <c r="R19">
        <f t="shared" si="6"/>
        <v>200</v>
      </c>
      <c r="S19">
        <f t="shared" si="6"/>
        <v>224</v>
      </c>
      <c r="U19">
        <f t="shared" si="1"/>
        <v>1301</v>
      </c>
      <c r="V19" s="146">
        <f>U19/8</f>
        <v>162.625</v>
      </c>
    </row>
    <row r="20" spans="2:22" x14ac:dyDescent="0.25">
      <c r="B20" t="s">
        <v>323</v>
      </c>
      <c r="C20" t="str">
        <f>IF(C19&lt;&gt;'01_Jan'!$I$8,"NO","YES")</f>
        <v>YES</v>
      </c>
      <c r="D20" t="str">
        <f>IF(D19&lt;&gt;'02_Feb'!$I$8,"NO","YES")</f>
        <v>YES</v>
      </c>
      <c r="E20" t="str">
        <f>IF(E19&lt;&gt;'03_Mar'!$I$8,"NO","YES")</f>
        <v>YES</v>
      </c>
      <c r="F20" t="str">
        <f>IF(F19&lt;&gt;'04_April'!$I$8,"NO","YES")</f>
        <v>YES</v>
      </c>
      <c r="G20" t="str">
        <f>IF(G19&lt;&gt;'05_May'!$I$8,"NO","YES")</f>
        <v>YES</v>
      </c>
      <c r="H20" t="str">
        <f>IF(H19&lt;&gt;'06_June'!$I$8,"NO","YES")</f>
        <v>YES</v>
      </c>
      <c r="M20" t="s">
        <v>323</v>
      </c>
      <c r="N20" t="str">
        <f>IF(N19&lt;&gt;C19,"NO","YES")</f>
        <v>YES</v>
      </c>
      <c r="O20" t="str">
        <f t="shared" ref="O20:S20" si="7">IF(O19&lt;&gt;D19,"NO","YES")</f>
        <v>YES</v>
      </c>
      <c r="P20" t="str">
        <f t="shared" si="7"/>
        <v>YES</v>
      </c>
      <c r="Q20" t="str">
        <f t="shared" si="7"/>
        <v>YES</v>
      </c>
      <c r="R20" t="str">
        <f t="shared" si="7"/>
        <v>YES</v>
      </c>
      <c r="S20" t="str">
        <f t="shared" si="7"/>
        <v>YES</v>
      </c>
    </row>
    <row r="21" spans="2:22" x14ac:dyDescent="0.25">
      <c r="U21">
        <f>U19/6</f>
        <v>216.83333333333334</v>
      </c>
      <c r="V21">
        <f>U21/8</f>
        <v>27.104166666666668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F97A-6031-4C46-8949-23EF4F060E49}">
  <sheetPr>
    <pageSetUpPr fitToPage="1"/>
  </sheetPr>
  <dimension ref="A1:K274"/>
  <sheetViews>
    <sheetView showGridLines="0" topLeftCell="D94" zoomScale="90" zoomScaleNormal="90" workbookViewId="0">
      <selection activeCell="G97" sqref="G97:J9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55" t="s">
        <v>5</v>
      </c>
      <c r="E1" s="256"/>
      <c r="F1" s="256"/>
      <c r="G1" s="256"/>
      <c r="H1" s="256"/>
      <c r="I1" s="256"/>
      <c r="J1" s="257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58" t="s">
        <v>8</v>
      </c>
      <c r="E4" s="259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SUM(J10:J140)</f>
        <v>223</v>
      </c>
      <c r="J8" s="157">
        <f>I8/8</f>
        <v>27.875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7</v>
      </c>
      <c r="C10" s="158"/>
      <c r="D10" s="27">
        <v>44378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59" t="s">
        <v>2</v>
      </c>
    </row>
    <row r="11" spans="1:10" ht="22.5" customHeight="1" x14ac:dyDescent="0.25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160" t="str">
        <f>IF(B11=1,"Mo",IF(B11=2,"Tue",IF(B11=3,"Wed",IF(B11=4,"Thu",IF(B11=5,"Fri",IF(B11=6,"Sat",IF(B11=7,"Sun","")))))))</f>
        <v>Thu</v>
      </c>
      <c r="E11" s="161">
        <f>+D10</f>
        <v>44378</v>
      </c>
      <c r="F11" s="35" t="s">
        <v>57</v>
      </c>
      <c r="G11" s="36">
        <v>9001</v>
      </c>
      <c r="H11" s="43" t="s">
        <v>326</v>
      </c>
      <c r="I11" s="36" t="s">
        <v>68</v>
      </c>
      <c r="J11" s="38">
        <v>4</v>
      </c>
    </row>
    <row r="12" spans="1:10" ht="22.5" customHeight="1" x14ac:dyDescent="0.25">
      <c r="C12" s="39"/>
      <c r="D12" s="160" t="str">
        <f>D11</f>
        <v>Thu</v>
      </c>
      <c r="E12" s="161">
        <f>E11</f>
        <v>44378</v>
      </c>
      <c r="F12" s="35" t="s">
        <v>54</v>
      </c>
      <c r="G12" s="36">
        <v>9001</v>
      </c>
      <c r="H12" s="43" t="s">
        <v>271</v>
      </c>
      <c r="I12" s="36" t="s">
        <v>68</v>
      </c>
      <c r="J12" s="38">
        <v>3</v>
      </c>
    </row>
    <row r="13" spans="1:10" ht="22.5" customHeight="1" x14ac:dyDescent="0.25">
      <c r="C13" s="39"/>
      <c r="D13" s="160" t="str">
        <f t="shared" ref="D13:E15" si="2">D12</f>
        <v>Thu</v>
      </c>
      <c r="E13" s="161">
        <f t="shared" si="2"/>
        <v>44378</v>
      </c>
      <c r="F13" s="35" t="s">
        <v>268</v>
      </c>
      <c r="G13" s="36">
        <v>9001</v>
      </c>
      <c r="H13" s="43" t="s">
        <v>327</v>
      </c>
      <c r="I13" s="36" t="s">
        <v>68</v>
      </c>
      <c r="J13" s="38">
        <v>1</v>
      </c>
    </row>
    <row r="14" spans="1:10" ht="22.5" customHeight="1" x14ac:dyDescent="0.25">
      <c r="C14" s="39"/>
      <c r="D14" s="160" t="str">
        <f t="shared" si="2"/>
        <v>Thu</v>
      </c>
      <c r="E14" s="161">
        <f t="shared" si="2"/>
        <v>44378</v>
      </c>
      <c r="F14" s="35"/>
      <c r="G14" s="36"/>
      <c r="H14" s="43"/>
      <c r="I14" s="36"/>
      <c r="J14" s="38"/>
    </row>
    <row r="15" spans="1:10" ht="22.5" customHeight="1" x14ac:dyDescent="0.25">
      <c r="C15" s="39"/>
      <c r="D15" s="160" t="str">
        <f t="shared" si="2"/>
        <v>Thu</v>
      </c>
      <c r="E15" s="161">
        <f t="shared" si="2"/>
        <v>44378</v>
      </c>
      <c r="F15" s="35"/>
      <c r="G15" s="36"/>
      <c r="H15" s="43"/>
      <c r="I15" s="36"/>
      <c r="J15" s="38"/>
    </row>
    <row r="16" spans="1:10" ht="22.5" customHeight="1" x14ac:dyDescent="0.25">
      <c r="A16" s="8">
        <f t="shared" si="0"/>
        <v>1</v>
      </c>
      <c r="B16" s="8">
        <f t="shared" si="1"/>
        <v>5</v>
      </c>
      <c r="C16" s="40"/>
      <c r="D16" s="162" t="str">
        <f>IF(B16=1,"Mo",IF(B16=2,"Tue",IF(B16=3,"Wed",IF(B16=4,"Thu",IF(B16=5,"Fri",IF(B16=6,"Sat",IF(B16=7,"Sun","")))))))</f>
        <v>Fri</v>
      </c>
      <c r="E16" s="163">
        <f>+E11+1</f>
        <v>44379</v>
      </c>
      <c r="F16" s="46" t="s">
        <v>57</v>
      </c>
      <c r="G16" s="47">
        <v>9001</v>
      </c>
      <c r="H16" s="48" t="s">
        <v>328</v>
      </c>
      <c r="I16" s="47" t="s">
        <v>56</v>
      </c>
      <c r="J16" s="49">
        <v>8</v>
      </c>
    </row>
    <row r="17" spans="1:10" ht="22.5" customHeight="1" x14ac:dyDescent="0.25">
      <c r="C17" s="40"/>
      <c r="D17" s="162" t="str">
        <f>D16</f>
        <v>Fri</v>
      </c>
      <c r="E17" s="163">
        <f>E16</f>
        <v>44379</v>
      </c>
      <c r="F17" s="46" t="s">
        <v>54</v>
      </c>
      <c r="G17" s="47">
        <v>9001</v>
      </c>
      <c r="H17" s="48" t="s">
        <v>329</v>
      </c>
      <c r="I17" s="47" t="s">
        <v>56</v>
      </c>
      <c r="J17" s="49">
        <v>4</v>
      </c>
    </row>
    <row r="18" spans="1:10" ht="22.5" customHeight="1" x14ac:dyDescent="0.25">
      <c r="C18" s="40"/>
      <c r="D18" s="162" t="str">
        <f t="shared" ref="D18:E20" si="3">D17</f>
        <v>Fri</v>
      </c>
      <c r="E18" s="163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C19" s="40"/>
      <c r="D19" s="162" t="str">
        <f t="shared" si="3"/>
        <v>Fri</v>
      </c>
      <c r="E19" s="163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C20" s="40"/>
      <c r="D20" s="162" t="str">
        <f t="shared" si="3"/>
        <v>Fri</v>
      </c>
      <c r="E20" s="163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8" t="str">
        <f t="shared" si="0"/>
        <v/>
      </c>
      <c r="B21" s="8">
        <f t="shared" si="1"/>
        <v>6</v>
      </c>
      <c r="C21" s="40"/>
      <c r="D21" s="164" t="str">
        <f>IF(B21=1,"Mo",IF(B21=2,"Tue",IF(B21=3,"Wed",IF(B21=4,"Thu",IF(B21=5,"Fri",IF(B21=6,"Sat",IF(B21=7,"Sun","")))))))</f>
        <v>Sat</v>
      </c>
      <c r="E21" s="165">
        <f>+E16+1</f>
        <v>44380</v>
      </c>
      <c r="F21" s="35"/>
      <c r="G21" s="36"/>
      <c r="H21" s="43"/>
      <c r="I21" s="36"/>
      <c r="J21" s="38"/>
    </row>
    <row r="22" spans="1:10" ht="22.5" customHeight="1" x14ac:dyDescent="0.25">
      <c r="A22" s="8" t="str">
        <f t="shared" si="0"/>
        <v/>
      </c>
      <c r="B22" s="8">
        <f t="shared" si="1"/>
        <v>7</v>
      </c>
      <c r="C22" s="40"/>
      <c r="D22" s="160" t="str">
        <f t="shared" ref="D22:D115" si="4">IF(B22=1,"Mo",IF(B22=2,"Tue",IF(B22=3,"Wed",IF(B22=4,"Thu",IF(B22=5,"Fri",IF(B22=6,"Sat",IF(B22=7,"Sun","")))))))</f>
        <v>Sun</v>
      </c>
      <c r="E22" s="161">
        <f t="shared" ref="E22:E77" si="5">+E21+1</f>
        <v>44381</v>
      </c>
      <c r="F22" s="35" t="s">
        <v>57</v>
      </c>
      <c r="G22" s="36">
        <v>9001</v>
      </c>
      <c r="H22" s="43" t="s">
        <v>330</v>
      </c>
      <c r="I22" s="36" t="s">
        <v>68</v>
      </c>
      <c r="J22" s="38">
        <v>4</v>
      </c>
    </row>
    <row r="23" spans="1:10" ht="22.5" customHeight="1" x14ac:dyDescent="0.25">
      <c r="C23" s="40"/>
      <c r="D23" s="190" t="s">
        <v>90</v>
      </c>
      <c r="E23" s="191">
        <v>44381</v>
      </c>
      <c r="F23" s="35"/>
      <c r="G23" s="36">
        <v>9004</v>
      </c>
      <c r="H23" s="43" t="s">
        <v>331</v>
      </c>
      <c r="I23" s="36" t="s">
        <v>68</v>
      </c>
      <c r="J23" s="38">
        <v>1</v>
      </c>
    </row>
    <row r="24" spans="1:10" ht="22.5" customHeight="1" x14ac:dyDescent="0.25">
      <c r="A24" s="8">
        <f t="shared" si="0"/>
        <v>1</v>
      </c>
      <c r="B24" s="8">
        <f t="shared" si="1"/>
        <v>1</v>
      </c>
      <c r="C24" s="40"/>
      <c r="D24" s="162" t="str">
        <f t="shared" si="4"/>
        <v>Mo</v>
      </c>
      <c r="E24" s="163">
        <f>+E22+1</f>
        <v>44382</v>
      </c>
      <c r="F24" s="46" t="s">
        <v>57</v>
      </c>
      <c r="G24" s="47">
        <v>9001</v>
      </c>
      <c r="H24" s="48" t="s">
        <v>332</v>
      </c>
      <c r="I24" s="47" t="s">
        <v>56</v>
      </c>
      <c r="J24" s="49">
        <v>9</v>
      </c>
    </row>
    <row r="25" spans="1:10" ht="22.5" customHeight="1" x14ac:dyDescent="0.25">
      <c r="C25" s="40"/>
      <c r="D25" s="162" t="str">
        <f>D24</f>
        <v>Mo</v>
      </c>
      <c r="E25" s="163">
        <f>E24</f>
        <v>44382</v>
      </c>
      <c r="F25" s="46"/>
      <c r="G25" s="47"/>
      <c r="H25" s="48"/>
      <c r="I25" s="47"/>
      <c r="J25" s="49"/>
    </row>
    <row r="26" spans="1:10" ht="22.5" customHeight="1" x14ac:dyDescent="0.25">
      <c r="C26" s="40"/>
      <c r="D26" s="162" t="str">
        <f t="shared" ref="D26:E28" si="6">D25</f>
        <v>Mo</v>
      </c>
      <c r="E26" s="163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62" t="str">
        <f t="shared" si="6"/>
        <v>Mo</v>
      </c>
      <c r="E27" s="163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C28" s="40"/>
      <c r="D28" s="162" t="str">
        <f t="shared" si="6"/>
        <v>Mo</v>
      </c>
      <c r="E28" s="163">
        <f t="shared" si="6"/>
        <v>44382</v>
      </c>
      <c r="F28" s="46"/>
      <c r="G28" s="47"/>
      <c r="H28" s="48"/>
      <c r="I28" s="47"/>
      <c r="J28" s="49"/>
    </row>
    <row r="29" spans="1:10" ht="22.5" customHeight="1" x14ac:dyDescent="0.25">
      <c r="A29" s="8">
        <f t="shared" si="0"/>
        <v>1</v>
      </c>
      <c r="B29" s="8">
        <f t="shared" si="1"/>
        <v>2</v>
      </c>
      <c r="C29" s="40"/>
      <c r="D29" s="160" t="str">
        <f t="shared" si="4"/>
        <v>Tue</v>
      </c>
      <c r="E29" s="161">
        <f>+E24+1</f>
        <v>44383</v>
      </c>
      <c r="F29" s="35" t="s">
        <v>57</v>
      </c>
      <c r="G29" s="36">
        <v>9001</v>
      </c>
      <c r="H29" s="166" t="s">
        <v>333</v>
      </c>
      <c r="I29" s="36" t="s">
        <v>56</v>
      </c>
      <c r="J29" s="38">
        <v>3</v>
      </c>
    </row>
    <row r="30" spans="1:10" ht="22.5" customHeight="1" x14ac:dyDescent="0.25">
      <c r="C30" s="40"/>
      <c r="D30" s="160" t="str">
        <f>D29</f>
        <v>Tue</v>
      </c>
      <c r="E30" s="161">
        <f>E29</f>
        <v>44383</v>
      </c>
      <c r="F30" s="35" t="s">
        <v>57</v>
      </c>
      <c r="G30" s="36">
        <v>9001</v>
      </c>
      <c r="H30" s="166" t="s">
        <v>334</v>
      </c>
      <c r="I30" s="36" t="s">
        <v>56</v>
      </c>
      <c r="J30" s="38">
        <v>2</v>
      </c>
    </row>
    <row r="31" spans="1:10" ht="22.5" customHeight="1" x14ac:dyDescent="0.25">
      <c r="C31" s="40"/>
      <c r="D31" s="160" t="str">
        <f t="shared" ref="D31:E33" si="7">D30</f>
        <v>Tue</v>
      </c>
      <c r="E31" s="161">
        <f t="shared" si="7"/>
        <v>44383</v>
      </c>
      <c r="F31" s="35" t="s">
        <v>54</v>
      </c>
      <c r="G31" s="36">
        <v>9001</v>
      </c>
      <c r="H31" s="166" t="s">
        <v>335</v>
      </c>
      <c r="I31" s="36" t="s">
        <v>56</v>
      </c>
      <c r="J31" s="38">
        <v>2</v>
      </c>
    </row>
    <row r="32" spans="1:10" ht="22.5" customHeight="1" x14ac:dyDescent="0.25">
      <c r="C32" s="40"/>
      <c r="D32" s="160" t="str">
        <f t="shared" si="7"/>
        <v>Tue</v>
      </c>
      <c r="E32" s="161">
        <f t="shared" si="7"/>
        <v>44383</v>
      </c>
      <c r="F32" s="35" t="s">
        <v>268</v>
      </c>
      <c r="G32" s="36">
        <v>9001</v>
      </c>
      <c r="H32" s="166" t="s">
        <v>336</v>
      </c>
      <c r="I32" s="36" t="s">
        <v>56</v>
      </c>
      <c r="J32" s="38">
        <v>1</v>
      </c>
    </row>
    <row r="33" spans="1:11" ht="22.5" customHeight="1" x14ac:dyDescent="0.25">
      <c r="C33" s="40"/>
      <c r="D33" s="160" t="str">
        <f t="shared" si="7"/>
        <v>Tue</v>
      </c>
      <c r="E33" s="161">
        <f t="shared" si="7"/>
        <v>44383</v>
      </c>
      <c r="F33" s="35"/>
      <c r="G33" s="36"/>
      <c r="H33" s="166"/>
      <c r="I33" s="36"/>
      <c r="J33" s="38"/>
    </row>
    <row r="34" spans="1:11" ht="22.5" customHeight="1" x14ac:dyDescent="0.25">
      <c r="A34" s="8">
        <f t="shared" si="0"/>
        <v>1</v>
      </c>
      <c r="B34" s="8">
        <f t="shared" si="1"/>
        <v>3</v>
      </c>
      <c r="C34" s="40"/>
      <c r="D34" s="162" t="str">
        <f t="shared" si="4"/>
        <v>Wed</v>
      </c>
      <c r="E34" s="163">
        <f>+E29+1</f>
        <v>44384</v>
      </c>
      <c r="F34" s="46" t="s">
        <v>57</v>
      </c>
      <c r="G34" s="47">
        <v>9001</v>
      </c>
      <c r="H34" s="48" t="s">
        <v>337</v>
      </c>
      <c r="I34" s="47" t="s">
        <v>68</v>
      </c>
      <c r="J34" s="49">
        <v>4</v>
      </c>
    </row>
    <row r="35" spans="1:11" ht="22.5" customHeight="1" x14ac:dyDescent="0.25">
      <c r="C35" s="40"/>
      <c r="D35" s="162" t="str">
        <f>D34</f>
        <v>Wed</v>
      </c>
      <c r="E35" s="163">
        <f>E34</f>
        <v>44384</v>
      </c>
      <c r="F35" s="46" t="s">
        <v>54</v>
      </c>
      <c r="G35" s="47">
        <v>9001</v>
      </c>
      <c r="H35" s="48" t="s">
        <v>81</v>
      </c>
      <c r="I35" s="47" t="s">
        <v>68</v>
      </c>
      <c r="J35" s="49">
        <v>2</v>
      </c>
    </row>
    <row r="36" spans="1:11" ht="22.5" customHeight="1" x14ac:dyDescent="0.25">
      <c r="C36" s="40"/>
      <c r="D36" s="162" t="str">
        <f t="shared" ref="D36:E38" si="8">D35</f>
        <v>Wed</v>
      </c>
      <c r="E36" s="163">
        <f t="shared" si="8"/>
        <v>44384</v>
      </c>
      <c r="F36" s="46" t="s">
        <v>268</v>
      </c>
      <c r="G36" s="47">
        <v>9001</v>
      </c>
      <c r="H36" s="48" t="s">
        <v>336</v>
      </c>
      <c r="I36" s="47" t="s">
        <v>68</v>
      </c>
      <c r="J36" s="49">
        <v>2</v>
      </c>
      <c r="K36" s="106" t="s">
        <v>358</v>
      </c>
    </row>
    <row r="37" spans="1:11" ht="22.5" customHeight="1" x14ac:dyDescent="0.25">
      <c r="C37" s="40"/>
      <c r="D37" s="162" t="str">
        <f t="shared" si="8"/>
        <v>Wed</v>
      </c>
      <c r="E37" s="163">
        <f t="shared" si="8"/>
        <v>44384</v>
      </c>
      <c r="F37" s="46"/>
      <c r="G37" s="47"/>
      <c r="H37" s="48"/>
      <c r="I37" s="47"/>
      <c r="J37" s="49"/>
    </row>
    <row r="38" spans="1:11" ht="22.5" customHeight="1" x14ac:dyDescent="0.25">
      <c r="C38" s="40"/>
      <c r="D38" s="162" t="str">
        <f t="shared" si="8"/>
        <v>Wed</v>
      </c>
      <c r="E38" s="163">
        <f t="shared" si="8"/>
        <v>44384</v>
      </c>
      <c r="F38" s="46"/>
      <c r="G38" s="47"/>
      <c r="H38" s="48"/>
      <c r="I38" s="47"/>
      <c r="J38" s="49"/>
    </row>
    <row r="39" spans="1:11" ht="22.5" customHeight="1" x14ac:dyDescent="0.25">
      <c r="A39" s="8">
        <f t="shared" si="0"/>
        <v>1</v>
      </c>
      <c r="B39" s="8">
        <f t="shared" si="1"/>
        <v>4</v>
      </c>
      <c r="C39" s="40"/>
      <c r="D39" s="160" t="str">
        <f>IF(B39=1,"Mo",IF(B39=2,"Tue",IF(B39=3,"Wed",IF(B39=4,"Thu",IF(B39=5,"Fri",IF(B39=6,"Sat",IF(B39=7,"Sun","")))))))</f>
        <v>Thu</v>
      </c>
      <c r="E39" s="161">
        <f>+E34+1</f>
        <v>44385</v>
      </c>
      <c r="F39" s="35" t="s">
        <v>57</v>
      </c>
      <c r="G39" s="36">
        <v>9001</v>
      </c>
      <c r="H39" s="43" t="s">
        <v>338</v>
      </c>
      <c r="I39" s="36" t="s">
        <v>68</v>
      </c>
      <c r="J39" s="38">
        <v>6</v>
      </c>
    </row>
    <row r="40" spans="1:11" ht="22.5" customHeight="1" x14ac:dyDescent="0.25">
      <c r="C40" s="40"/>
      <c r="D40" s="160" t="str">
        <f t="shared" ref="D40:E43" si="9">D39</f>
        <v>Thu</v>
      </c>
      <c r="E40" s="161">
        <f t="shared" si="9"/>
        <v>44385</v>
      </c>
      <c r="F40" s="35" t="s">
        <v>268</v>
      </c>
      <c r="G40" s="36">
        <v>9001</v>
      </c>
      <c r="H40" s="43" t="s">
        <v>339</v>
      </c>
      <c r="I40" s="36" t="s">
        <v>68</v>
      </c>
      <c r="J40" s="38">
        <v>3</v>
      </c>
    </row>
    <row r="41" spans="1:11" ht="22.5" customHeight="1" x14ac:dyDescent="0.25">
      <c r="C41" s="40"/>
      <c r="D41" s="160" t="str">
        <f t="shared" si="9"/>
        <v>Thu</v>
      </c>
      <c r="E41" s="161">
        <f t="shared" si="9"/>
        <v>44385</v>
      </c>
      <c r="F41" s="35"/>
      <c r="G41" s="36"/>
      <c r="H41" s="43"/>
      <c r="I41" s="36"/>
      <c r="J41" s="38"/>
    </row>
    <row r="42" spans="1:11" ht="22.5" customHeight="1" x14ac:dyDescent="0.25">
      <c r="C42" s="40"/>
      <c r="D42" s="160" t="str">
        <f t="shared" si="9"/>
        <v>Thu</v>
      </c>
      <c r="E42" s="161">
        <f t="shared" si="9"/>
        <v>44385</v>
      </c>
      <c r="F42" s="35"/>
      <c r="G42" s="36"/>
      <c r="H42" s="43"/>
      <c r="I42" s="36"/>
      <c r="J42" s="38"/>
    </row>
    <row r="43" spans="1:11" ht="22.5" customHeight="1" x14ac:dyDescent="0.25">
      <c r="C43" s="40"/>
      <c r="D43" s="160" t="str">
        <f t="shared" si="9"/>
        <v>Thu</v>
      </c>
      <c r="E43" s="161">
        <f t="shared" si="9"/>
        <v>44385</v>
      </c>
      <c r="F43" s="35"/>
      <c r="G43" s="36"/>
      <c r="H43" s="43"/>
      <c r="I43" s="36"/>
      <c r="J43" s="38"/>
    </row>
    <row r="44" spans="1:11" ht="22.5" customHeight="1" x14ac:dyDescent="0.25">
      <c r="A44" s="8">
        <f t="shared" si="0"/>
        <v>1</v>
      </c>
      <c r="B44" s="8">
        <f t="shared" si="1"/>
        <v>5</v>
      </c>
      <c r="C44" s="40"/>
      <c r="D44" s="162" t="str">
        <f>IF(B44=1,"Mo",IF(B44=2,"Tue",IF(B44=3,"Wed",IF(B44=4,"Thu",IF(B44=5,"Fri",IF(B44=6,"Sat",IF(B44=7,"Sun","")))))))</f>
        <v>Fri</v>
      </c>
      <c r="E44" s="163">
        <f>+E39+1</f>
        <v>44386</v>
      </c>
      <c r="F44" s="46" t="s">
        <v>57</v>
      </c>
      <c r="G44" s="47">
        <v>9001</v>
      </c>
      <c r="H44" s="48" t="s">
        <v>340</v>
      </c>
      <c r="I44" s="47" t="s">
        <v>68</v>
      </c>
      <c r="J44" s="49">
        <v>6</v>
      </c>
    </row>
    <row r="45" spans="1:11" ht="22.5" customHeight="1" x14ac:dyDescent="0.25">
      <c r="C45" s="40"/>
      <c r="D45" s="162" t="str">
        <f>D44</f>
        <v>Fri</v>
      </c>
      <c r="E45" s="163">
        <f>E44</f>
        <v>44386</v>
      </c>
      <c r="F45" s="46" t="s">
        <v>268</v>
      </c>
      <c r="G45" s="47">
        <v>9001</v>
      </c>
      <c r="H45" s="48" t="s">
        <v>341</v>
      </c>
      <c r="I45" s="47" t="s">
        <v>68</v>
      </c>
      <c r="J45" s="49">
        <v>2</v>
      </c>
      <c r="K45" s="106" t="s">
        <v>358</v>
      </c>
    </row>
    <row r="46" spans="1:11" ht="22.5" customHeight="1" x14ac:dyDescent="0.25">
      <c r="C46" s="40"/>
      <c r="D46" s="162" t="str">
        <f t="shared" ref="D46:E48" si="10">D45</f>
        <v>Fri</v>
      </c>
      <c r="E46" s="163">
        <f t="shared" si="10"/>
        <v>44386</v>
      </c>
      <c r="F46" s="46" t="s">
        <v>54</v>
      </c>
      <c r="G46" s="47">
        <v>9001</v>
      </c>
      <c r="H46" s="48" t="s">
        <v>342</v>
      </c>
      <c r="I46" s="47" t="s">
        <v>68</v>
      </c>
      <c r="J46" s="49">
        <v>2</v>
      </c>
    </row>
    <row r="47" spans="1:11" ht="22.5" customHeight="1" x14ac:dyDescent="0.25">
      <c r="C47" s="40"/>
      <c r="D47" s="162" t="str">
        <f t="shared" si="10"/>
        <v>Fri</v>
      </c>
      <c r="E47" s="163">
        <f t="shared" si="10"/>
        <v>44386</v>
      </c>
      <c r="F47" s="46"/>
      <c r="G47" s="47"/>
      <c r="H47" s="48"/>
      <c r="I47" s="47"/>
      <c r="J47" s="49"/>
    </row>
    <row r="48" spans="1:11" ht="22.5" customHeight="1" x14ac:dyDescent="0.25">
      <c r="C48" s="40"/>
      <c r="D48" s="162" t="str">
        <f t="shared" si="10"/>
        <v>Fri</v>
      </c>
      <c r="E48" s="163">
        <f t="shared" si="10"/>
        <v>44386</v>
      </c>
      <c r="F48" s="46"/>
      <c r="G48" s="47"/>
      <c r="H48" s="48"/>
      <c r="I48" s="47"/>
      <c r="J48" s="49"/>
    </row>
    <row r="49" spans="1:11" ht="22.5" customHeight="1" x14ac:dyDescent="0.25">
      <c r="A49" s="8" t="str">
        <f t="shared" si="0"/>
        <v/>
      </c>
      <c r="B49" s="8">
        <f t="shared" si="1"/>
        <v>6</v>
      </c>
      <c r="C49" s="40"/>
      <c r="D49" s="160" t="str">
        <f>IF(B49=1,"Mo",IF(B49=2,"Tue",IF(B49=3,"Wed",IF(B49=4,"Thu",IF(B49=5,"Fri",IF(B49=6,"Sat",IF(B49=7,"Sun","")))))))</f>
        <v>Sat</v>
      </c>
      <c r="E49" s="161">
        <f>+E44+1</f>
        <v>44387</v>
      </c>
      <c r="F49" s="35"/>
      <c r="G49" s="36">
        <v>9009</v>
      </c>
      <c r="H49" s="43" t="s">
        <v>343</v>
      </c>
      <c r="I49" s="36" t="s">
        <v>68</v>
      </c>
      <c r="J49" s="38">
        <v>2</v>
      </c>
    </row>
    <row r="50" spans="1:11" ht="22.5" customHeight="1" x14ac:dyDescent="0.25">
      <c r="A50" s="8" t="str">
        <f t="shared" si="0"/>
        <v/>
      </c>
      <c r="B50" s="8">
        <f t="shared" si="1"/>
        <v>7</v>
      </c>
      <c r="C50" s="40"/>
      <c r="D50" s="160" t="str">
        <f t="shared" si="4"/>
        <v>Sun</v>
      </c>
      <c r="E50" s="161">
        <f t="shared" si="5"/>
        <v>44388</v>
      </c>
      <c r="F50" s="35" t="s">
        <v>268</v>
      </c>
      <c r="G50" s="36">
        <v>9001</v>
      </c>
      <c r="H50" s="43" t="s">
        <v>344</v>
      </c>
      <c r="I50" s="36" t="s">
        <v>68</v>
      </c>
      <c r="J50" s="38">
        <v>2</v>
      </c>
    </row>
    <row r="51" spans="1:11" ht="22.5" customHeight="1" x14ac:dyDescent="0.25">
      <c r="A51" s="8">
        <f t="shared" si="0"/>
        <v>1</v>
      </c>
      <c r="B51" s="8">
        <f t="shared" si="1"/>
        <v>1</v>
      </c>
      <c r="C51" s="40"/>
      <c r="D51" s="162" t="str">
        <f t="shared" si="4"/>
        <v>Mo</v>
      </c>
      <c r="E51" s="163">
        <f>+E50+1</f>
        <v>44389</v>
      </c>
      <c r="F51" s="46" t="s">
        <v>268</v>
      </c>
      <c r="G51" s="47">
        <v>9001</v>
      </c>
      <c r="H51" s="192" t="s">
        <v>345</v>
      </c>
      <c r="I51" s="47" t="s">
        <v>68</v>
      </c>
      <c r="J51" s="49">
        <v>3</v>
      </c>
    </row>
    <row r="52" spans="1:11" ht="22.5" customHeight="1" x14ac:dyDescent="0.25">
      <c r="C52" s="40"/>
      <c r="D52" s="162" t="str">
        <f t="shared" ref="D52:E55" si="11">D51</f>
        <v>Mo</v>
      </c>
      <c r="E52" s="163">
        <f t="shared" si="11"/>
        <v>44389</v>
      </c>
      <c r="F52" s="46" t="s">
        <v>57</v>
      </c>
      <c r="G52" s="47">
        <v>9001</v>
      </c>
      <c r="H52" s="192" t="s">
        <v>346</v>
      </c>
      <c r="I52" s="47" t="s">
        <v>68</v>
      </c>
      <c r="J52" s="49">
        <v>4</v>
      </c>
      <c r="K52" s="106" t="s">
        <v>206</v>
      </c>
    </row>
    <row r="53" spans="1:11" ht="22.5" customHeight="1" x14ac:dyDescent="0.25">
      <c r="C53" s="40"/>
      <c r="D53" s="162" t="str">
        <f t="shared" si="11"/>
        <v>Mo</v>
      </c>
      <c r="E53" s="163">
        <f t="shared" si="11"/>
        <v>44389</v>
      </c>
      <c r="F53" s="46"/>
      <c r="G53" s="47">
        <v>9009</v>
      </c>
      <c r="H53" s="192" t="s">
        <v>347</v>
      </c>
      <c r="I53" s="47" t="s">
        <v>68</v>
      </c>
      <c r="J53" s="49">
        <v>4</v>
      </c>
    </row>
    <row r="54" spans="1:11" ht="22.5" customHeight="1" x14ac:dyDescent="0.25">
      <c r="C54" s="40"/>
      <c r="D54" s="162" t="str">
        <f t="shared" si="11"/>
        <v>Mo</v>
      </c>
      <c r="E54" s="163">
        <f t="shared" si="11"/>
        <v>44389</v>
      </c>
      <c r="F54" s="46"/>
      <c r="G54" s="47"/>
      <c r="H54" s="192"/>
      <c r="I54" s="47"/>
      <c r="J54" s="49"/>
    </row>
    <row r="55" spans="1:11" ht="22.5" customHeight="1" x14ac:dyDescent="0.25">
      <c r="C55" s="40"/>
      <c r="D55" s="162" t="str">
        <f t="shared" si="11"/>
        <v>Mo</v>
      </c>
      <c r="E55" s="163">
        <f t="shared" si="11"/>
        <v>44389</v>
      </c>
      <c r="F55" s="46"/>
      <c r="G55" s="47"/>
      <c r="H55" s="192"/>
      <c r="I55" s="47"/>
      <c r="J55" s="49"/>
    </row>
    <row r="56" spans="1:11" ht="22.5" customHeight="1" x14ac:dyDescent="0.25">
      <c r="A56" s="8">
        <f t="shared" si="0"/>
        <v>1</v>
      </c>
      <c r="B56" s="8">
        <f t="shared" si="1"/>
        <v>2</v>
      </c>
      <c r="C56" s="40"/>
      <c r="D56" s="160" t="str">
        <f t="shared" si="4"/>
        <v>Tue</v>
      </c>
      <c r="E56" s="161">
        <f>+E51+1</f>
        <v>44390</v>
      </c>
      <c r="F56" s="35" t="s">
        <v>57</v>
      </c>
      <c r="G56" s="36">
        <v>9001</v>
      </c>
      <c r="H56" s="43" t="s">
        <v>348</v>
      </c>
      <c r="I56" s="36" t="s">
        <v>68</v>
      </c>
      <c r="J56" s="38">
        <v>5</v>
      </c>
    </row>
    <row r="57" spans="1:11" ht="22.5" customHeight="1" x14ac:dyDescent="0.25">
      <c r="C57" s="40"/>
      <c r="D57" s="160" t="str">
        <f>D56</f>
        <v>Tue</v>
      </c>
      <c r="E57" s="161">
        <f>E56</f>
        <v>44390</v>
      </c>
      <c r="F57" s="35" t="s">
        <v>54</v>
      </c>
      <c r="G57" s="36">
        <v>9001</v>
      </c>
      <c r="H57" s="43" t="s">
        <v>349</v>
      </c>
      <c r="I57" s="36" t="s">
        <v>68</v>
      </c>
      <c r="J57" s="38">
        <v>2</v>
      </c>
      <c r="K57" s="106" t="s">
        <v>83</v>
      </c>
    </row>
    <row r="58" spans="1:11" ht="22.5" customHeight="1" x14ac:dyDescent="0.25">
      <c r="C58" s="40"/>
      <c r="D58" s="160" t="str">
        <f t="shared" ref="D58:E60" si="12">D57</f>
        <v>Tue</v>
      </c>
      <c r="E58" s="161">
        <f t="shared" si="12"/>
        <v>44390</v>
      </c>
      <c r="F58" s="35" t="s">
        <v>268</v>
      </c>
      <c r="G58" s="36">
        <v>9001</v>
      </c>
      <c r="H58" s="43" t="s">
        <v>350</v>
      </c>
      <c r="I58" s="36" t="s">
        <v>68</v>
      </c>
      <c r="J58" s="38">
        <v>1</v>
      </c>
    </row>
    <row r="59" spans="1:11" ht="22.5" customHeight="1" x14ac:dyDescent="0.25">
      <c r="C59" s="40"/>
      <c r="D59" s="160" t="str">
        <f t="shared" si="12"/>
        <v>Tue</v>
      </c>
      <c r="E59" s="161">
        <f t="shared" si="12"/>
        <v>44390</v>
      </c>
      <c r="F59" s="35"/>
      <c r="G59" s="36"/>
      <c r="H59" s="43"/>
      <c r="I59" s="36"/>
      <c r="J59" s="38"/>
    </row>
    <row r="60" spans="1:11" ht="22.5" customHeight="1" x14ac:dyDescent="0.25">
      <c r="C60" s="40"/>
      <c r="D60" s="160" t="str">
        <f t="shared" si="12"/>
        <v>Tue</v>
      </c>
      <c r="E60" s="161">
        <f t="shared" si="12"/>
        <v>44390</v>
      </c>
      <c r="F60" s="35"/>
      <c r="G60" s="36"/>
      <c r="H60" s="43"/>
      <c r="I60" s="36"/>
      <c r="J60" s="38"/>
    </row>
    <row r="61" spans="1:11" ht="22.5" customHeight="1" x14ac:dyDescent="0.25">
      <c r="A61" s="8">
        <f t="shared" si="0"/>
        <v>1</v>
      </c>
      <c r="B61" s="8">
        <f t="shared" si="1"/>
        <v>3</v>
      </c>
      <c r="C61" s="40"/>
      <c r="D61" s="162" t="str">
        <f t="shared" si="4"/>
        <v>Wed</v>
      </c>
      <c r="E61" s="163">
        <f>+E56+1</f>
        <v>44391</v>
      </c>
      <c r="F61" s="46" t="s">
        <v>57</v>
      </c>
      <c r="G61" s="47">
        <v>9001</v>
      </c>
      <c r="H61" s="48" t="s">
        <v>351</v>
      </c>
      <c r="I61" s="47" t="s">
        <v>68</v>
      </c>
      <c r="J61" s="49">
        <v>5</v>
      </c>
    </row>
    <row r="62" spans="1:11" ht="22.5" customHeight="1" x14ac:dyDescent="0.25">
      <c r="C62" s="40"/>
      <c r="D62" s="162" t="str">
        <f>D61</f>
        <v>Wed</v>
      </c>
      <c r="E62" s="163">
        <f>E61</f>
        <v>44391</v>
      </c>
      <c r="F62" s="46" t="s">
        <v>54</v>
      </c>
      <c r="G62" s="47">
        <v>9001</v>
      </c>
      <c r="H62" s="48" t="s">
        <v>352</v>
      </c>
      <c r="I62" s="47" t="s">
        <v>68</v>
      </c>
      <c r="J62" s="49">
        <v>1</v>
      </c>
    </row>
    <row r="63" spans="1:11" ht="22.5" customHeight="1" x14ac:dyDescent="0.25">
      <c r="C63" s="40"/>
      <c r="D63" s="162" t="str">
        <f t="shared" ref="D63:E65" si="13">D62</f>
        <v>Wed</v>
      </c>
      <c r="E63" s="163">
        <f t="shared" si="13"/>
        <v>44391</v>
      </c>
      <c r="F63" s="46" t="s">
        <v>268</v>
      </c>
      <c r="G63" s="47">
        <v>9001</v>
      </c>
      <c r="H63" s="48" t="s">
        <v>336</v>
      </c>
      <c r="I63" s="47" t="s">
        <v>68</v>
      </c>
      <c r="J63" s="49">
        <v>1</v>
      </c>
    </row>
    <row r="64" spans="1:11" ht="22.5" customHeight="1" x14ac:dyDescent="0.25">
      <c r="C64" s="40"/>
      <c r="D64" s="162" t="str">
        <f t="shared" si="13"/>
        <v>Wed</v>
      </c>
      <c r="E64" s="163">
        <f t="shared" si="13"/>
        <v>44391</v>
      </c>
      <c r="F64" s="46"/>
      <c r="G64" s="47">
        <v>9015</v>
      </c>
      <c r="H64" s="70" t="s">
        <v>353</v>
      </c>
      <c r="I64" s="47"/>
      <c r="J64" s="49"/>
    </row>
    <row r="65" spans="1:11" ht="22.5" customHeight="1" x14ac:dyDescent="0.25">
      <c r="C65" s="40"/>
      <c r="D65" s="162" t="str">
        <f t="shared" si="13"/>
        <v>Wed</v>
      </c>
      <c r="E65" s="163">
        <f t="shared" si="13"/>
        <v>44391</v>
      </c>
      <c r="F65" s="46"/>
      <c r="G65" s="47"/>
      <c r="H65" s="48"/>
      <c r="I65" s="47"/>
      <c r="J65" s="49"/>
    </row>
    <row r="66" spans="1:11" ht="22.5" customHeight="1" x14ac:dyDescent="0.25">
      <c r="A66" s="8">
        <f t="shared" si="0"/>
        <v>1</v>
      </c>
      <c r="B66" s="8">
        <f t="shared" si="1"/>
        <v>4</v>
      </c>
      <c r="C66" s="40"/>
      <c r="D66" s="160" t="str">
        <f t="shared" si="4"/>
        <v>Thu</v>
      </c>
      <c r="E66" s="161">
        <f>+E61+1</f>
        <v>44392</v>
      </c>
      <c r="F66" s="35"/>
      <c r="G66" s="36">
        <v>9013</v>
      </c>
      <c r="H66" s="43" t="s">
        <v>12</v>
      </c>
      <c r="I66" s="36"/>
      <c r="J66" s="38"/>
    </row>
    <row r="67" spans="1:11" ht="22.5" customHeight="1" x14ac:dyDescent="0.25">
      <c r="C67" s="40"/>
      <c r="D67" s="160" t="str">
        <f>D66</f>
        <v>Thu</v>
      </c>
      <c r="E67" s="161">
        <f>E66</f>
        <v>44392</v>
      </c>
      <c r="F67" s="35"/>
      <c r="G67" s="36"/>
      <c r="H67" s="43"/>
      <c r="I67" s="36"/>
      <c r="J67" s="38"/>
    </row>
    <row r="68" spans="1:11" ht="22.5" customHeight="1" x14ac:dyDescent="0.25">
      <c r="C68" s="40"/>
      <c r="D68" s="160" t="str">
        <f t="shared" ref="D68:E70" si="14">D67</f>
        <v>Thu</v>
      </c>
      <c r="E68" s="161">
        <f t="shared" si="14"/>
        <v>44392</v>
      </c>
      <c r="F68" s="35"/>
      <c r="G68" s="36"/>
      <c r="H68" s="43"/>
      <c r="I68" s="36"/>
      <c r="J68" s="38"/>
    </row>
    <row r="69" spans="1:11" ht="22.5" customHeight="1" x14ac:dyDescent="0.25">
      <c r="C69" s="40"/>
      <c r="D69" s="160" t="str">
        <f t="shared" si="14"/>
        <v>Thu</v>
      </c>
      <c r="E69" s="161">
        <f t="shared" si="14"/>
        <v>44392</v>
      </c>
      <c r="F69" s="35"/>
      <c r="G69" s="36"/>
      <c r="H69" s="43"/>
      <c r="I69" s="36"/>
      <c r="J69" s="38"/>
    </row>
    <row r="70" spans="1:11" ht="22.5" customHeight="1" x14ac:dyDescent="0.25">
      <c r="C70" s="40"/>
      <c r="D70" s="160" t="str">
        <f t="shared" si="14"/>
        <v>Thu</v>
      </c>
      <c r="E70" s="161">
        <f t="shared" si="14"/>
        <v>44392</v>
      </c>
      <c r="F70" s="35"/>
      <c r="G70" s="36"/>
      <c r="H70" s="43"/>
      <c r="I70" s="36"/>
      <c r="J70" s="38"/>
    </row>
    <row r="71" spans="1:11" ht="22.5" customHeight="1" x14ac:dyDescent="0.25">
      <c r="A71" s="8">
        <f t="shared" si="0"/>
        <v>1</v>
      </c>
      <c r="B71" s="8">
        <f t="shared" si="1"/>
        <v>5</v>
      </c>
      <c r="C71" s="40"/>
      <c r="D71" s="162" t="str">
        <f t="shared" si="4"/>
        <v>Fri</v>
      </c>
      <c r="E71" s="163">
        <f>+E66+1</f>
        <v>44393</v>
      </c>
      <c r="F71" s="46" t="s">
        <v>268</v>
      </c>
      <c r="G71" s="47">
        <v>9001</v>
      </c>
      <c r="H71" s="48" t="s">
        <v>354</v>
      </c>
      <c r="I71" s="47" t="s">
        <v>68</v>
      </c>
      <c r="J71" s="49">
        <v>3</v>
      </c>
      <c r="K71" s="106" t="s">
        <v>314</v>
      </c>
    </row>
    <row r="72" spans="1:11" ht="22.5" customHeight="1" x14ac:dyDescent="0.25">
      <c r="C72" s="40"/>
      <c r="D72" s="162" t="str">
        <f>D71</f>
        <v>Fri</v>
      </c>
      <c r="E72" s="163">
        <f>E71</f>
        <v>44393</v>
      </c>
      <c r="F72" s="46" t="s">
        <v>54</v>
      </c>
      <c r="G72" s="47">
        <v>9001</v>
      </c>
      <c r="H72" s="48" t="s">
        <v>355</v>
      </c>
      <c r="I72" s="47" t="s">
        <v>68</v>
      </c>
      <c r="J72" s="49">
        <v>2</v>
      </c>
    </row>
    <row r="73" spans="1:11" ht="22.5" customHeight="1" x14ac:dyDescent="0.25">
      <c r="C73" s="40"/>
      <c r="D73" s="162" t="str">
        <f t="shared" ref="D73:E75" si="15">D72</f>
        <v>Fri</v>
      </c>
      <c r="E73" s="163">
        <f t="shared" si="15"/>
        <v>44393</v>
      </c>
      <c r="F73" s="46" t="s">
        <v>57</v>
      </c>
      <c r="G73" s="47">
        <v>9001</v>
      </c>
      <c r="H73" s="48" t="s">
        <v>356</v>
      </c>
      <c r="I73" s="47" t="s">
        <v>68</v>
      </c>
      <c r="J73" s="49">
        <v>4</v>
      </c>
    </row>
    <row r="74" spans="1:11" ht="22.5" customHeight="1" x14ac:dyDescent="0.25">
      <c r="C74" s="40"/>
      <c r="D74" s="162" t="str">
        <f t="shared" si="15"/>
        <v>Fri</v>
      </c>
      <c r="E74" s="163">
        <f t="shared" si="15"/>
        <v>44393</v>
      </c>
      <c r="F74" s="46"/>
      <c r="G74" s="47"/>
      <c r="H74" s="48"/>
      <c r="I74" s="47"/>
      <c r="J74" s="49"/>
    </row>
    <row r="75" spans="1:11" ht="22.5" customHeight="1" x14ac:dyDescent="0.25">
      <c r="C75" s="40"/>
      <c r="D75" s="162" t="str">
        <f t="shared" si="15"/>
        <v>Fri</v>
      </c>
      <c r="E75" s="163">
        <f t="shared" si="15"/>
        <v>44393</v>
      </c>
      <c r="F75" s="46"/>
      <c r="G75" s="47"/>
      <c r="H75" s="48"/>
      <c r="I75" s="47"/>
      <c r="J75" s="49"/>
    </row>
    <row r="76" spans="1:11" ht="22.5" customHeight="1" x14ac:dyDescent="0.25">
      <c r="A76" s="8" t="str">
        <f t="shared" si="0"/>
        <v/>
      </c>
      <c r="B76" s="8">
        <f t="shared" si="1"/>
        <v>6</v>
      </c>
      <c r="C76" s="40"/>
      <c r="D76" s="160" t="str">
        <f t="shared" si="4"/>
        <v>Sat</v>
      </c>
      <c r="E76" s="161">
        <f>+E71+1</f>
        <v>44394</v>
      </c>
      <c r="F76" s="35" t="s">
        <v>268</v>
      </c>
      <c r="G76" s="36">
        <v>9001</v>
      </c>
      <c r="H76" s="43" t="s">
        <v>357</v>
      </c>
      <c r="I76" s="36" t="s">
        <v>68</v>
      </c>
      <c r="J76" s="38">
        <v>1</v>
      </c>
    </row>
    <row r="77" spans="1:11" ht="22.5" customHeight="1" x14ac:dyDescent="0.25">
      <c r="A77" s="8" t="str">
        <f t="shared" si="0"/>
        <v/>
      </c>
      <c r="B77" s="8">
        <f t="shared" si="1"/>
        <v>7</v>
      </c>
      <c r="C77" s="40"/>
      <c r="D77" s="160" t="str">
        <f t="shared" si="4"/>
        <v>Sun</v>
      </c>
      <c r="E77" s="161">
        <f t="shared" si="5"/>
        <v>44395</v>
      </c>
      <c r="F77" s="35" t="s">
        <v>57</v>
      </c>
      <c r="G77" s="36">
        <v>9001</v>
      </c>
      <c r="H77" s="43" t="s">
        <v>351</v>
      </c>
      <c r="I77" s="36" t="s">
        <v>68</v>
      </c>
      <c r="J77" s="38">
        <v>4</v>
      </c>
    </row>
    <row r="78" spans="1:11" ht="22.5" customHeight="1" x14ac:dyDescent="0.25">
      <c r="A78" s="8">
        <f t="shared" si="0"/>
        <v>1</v>
      </c>
      <c r="B78" s="8">
        <f t="shared" si="1"/>
        <v>1</v>
      </c>
      <c r="C78" s="40"/>
      <c r="D78" s="162" t="str">
        <f t="shared" si="4"/>
        <v>Mo</v>
      </c>
      <c r="E78" s="163">
        <f>+E77+1</f>
        <v>44396</v>
      </c>
      <c r="F78" s="46" t="s">
        <v>268</v>
      </c>
      <c r="G78" s="47">
        <v>9001</v>
      </c>
      <c r="H78" s="48" t="s">
        <v>357</v>
      </c>
      <c r="I78" s="47" t="s">
        <v>68</v>
      </c>
      <c r="J78" s="49">
        <v>2</v>
      </c>
      <c r="K78" s="106" t="s">
        <v>358</v>
      </c>
    </row>
    <row r="79" spans="1:11" ht="22.5" customHeight="1" x14ac:dyDescent="0.25">
      <c r="C79" s="40"/>
      <c r="D79" s="162" t="str">
        <f>D78</f>
        <v>Mo</v>
      </c>
      <c r="E79" s="163">
        <f>E78</f>
        <v>44396</v>
      </c>
      <c r="F79" s="46" t="s">
        <v>57</v>
      </c>
      <c r="G79" s="47">
        <v>9001</v>
      </c>
      <c r="H79" s="48" t="s">
        <v>351</v>
      </c>
      <c r="I79" s="47" t="s">
        <v>68</v>
      </c>
      <c r="J79" s="49">
        <v>6</v>
      </c>
    </row>
    <row r="80" spans="1:11" ht="22.5" customHeight="1" x14ac:dyDescent="0.25">
      <c r="C80" s="40"/>
      <c r="D80" s="162" t="str">
        <f>D79</f>
        <v>Mo</v>
      </c>
      <c r="E80" s="163">
        <f>E79</f>
        <v>44396</v>
      </c>
      <c r="F80" s="46" t="s">
        <v>54</v>
      </c>
      <c r="G80" s="47">
        <v>9001</v>
      </c>
      <c r="H80" s="48" t="s">
        <v>359</v>
      </c>
      <c r="I80" s="47" t="s">
        <v>68</v>
      </c>
      <c r="J80" s="49">
        <v>2</v>
      </c>
    </row>
    <row r="81" spans="1:10" ht="22.5" customHeight="1" x14ac:dyDescent="0.25">
      <c r="C81" s="40"/>
      <c r="D81" s="162" t="str">
        <f t="shared" ref="D81:E82" si="16">D80</f>
        <v>Mo</v>
      </c>
      <c r="E81" s="163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C82" s="40"/>
      <c r="D82" s="162" t="str">
        <f t="shared" si="16"/>
        <v>Mo</v>
      </c>
      <c r="E82" s="163">
        <f t="shared" si="16"/>
        <v>44396</v>
      </c>
      <c r="F82" s="46"/>
      <c r="G82" s="47"/>
      <c r="H82" s="48"/>
      <c r="I82" s="47"/>
      <c r="J82" s="49"/>
    </row>
    <row r="83" spans="1:10" ht="22.5" customHeight="1" x14ac:dyDescent="0.25">
      <c r="A83" s="8">
        <f t="shared" si="0"/>
        <v>1</v>
      </c>
      <c r="B83" s="8">
        <f t="shared" si="1"/>
        <v>2</v>
      </c>
      <c r="C83" s="40"/>
      <c r="D83" s="160" t="str">
        <f t="shared" si="4"/>
        <v>Tue</v>
      </c>
      <c r="E83" s="161">
        <f>+E78+1</f>
        <v>44397</v>
      </c>
      <c r="F83" s="35" t="s">
        <v>57</v>
      </c>
      <c r="G83" s="36">
        <v>9001</v>
      </c>
      <c r="H83" s="43" t="s">
        <v>351</v>
      </c>
      <c r="I83" s="36" t="s">
        <v>68</v>
      </c>
      <c r="J83" s="38">
        <v>10</v>
      </c>
    </row>
    <row r="84" spans="1:10" ht="22.5" customHeight="1" x14ac:dyDescent="0.25">
      <c r="C84" s="40"/>
      <c r="D84" s="160" t="str">
        <f>D83</f>
        <v>Tue</v>
      </c>
      <c r="E84" s="161">
        <f>E83</f>
        <v>44397</v>
      </c>
      <c r="F84" s="35" t="s">
        <v>268</v>
      </c>
      <c r="G84" s="36">
        <v>9001</v>
      </c>
      <c r="H84" s="43" t="s">
        <v>360</v>
      </c>
      <c r="I84" s="36" t="s">
        <v>68</v>
      </c>
      <c r="J84" s="38">
        <v>1</v>
      </c>
    </row>
    <row r="85" spans="1:10" ht="22.5" customHeight="1" x14ac:dyDescent="0.25">
      <c r="C85" s="40"/>
      <c r="D85" s="160" t="str">
        <f t="shared" ref="D85:E87" si="17">D84</f>
        <v>Tue</v>
      </c>
      <c r="E85" s="161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C86" s="40"/>
      <c r="D86" s="160" t="str">
        <f t="shared" si="17"/>
        <v>Tue</v>
      </c>
      <c r="E86" s="161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C87" s="40"/>
      <c r="D87" s="160" t="str">
        <f t="shared" si="17"/>
        <v>Tue</v>
      </c>
      <c r="E87" s="161">
        <f t="shared" si="17"/>
        <v>44397</v>
      </c>
      <c r="F87" s="35"/>
      <c r="G87" s="36"/>
      <c r="H87" s="43"/>
      <c r="I87" s="36"/>
      <c r="J87" s="38"/>
    </row>
    <row r="88" spans="1:10" ht="22.5" customHeight="1" x14ac:dyDescent="0.25">
      <c r="A88" s="8">
        <f t="shared" si="0"/>
        <v>1</v>
      </c>
      <c r="B88" s="8">
        <f t="shared" si="1"/>
        <v>3</v>
      </c>
      <c r="C88" s="40"/>
      <c r="D88" s="162" t="str">
        <f t="shared" si="4"/>
        <v>Wed</v>
      </c>
      <c r="E88" s="163">
        <f>+E83+1</f>
        <v>44398</v>
      </c>
      <c r="F88" s="46" t="s">
        <v>57</v>
      </c>
      <c r="G88" s="47">
        <v>9001</v>
      </c>
      <c r="H88" s="48" t="s">
        <v>351</v>
      </c>
      <c r="I88" s="47" t="s">
        <v>68</v>
      </c>
      <c r="J88" s="49">
        <v>6</v>
      </c>
    </row>
    <row r="89" spans="1:10" ht="22.5" customHeight="1" x14ac:dyDescent="0.25">
      <c r="C89" s="40"/>
      <c r="D89" s="162" t="str">
        <f>D88</f>
        <v>Wed</v>
      </c>
      <c r="E89" s="163">
        <f>E88</f>
        <v>44398</v>
      </c>
      <c r="F89" s="46" t="s">
        <v>54</v>
      </c>
      <c r="G89" s="47">
        <v>9001</v>
      </c>
      <c r="H89" s="48" t="s">
        <v>361</v>
      </c>
      <c r="I89" s="47" t="s">
        <v>68</v>
      </c>
      <c r="J89" s="49">
        <v>2</v>
      </c>
    </row>
    <row r="90" spans="1:10" ht="22.5" customHeight="1" x14ac:dyDescent="0.25">
      <c r="C90" s="40"/>
      <c r="D90" s="162" t="str">
        <f t="shared" ref="D90:E92" si="18">D89</f>
        <v>Wed</v>
      </c>
      <c r="E90" s="163">
        <f t="shared" si="18"/>
        <v>44398</v>
      </c>
      <c r="F90" s="46" t="s">
        <v>268</v>
      </c>
      <c r="G90" s="47">
        <v>9001</v>
      </c>
      <c r="H90" s="48" t="s">
        <v>360</v>
      </c>
      <c r="I90" s="47" t="s">
        <v>68</v>
      </c>
      <c r="J90" s="49">
        <v>1</v>
      </c>
    </row>
    <row r="91" spans="1:10" ht="22.5" customHeight="1" x14ac:dyDescent="0.25">
      <c r="C91" s="40"/>
      <c r="D91" s="162" t="str">
        <f t="shared" si="18"/>
        <v>Wed</v>
      </c>
      <c r="E91" s="163">
        <f t="shared" si="18"/>
        <v>44398</v>
      </c>
      <c r="F91" s="46"/>
      <c r="G91" s="47">
        <v>9004</v>
      </c>
      <c r="H91" s="48" t="s">
        <v>362</v>
      </c>
      <c r="I91" s="47" t="s">
        <v>68</v>
      </c>
      <c r="J91" s="49">
        <v>1</v>
      </c>
    </row>
    <row r="92" spans="1:10" ht="22.5" customHeight="1" x14ac:dyDescent="0.25">
      <c r="C92" s="40"/>
      <c r="D92" s="162" t="str">
        <f t="shared" si="18"/>
        <v>Wed</v>
      </c>
      <c r="E92" s="163">
        <f t="shared" si="18"/>
        <v>44398</v>
      </c>
      <c r="F92" s="46"/>
      <c r="G92" s="47"/>
      <c r="H92" s="48"/>
      <c r="I92" s="47"/>
      <c r="J92" s="49"/>
    </row>
    <row r="93" spans="1:10" ht="22.5" customHeight="1" x14ac:dyDescent="0.25">
      <c r="A93" s="8">
        <f t="shared" si="0"/>
        <v>1</v>
      </c>
      <c r="B93" s="8">
        <f t="shared" si="1"/>
        <v>4</v>
      </c>
      <c r="C93" s="40"/>
      <c r="D93" s="160" t="str">
        <f t="shared" si="4"/>
        <v>Thu</v>
      </c>
      <c r="E93" s="161">
        <f>+E88+1</f>
        <v>44399</v>
      </c>
      <c r="F93" s="35" t="s">
        <v>57</v>
      </c>
      <c r="G93" s="36">
        <v>9001</v>
      </c>
      <c r="H93" s="43" t="s">
        <v>351</v>
      </c>
      <c r="I93" s="36" t="s">
        <v>68</v>
      </c>
      <c r="J93" s="38">
        <v>3</v>
      </c>
    </row>
    <row r="94" spans="1:10" ht="22.5" customHeight="1" x14ac:dyDescent="0.25">
      <c r="C94" s="40"/>
      <c r="D94" s="160" t="str">
        <f>D93</f>
        <v>Thu</v>
      </c>
      <c r="E94" s="161">
        <f>E93</f>
        <v>44399</v>
      </c>
      <c r="F94" s="35" t="s">
        <v>363</v>
      </c>
      <c r="G94" s="36">
        <v>9003</v>
      </c>
      <c r="H94" s="43" t="s">
        <v>364</v>
      </c>
      <c r="I94" s="36" t="s">
        <v>68</v>
      </c>
      <c r="J94" s="38">
        <v>6</v>
      </c>
    </row>
    <row r="95" spans="1:10" ht="22.5" customHeight="1" x14ac:dyDescent="0.25">
      <c r="C95" s="40"/>
      <c r="D95" s="160" t="str">
        <f t="shared" ref="D95:E97" si="19">D94</f>
        <v>Thu</v>
      </c>
      <c r="E95" s="161">
        <f t="shared" si="19"/>
        <v>44399</v>
      </c>
      <c r="F95" s="35" t="s">
        <v>54</v>
      </c>
      <c r="G95" s="36">
        <v>9001</v>
      </c>
      <c r="H95" s="43" t="s">
        <v>81</v>
      </c>
      <c r="I95" s="36" t="s">
        <v>68</v>
      </c>
      <c r="J95" s="38">
        <v>1</v>
      </c>
    </row>
    <row r="96" spans="1:10" ht="22.5" customHeight="1" x14ac:dyDescent="0.25">
      <c r="C96" s="40"/>
      <c r="D96" s="160" t="str">
        <f t="shared" si="19"/>
        <v>Thu</v>
      </c>
      <c r="E96" s="161">
        <f t="shared" si="19"/>
        <v>44399</v>
      </c>
      <c r="F96" s="35"/>
      <c r="G96" s="36">
        <v>9004</v>
      </c>
      <c r="H96" s="43" t="s">
        <v>365</v>
      </c>
      <c r="I96" s="36" t="s">
        <v>68</v>
      </c>
      <c r="J96" s="38">
        <v>1</v>
      </c>
    </row>
    <row r="97" spans="1:10" ht="22.5" customHeight="1" x14ac:dyDescent="0.25">
      <c r="C97" s="40"/>
      <c r="D97" s="160" t="str">
        <f t="shared" si="19"/>
        <v>Thu</v>
      </c>
      <c r="E97" s="161">
        <f t="shared" si="19"/>
        <v>44399</v>
      </c>
      <c r="F97" s="35"/>
      <c r="G97" s="36">
        <v>9009</v>
      </c>
      <c r="H97" s="43" t="s">
        <v>127</v>
      </c>
      <c r="I97" s="36" t="s">
        <v>68</v>
      </c>
      <c r="J97" s="38">
        <v>1</v>
      </c>
    </row>
    <row r="98" spans="1:10" ht="22.5" customHeight="1" x14ac:dyDescent="0.25">
      <c r="A98" s="8">
        <f t="shared" si="0"/>
        <v>1</v>
      </c>
      <c r="B98" s="8">
        <f t="shared" si="1"/>
        <v>5</v>
      </c>
      <c r="C98" s="40"/>
      <c r="D98" s="162" t="str">
        <f t="shared" si="4"/>
        <v>Fri</v>
      </c>
      <c r="E98" s="163">
        <f>+E93+1</f>
        <v>44400</v>
      </c>
      <c r="F98" s="46" t="s">
        <v>363</v>
      </c>
      <c r="G98" s="47">
        <v>9003</v>
      </c>
      <c r="H98" s="48" t="s">
        <v>364</v>
      </c>
      <c r="I98" s="47" t="s">
        <v>68</v>
      </c>
      <c r="J98" s="49">
        <v>12</v>
      </c>
    </row>
    <row r="99" spans="1:10" ht="22.5" customHeight="1" x14ac:dyDescent="0.25">
      <c r="C99" s="40"/>
      <c r="D99" s="162" t="str">
        <f>D98</f>
        <v>Fri</v>
      </c>
      <c r="E99" s="163">
        <f>E98</f>
        <v>44400</v>
      </c>
      <c r="F99" s="46" t="s">
        <v>268</v>
      </c>
      <c r="G99" s="47">
        <v>9001</v>
      </c>
      <c r="H99" s="48" t="s">
        <v>366</v>
      </c>
      <c r="I99" s="47" t="s">
        <v>68</v>
      </c>
      <c r="J99" s="49">
        <v>1</v>
      </c>
    </row>
    <row r="100" spans="1:10" ht="22.5" customHeight="1" x14ac:dyDescent="0.25">
      <c r="C100" s="40"/>
      <c r="D100" s="162" t="str">
        <f t="shared" ref="D100:E102" si="20">D99</f>
        <v>Fri</v>
      </c>
      <c r="E100" s="163">
        <f t="shared" si="20"/>
        <v>44400</v>
      </c>
      <c r="F100" s="46"/>
      <c r="G100" s="47"/>
      <c r="H100" s="48"/>
      <c r="I100" s="47"/>
      <c r="J100" s="49"/>
    </row>
    <row r="101" spans="1:10" ht="22.5" customHeight="1" x14ac:dyDescent="0.25">
      <c r="C101" s="40"/>
      <c r="D101" s="162" t="str">
        <f t="shared" si="20"/>
        <v>Fri</v>
      </c>
      <c r="E101" s="163">
        <f t="shared" si="20"/>
        <v>44400</v>
      </c>
      <c r="F101" s="46"/>
      <c r="G101" s="47"/>
      <c r="H101" s="48"/>
      <c r="I101" s="47"/>
      <c r="J101" s="49"/>
    </row>
    <row r="102" spans="1:10" ht="22.5" customHeight="1" x14ac:dyDescent="0.25">
      <c r="C102" s="40"/>
      <c r="D102" s="162" t="str">
        <f t="shared" si="20"/>
        <v>Fri</v>
      </c>
      <c r="E102" s="163">
        <f t="shared" si="20"/>
        <v>44400</v>
      </c>
      <c r="F102" s="46"/>
      <c r="G102" s="47"/>
      <c r="H102" s="48"/>
      <c r="I102" s="47"/>
      <c r="J102" s="49"/>
    </row>
    <row r="103" spans="1:10" ht="22.5" customHeight="1" x14ac:dyDescent="0.25">
      <c r="A103" s="8" t="str">
        <f t="shared" si="0"/>
        <v/>
      </c>
      <c r="B103" s="8">
        <f t="shared" si="1"/>
        <v>6</v>
      </c>
      <c r="C103" s="40"/>
      <c r="D103" s="160" t="str">
        <f t="shared" si="4"/>
        <v>Sat</v>
      </c>
      <c r="E103" s="161">
        <f>+E98+1</f>
        <v>44401</v>
      </c>
      <c r="F103" s="35" t="s">
        <v>363</v>
      </c>
      <c r="G103" s="36">
        <v>9003</v>
      </c>
      <c r="H103" s="43" t="s">
        <v>364</v>
      </c>
      <c r="I103" s="36" t="s">
        <v>68</v>
      </c>
      <c r="J103" s="38">
        <v>9</v>
      </c>
    </row>
    <row r="104" spans="1:10" ht="22.5" customHeight="1" x14ac:dyDescent="0.25">
      <c r="A104" s="8" t="str">
        <f t="shared" si="0"/>
        <v/>
      </c>
      <c r="B104" s="8">
        <f t="shared" si="1"/>
        <v>7</v>
      </c>
      <c r="C104" s="40"/>
      <c r="D104" s="160" t="str">
        <f t="shared" si="4"/>
        <v>Sun</v>
      </c>
      <c r="E104" s="161">
        <f t="shared" ref="E104" si="21">+E103+1</f>
        <v>44402</v>
      </c>
      <c r="F104" s="35" t="s">
        <v>363</v>
      </c>
      <c r="G104" s="36">
        <v>9003</v>
      </c>
      <c r="H104" s="43" t="s">
        <v>364</v>
      </c>
      <c r="I104" s="36" t="s">
        <v>68</v>
      </c>
      <c r="J104" s="38">
        <v>8</v>
      </c>
    </row>
    <row r="105" spans="1:10" ht="22.5" customHeight="1" x14ac:dyDescent="0.25">
      <c r="A105" s="8">
        <f t="shared" si="0"/>
        <v>1</v>
      </c>
      <c r="B105" s="8">
        <f t="shared" si="1"/>
        <v>1</v>
      </c>
      <c r="C105" s="40"/>
      <c r="D105" s="162" t="str">
        <f t="shared" si="4"/>
        <v>Mo</v>
      </c>
      <c r="E105" s="163">
        <f>+E104+1</f>
        <v>44403</v>
      </c>
      <c r="F105" s="46"/>
      <c r="G105" s="47"/>
      <c r="H105" s="70" t="s">
        <v>367</v>
      </c>
      <c r="I105" s="47"/>
      <c r="J105" s="49"/>
    </row>
    <row r="106" spans="1:10" ht="22.5" customHeight="1" x14ac:dyDescent="0.25">
      <c r="C106" s="40"/>
      <c r="D106" s="162" t="str">
        <f>D105</f>
        <v>Mo</v>
      </c>
      <c r="E106" s="163">
        <f>E105</f>
        <v>44403</v>
      </c>
      <c r="F106" s="46" t="s">
        <v>363</v>
      </c>
      <c r="G106" s="47">
        <v>9003</v>
      </c>
      <c r="H106" s="48" t="s">
        <v>364</v>
      </c>
      <c r="I106" s="47" t="s">
        <v>68</v>
      </c>
      <c r="J106" s="49">
        <v>6</v>
      </c>
    </row>
    <row r="107" spans="1:10" ht="22.5" customHeight="1" x14ac:dyDescent="0.25">
      <c r="C107" s="40"/>
      <c r="D107" s="162" t="str">
        <f t="shared" ref="D107:E109" si="22">D106</f>
        <v>Mo</v>
      </c>
      <c r="E107" s="163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C108" s="40"/>
      <c r="D108" s="162" t="str">
        <f t="shared" si="22"/>
        <v>Mo</v>
      </c>
      <c r="E108" s="163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C109" s="40"/>
      <c r="D109" s="162" t="str">
        <f t="shared" si="22"/>
        <v>Mo</v>
      </c>
      <c r="E109" s="163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8">
        <f t="shared" si="0"/>
        <v>1</v>
      </c>
      <c r="B110" s="8">
        <f t="shared" si="1"/>
        <v>2</v>
      </c>
      <c r="C110" s="40"/>
      <c r="D110" s="160" t="str">
        <f t="shared" si="4"/>
        <v>Tue</v>
      </c>
      <c r="E110" s="161">
        <f>+E105+1</f>
        <v>44404</v>
      </c>
      <c r="F110" s="35" t="s">
        <v>268</v>
      </c>
      <c r="G110" s="36">
        <v>9001</v>
      </c>
      <c r="H110" s="43" t="s">
        <v>368</v>
      </c>
      <c r="I110" s="36" t="s">
        <v>68</v>
      </c>
      <c r="J110" s="38">
        <v>3</v>
      </c>
    </row>
    <row r="111" spans="1:10" ht="22.5" customHeight="1" x14ac:dyDescent="0.25">
      <c r="C111" s="40"/>
      <c r="D111" s="160" t="str">
        <f>D110</f>
        <v>Tue</v>
      </c>
      <c r="E111" s="161">
        <f>E110</f>
        <v>44404</v>
      </c>
      <c r="F111" s="35" t="s">
        <v>363</v>
      </c>
      <c r="G111" s="36">
        <v>9003</v>
      </c>
      <c r="H111" s="43" t="s">
        <v>369</v>
      </c>
      <c r="I111" s="36" t="s">
        <v>68</v>
      </c>
      <c r="J111" s="38">
        <v>4</v>
      </c>
    </row>
    <row r="112" spans="1:10" ht="22.5" customHeight="1" x14ac:dyDescent="0.25">
      <c r="C112" s="40"/>
      <c r="D112" s="160" t="str">
        <f t="shared" ref="D112:E114" si="23">D111</f>
        <v>Tue</v>
      </c>
      <c r="E112" s="161">
        <f t="shared" si="23"/>
        <v>44404</v>
      </c>
      <c r="F112" s="35"/>
      <c r="G112" s="36">
        <v>9009</v>
      </c>
      <c r="H112" s="43" t="s">
        <v>127</v>
      </c>
      <c r="I112" s="36" t="s">
        <v>68</v>
      </c>
      <c r="J112" s="38">
        <v>1</v>
      </c>
    </row>
    <row r="113" spans="1:11" ht="22.5" customHeight="1" x14ac:dyDescent="0.25">
      <c r="C113" s="40"/>
      <c r="D113" s="160" t="str">
        <f t="shared" si="23"/>
        <v>Tue</v>
      </c>
      <c r="E113" s="161">
        <f t="shared" si="23"/>
        <v>44404</v>
      </c>
      <c r="F113" s="35"/>
      <c r="G113" s="36"/>
      <c r="H113" s="43"/>
      <c r="I113" s="36"/>
      <c r="J113" s="38"/>
    </row>
    <row r="114" spans="1:11" ht="22.5" customHeight="1" x14ac:dyDescent="0.25">
      <c r="C114" s="40"/>
      <c r="D114" s="160" t="str">
        <f t="shared" si="23"/>
        <v>Tue</v>
      </c>
      <c r="E114" s="161">
        <f t="shared" si="23"/>
        <v>44404</v>
      </c>
      <c r="F114" s="35"/>
      <c r="G114" s="36"/>
      <c r="H114" s="43"/>
      <c r="I114" s="36"/>
      <c r="J114" s="38"/>
    </row>
    <row r="115" spans="1:11" ht="22.5" customHeight="1" x14ac:dyDescent="0.25">
      <c r="A115" s="8">
        <f t="shared" si="0"/>
        <v>1</v>
      </c>
      <c r="B115" s="8">
        <f t="shared" si="1"/>
        <v>3</v>
      </c>
      <c r="C115" s="40"/>
      <c r="D115" s="162" t="str">
        <f t="shared" si="4"/>
        <v>Wed</v>
      </c>
      <c r="E115" s="163">
        <f>+E110+1</f>
        <v>44405</v>
      </c>
      <c r="F115" s="46"/>
      <c r="G115" s="47"/>
      <c r="H115" s="51" t="s">
        <v>370</v>
      </c>
      <c r="I115" s="47"/>
      <c r="J115" s="49"/>
    </row>
    <row r="116" spans="1:11" ht="22.5" customHeight="1" x14ac:dyDescent="0.25">
      <c r="C116" s="40"/>
      <c r="D116" s="162" t="str">
        <f>D115</f>
        <v>Wed</v>
      </c>
      <c r="E116" s="163">
        <f>E115</f>
        <v>44405</v>
      </c>
      <c r="F116" s="46" t="s">
        <v>268</v>
      </c>
      <c r="G116" s="47">
        <v>9001</v>
      </c>
      <c r="H116" s="192" t="s">
        <v>336</v>
      </c>
      <c r="I116" s="47" t="s">
        <v>68</v>
      </c>
      <c r="J116" s="49">
        <v>2</v>
      </c>
    </row>
    <row r="117" spans="1:11" ht="22.5" customHeight="1" x14ac:dyDescent="0.25">
      <c r="C117" s="40"/>
      <c r="D117" s="162" t="str">
        <f t="shared" ref="D117:E119" si="24">D116</f>
        <v>Wed</v>
      </c>
      <c r="E117" s="163">
        <f t="shared" si="24"/>
        <v>44405</v>
      </c>
      <c r="F117" s="46"/>
      <c r="G117" s="47"/>
      <c r="H117" s="192"/>
      <c r="I117" s="47"/>
      <c r="J117" s="49"/>
    </row>
    <row r="118" spans="1:11" ht="22.5" customHeight="1" x14ac:dyDescent="0.25">
      <c r="C118" s="40"/>
      <c r="D118" s="162" t="str">
        <f t="shared" si="24"/>
        <v>Wed</v>
      </c>
      <c r="E118" s="163">
        <f t="shared" si="24"/>
        <v>44405</v>
      </c>
      <c r="F118" s="46"/>
      <c r="G118" s="47"/>
      <c r="H118" s="192"/>
      <c r="I118" s="47"/>
      <c r="J118" s="49"/>
    </row>
    <row r="119" spans="1:11" ht="22.5" customHeight="1" x14ac:dyDescent="0.25">
      <c r="C119" s="40"/>
      <c r="D119" s="162" t="str">
        <f t="shared" si="24"/>
        <v>Wed</v>
      </c>
      <c r="E119" s="163">
        <f t="shared" si="24"/>
        <v>44405</v>
      </c>
      <c r="F119" s="46"/>
      <c r="G119" s="47"/>
      <c r="H119" s="192"/>
      <c r="I119" s="47"/>
      <c r="J119" s="49"/>
    </row>
    <row r="120" spans="1:11" ht="39.6" customHeight="1" x14ac:dyDescent="0.25">
      <c r="A120" s="8">
        <f t="shared" si="0"/>
        <v>1</v>
      </c>
      <c r="B120" s="8">
        <f>WEEKDAY(E115+1,2)</f>
        <v>4</v>
      </c>
      <c r="C120" s="40"/>
      <c r="D120" s="160" t="str">
        <f>IF(B120=1,"Mo",IF(B120=2,"Tue",IF(B120=3,"Wed",IF(B120=4,"Thu",IF(B120=5,"Fri",IF(B120=6,"Sat",IF(B120=7,"Sun","")))))))</f>
        <v>Thu</v>
      </c>
      <c r="E120" s="161">
        <f>IF(MONTH(E115+1)&gt;MONTH(E115),"",E115+1)</f>
        <v>44406</v>
      </c>
      <c r="F120" s="35" t="s">
        <v>268</v>
      </c>
      <c r="G120" s="36">
        <v>9001</v>
      </c>
      <c r="H120" s="43" t="s">
        <v>373</v>
      </c>
      <c r="I120" s="36" t="s">
        <v>68</v>
      </c>
      <c r="J120" s="38">
        <v>4</v>
      </c>
    </row>
    <row r="121" spans="1:11" ht="22.5" customHeight="1" x14ac:dyDescent="0.25">
      <c r="C121" s="40"/>
      <c r="D121" s="160" t="str">
        <f>D120</f>
        <v>Thu</v>
      </c>
      <c r="E121" s="161">
        <f>E120</f>
        <v>44406</v>
      </c>
      <c r="F121" s="35" t="s">
        <v>363</v>
      </c>
      <c r="G121" s="36">
        <v>9003</v>
      </c>
      <c r="H121" s="43" t="s">
        <v>369</v>
      </c>
      <c r="I121" s="36" t="s">
        <v>68</v>
      </c>
      <c r="J121" s="38">
        <v>4</v>
      </c>
    </row>
    <row r="122" spans="1:11" ht="22.5" customHeight="1" x14ac:dyDescent="0.25">
      <c r="C122" s="40"/>
      <c r="D122" s="160" t="str">
        <f t="shared" ref="D122:E124" si="25">D121</f>
        <v>Thu</v>
      </c>
      <c r="E122" s="161">
        <f t="shared" si="25"/>
        <v>44406</v>
      </c>
      <c r="F122" s="35"/>
      <c r="G122" s="36"/>
      <c r="H122" s="43"/>
      <c r="I122" s="36"/>
      <c r="J122" s="38"/>
    </row>
    <row r="123" spans="1:11" ht="22.5" customHeight="1" x14ac:dyDescent="0.25">
      <c r="C123" s="40"/>
      <c r="D123" s="160" t="str">
        <f t="shared" si="25"/>
        <v>Thu</v>
      </c>
      <c r="E123" s="161">
        <f t="shared" si="25"/>
        <v>44406</v>
      </c>
      <c r="F123" s="35"/>
      <c r="G123" s="36"/>
      <c r="H123" s="43"/>
      <c r="I123" s="36"/>
      <c r="J123" s="38"/>
    </row>
    <row r="124" spans="1:11" ht="21" customHeight="1" x14ac:dyDescent="0.25">
      <c r="C124" s="40"/>
      <c r="D124" s="160" t="str">
        <f t="shared" si="25"/>
        <v>Thu</v>
      </c>
      <c r="E124" s="161">
        <f t="shared" si="25"/>
        <v>44406</v>
      </c>
      <c r="F124" s="35"/>
      <c r="G124" s="36"/>
      <c r="H124" s="43"/>
      <c r="I124" s="36"/>
      <c r="J124" s="38"/>
    </row>
    <row r="125" spans="1:11" ht="21" customHeight="1" x14ac:dyDescent="0.25">
      <c r="A125" s="8">
        <f t="shared" si="0"/>
        <v>1</v>
      </c>
      <c r="B125" s="8">
        <v>5</v>
      </c>
      <c r="C125" s="40"/>
      <c r="D125" s="162" t="str">
        <f>IF(B125=1,"Mo",IF(B125=2,"Tue",IF(B125=3,"Wed",IF(B125=4,"Thu",IF(B125=5,"Fri",IF(B125=6,"Sat",IF(B125=7,"Sun","")))))))</f>
        <v>Fri</v>
      </c>
      <c r="E125" s="163">
        <f>IF(MONTH(E120+1)&gt;MONTH(E120),"",E120+1)</f>
        <v>44407</v>
      </c>
      <c r="F125" s="46" t="s">
        <v>268</v>
      </c>
      <c r="G125" s="47">
        <v>9001</v>
      </c>
      <c r="H125" s="48" t="s">
        <v>375</v>
      </c>
      <c r="I125" s="47" t="s">
        <v>56</v>
      </c>
      <c r="J125" s="49">
        <v>4</v>
      </c>
    </row>
    <row r="126" spans="1:11" ht="21" customHeight="1" x14ac:dyDescent="0.25">
      <c r="C126" s="40"/>
      <c r="D126" s="162" t="str">
        <f>D125</f>
        <v>Fri</v>
      </c>
      <c r="E126" s="163">
        <f t="shared" ref="E126:E129" si="26">IF(MONTH(E121+1)&gt;MONTH(E121),"",E121+1)</f>
        <v>44407</v>
      </c>
      <c r="F126" s="46" t="s">
        <v>363</v>
      </c>
      <c r="G126" s="47">
        <v>9003</v>
      </c>
      <c r="H126" s="48" t="s">
        <v>372</v>
      </c>
      <c r="I126" s="47" t="s">
        <v>56</v>
      </c>
      <c r="J126" s="49">
        <v>2</v>
      </c>
    </row>
    <row r="127" spans="1:11" ht="21" customHeight="1" x14ac:dyDescent="0.25">
      <c r="C127" s="40"/>
      <c r="D127" s="162" t="str">
        <f t="shared" ref="D127:D129" si="27">D126</f>
        <v>Fri</v>
      </c>
      <c r="E127" s="163">
        <f t="shared" si="26"/>
        <v>44407</v>
      </c>
      <c r="F127" s="46" t="s">
        <v>54</v>
      </c>
      <c r="G127" s="47">
        <v>9001</v>
      </c>
      <c r="H127" s="48" t="s">
        <v>371</v>
      </c>
      <c r="I127" s="47" t="s">
        <v>56</v>
      </c>
      <c r="J127" s="49">
        <v>2</v>
      </c>
      <c r="K127" s="106" t="s">
        <v>83</v>
      </c>
    </row>
    <row r="128" spans="1:11" ht="21" customHeight="1" x14ac:dyDescent="0.25">
      <c r="C128" s="40"/>
      <c r="D128" s="162" t="str">
        <f t="shared" si="27"/>
        <v>Fri</v>
      </c>
      <c r="E128" s="163">
        <f>IF(MONTH(E123+1)&gt;MONTH(E123),"",E123+1)</f>
        <v>44407</v>
      </c>
      <c r="F128" s="46" t="s">
        <v>57</v>
      </c>
      <c r="G128" s="47">
        <v>9001</v>
      </c>
      <c r="H128" s="48" t="s">
        <v>374</v>
      </c>
      <c r="I128" s="47" t="s">
        <v>68</v>
      </c>
      <c r="J128" s="49">
        <v>1</v>
      </c>
    </row>
    <row r="129" spans="1:10" ht="21" customHeight="1" x14ac:dyDescent="0.25">
      <c r="C129" s="40"/>
      <c r="D129" s="162" t="str">
        <f t="shared" si="27"/>
        <v>Fri</v>
      </c>
      <c r="E129" s="163">
        <f t="shared" si="26"/>
        <v>44407</v>
      </c>
      <c r="F129" s="46"/>
      <c r="G129" s="47"/>
      <c r="H129" s="48"/>
      <c r="I129" s="47"/>
      <c r="J129" s="49"/>
    </row>
    <row r="130" spans="1:10" ht="22.5" customHeight="1" x14ac:dyDescent="0.25">
      <c r="A130" s="8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160" t="str">
        <f t="shared" ref="D130" si="30">IF(B130=1,"Mo",IF(B130=2,"Tue",IF(B130=3,"Wed",IF(B130=4,"Thu",IF(B130=5,"Fri",IF(B130=6,"Sat",IF(B130=7,"Sun","")))))))</f>
        <v>Sat</v>
      </c>
      <c r="E130" s="161">
        <f>+E125+1</f>
        <v>44408</v>
      </c>
      <c r="F130" s="35" t="s">
        <v>268</v>
      </c>
      <c r="G130" s="36">
        <v>9001</v>
      </c>
      <c r="H130" s="43" t="s">
        <v>376</v>
      </c>
      <c r="I130" s="36" t="s">
        <v>68</v>
      </c>
      <c r="J130" s="38">
        <v>4</v>
      </c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9">
    <cfRule type="expression" dxfId="616" priority="35" stopIfTrue="1">
      <formula>IF($A11=1,B11,)</formula>
    </cfRule>
    <cfRule type="expression" dxfId="615" priority="36" stopIfTrue="1">
      <formula>IF($A11="",B11,)</formula>
    </cfRule>
  </conditionalFormatting>
  <conditionalFormatting sqref="E11:E15">
    <cfRule type="expression" dxfId="614" priority="37" stopIfTrue="1">
      <formula>IF($A11="",B11,"")</formula>
    </cfRule>
  </conditionalFormatting>
  <conditionalFormatting sqref="E16:E124">
    <cfRule type="expression" dxfId="613" priority="38" stopIfTrue="1">
      <formula>IF($A16&lt;&gt;1,B16,"")</formula>
    </cfRule>
  </conditionalFormatting>
  <conditionalFormatting sqref="D11:D124">
    <cfRule type="expression" dxfId="612" priority="39" stopIfTrue="1">
      <formula>IF($A11="",B11,)</formula>
    </cfRule>
  </conditionalFormatting>
  <conditionalFormatting sqref="G11:G20 G22:G77 G83:G119">
    <cfRule type="expression" dxfId="611" priority="40" stopIfTrue="1">
      <formula>#REF!="Freelancer"</formula>
    </cfRule>
    <cfRule type="expression" dxfId="610" priority="41" stopIfTrue="1">
      <formula>#REF!="DTC Int. Staff"</formula>
    </cfRule>
  </conditionalFormatting>
  <conditionalFormatting sqref="G115:G119 G22:G23 G34:G50 G61:G77 G88:G104">
    <cfRule type="expression" dxfId="609" priority="33" stopIfTrue="1">
      <formula>$F$5="Freelancer"</formula>
    </cfRule>
    <cfRule type="expression" dxfId="608" priority="34" stopIfTrue="1">
      <formula>$F$5="DTC Int. Staff"</formula>
    </cfRule>
  </conditionalFormatting>
  <conditionalFormatting sqref="G16:G20">
    <cfRule type="expression" dxfId="607" priority="31" stopIfTrue="1">
      <formula>#REF!="Freelancer"</formula>
    </cfRule>
    <cfRule type="expression" dxfId="606" priority="32" stopIfTrue="1">
      <formula>#REF!="DTC Int. Staff"</formula>
    </cfRule>
  </conditionalFormatting>
  <conditionalFormatting sqref="G16:G20">
    <cfRule type="expression" dxfId="605" priority="29" stopIfTrue="1">
      <formula>$F$5="Freelancer"</formula>
    </cfRule>
    <cfRule type="expression" dxfId="604" priority="30" stopIfTrue="1">
      <formula>$F$5="DTC Int. Staff"</formula>
    </cfRule>
  </conditionalFormatting>
  <conditionalFormatting sqref="G21">
    <cfRule type="expression" dxfId="603" priority="27" stopIfTrue="1">
      <formula>#REF!="Freelancer"</formula>
    </cfRule>
    <cfRule type="expression" dxfId="602" priority="28" stopIfTrue="1">
      <formula>#REF!="DTC Int. Staff"</formula>
    </cfRule>
  </conditionalFormatting>
  <conditionalFormatting sqref="G21">
    <cfRule type="expression" dxfId="601" priority="25" stopIfTrue="1">
      <formula>$F$5="Freelancer"</formula>
    </cfRule>
    <cfRule type="expression" dxfId="600" priority="26" stopIfTrue="1">
      <formula>$F$5="DTC Int. Staff"</formula>
    </cfRule>
  </conditionalFormatting>
  <conditionalFormatting sqref="D125:D129">
    <cfRule type="expression" dxfId="599" priority="24" stopIfTrue="1">
      <formula>IF($A125="",B125,)</formula>
    </cfRule>
  </conditionalFormatting>
  <conditionalFormatting sqref="E125:E129">
    <cfRule type="expression" dxfId="598" priority="21" stopIfTrue="1">
      <formula>IF($A125&lt;&gt;1,B125,"")</formula>
    </cfRule>
  </conditionalFormatting>
  <conditionalFormatting sqref="G56:G60">
    <cfRule type="expression" dxfId="597" priority="19" stopIfTrue="1">
      <formula>$F$5="Freelancer"</formula>
    </cfRule>
    <cfRule type="expression" dxfId="596" priority="20" stopIfTrue="1">
      <formula>$F$5="DTC Int. Staff"</formula>
    </cfRule>
  </conditionalFormatting>
  <conditionalFormatting sqref="G78:G82">
    <cfRule type="expression" dxfId="595" priority="17" stopIfTrue="1">
      <formula>#REF!="Freelancer"</formula>
    </cfRule>
    <cfRule type="expression" dxfId="594" priority="18" stopIfTrue="1">
      <formula>#REF!="DTC Int. Staff"</formula>
    </cfRule>
  </conditionalFormatting>
  <conditionalFormatting sqref="G78:G82">
    <cfRule type="expression" dxfId="593" priority="15" stopIfTrue="1">
      <formula>$F$5="Freelancer"</formula>
    </cfRule>
    <cfRule type="expression" dxfId="592" priority="16" stopIfTrue="1">
      <formula>$F$5="DTC Int. Staff"</formula>
    </cfRule>
  </conditionalFormatting>
  <conditionalFormatting sqref="G130">
    <cfRule type="expression" dxfId="591" priority="7" stopIfTrue="1">
      <formula>$F$5="Freelancer"</formula>
    </cfRule>
    <cfRule type="expression" dxfId="590" priority="8" stopIfTrue="1">
      <formula>$F$5="DTC Int. Staff"</formula>
    </cfRule>
  </conditionalFormatting>
  <conditionalFormatting sqref="C130">
    <cfRule type="expression" dxfId="589" priority="9" stopIfTrue="1">
      <formula>IF($A130=1,B130,)</formula>
    </cfRule>
    <cfRule type="expression" dxfId="588" priority="10" stopIfTrue="1">
      <formula>IF($A130="",B130,)</formula>
    </cfRule>
  </conditionalFormatting>
  <conditionalFormatting sqref="E130">
    <cfRule type="expression" dxfId="587" priority="11" stopIfTrue="1">
      <formula>IF($A130&lt;&gt;1,B130,"")</formula>
    </cfRule>
  </conditionalFormatting>
  <conditionalFormatting sqref="D130">
    <cfRule type="expression" dxfId="586" priority="12" stopIfTrue="1">
      <formula>IF($A130="",B130,)</formula>
    </cfRule>
  </conditionalFormatting>
  <conditionalFormatting sqref="G130">
    <cfRule type="expression" dxfId="585" priority="13" stopIfTrue="1">
      <formula>#REF!="Freelancer"</formula>
    </cfRule>
    <cfRule type="expression" dxfId="584" priority="1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92E-AC62-43B2-8DAA-8CBDAB72A3DF}">
  <sheetPr>
    <pageSetUpPr fitToPage="1"/>
  </sheetPr>
  <dimension ref="A1:K274"/>
  <sheetViews>
    <sheetView showGridLines="0" topLeftCell="D112" zoomScale="85" zoomScaleNormal="85" workbookViewId="0">
      <selection activeCell="F127" sqref="F127:J12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55" t="s">
        <v>5</v>
      </c>
      <c r="E1" s="256"/>
      <c r="F1" s="256"/>
      <c r="G1" s="256"/>
      <c r="H1" s="256"/>
      <c r="I1" s="256"/>
      <c r="J1" s="257"/>
    </row>
    <row r="2" spans="1:11" ht="13.5" customHeight="1" x14ac:dyDescent="0.25">
      <c r="D2" s="147"/>
      <c r="E2" s="147"/>
      <c r="F2" s="147"/>
      <c r="G2" s="147"/>
      <c r="H2" s="147"/>
      <c r="I2" s="147"/>
      <c r="J2" s="148"/>
    </row>
    <row r="3" spans="1:11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1" ht="20.25" customHeight="1" x14ac:dyDescent="0.25">
      <c r="D4" s="258" t="s">
        <v>8</v>
      </c>
      <c r="E4" s="259"/>
      <c r="F4" s="151" t="str">
        <f>'Information-General Settings'!C4</f>
        <v>Viroonhausava</v>
      </c>
      <c r="G4" s="152"/>
      <c r="I4" s="153"/>
      <c r="J4" s="153"/>
    </row>
    <row r="5" spans="1:11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1" ht="20.25" customHeight="1" x14ac:dyDescent="0.25">
      <c r="E6" s="153"/>
      <c r="F6" s="153"/>
      <c r="G6" s="153"/>
      <c r="H6" s="152"/>
      <c r="I6" s="153"/>
      <c r="J6" s="19"/>
    </row>
    <row r="7" spans="1:11" ht="28.8" x14ac:dyDescent="0.25">
      <c r="G7" s="155"/>
      <c r="H7" s="152"/>
      <c r="I7" s="21" t="s">
        <v>34</v>
      </c>
      <c r="J7" s="156" t="s">
        <v>35</v>
      </c>
    </row>
    <row r="8" spans="1:11" ht="43.5" customHeight="1" x14ac:dyDescent="0.25">
      <c r="G8" s="153"/>
      <c r="H8" s="152"/>
      <c r="I8" s="24">
        <f>SUM(J10:J140)</f>
        <v>283</v>
      </c>
      <c r="J8" s="157">
        <f>I8/8</f>
        <v>35.375</v>
      </c>
    </row>
    <row r="9" spans="1:11" ht="20.25" customHeight="1" thickBot="1" x14ac:dyDescent="0.3">
      <c r="E9" s="153"/>
      <c r="F9" s="153"/>
      <c r="G9" s="153"/>
      <c r="H9" s="152"/>
      <c r="I9" s="153"/>
      <c r="J9" s="19"/>
    </row>
    <row r="10" spans="1:11" ht="22.5" customHeight="1" thickBot="1" x14ac:dyDescent="0.3">
      <c r="B10" s="8">
        <f>MONTH(E11)</f>
        <v>8</v>
      </c>
      <c r="C10" s="167"/>
      <c r="D10" s="28">
        <v>44409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  <c r="K10" s="106"/>
    </row>
    <row r="11" spans="1:11" ht="22.5" customHeight="1" x14ac:dyDescent="0.25">
      <c r="A11" s="8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2"/>
      <c r="D11" s="169" t="str">
        <f>IF(B11=1,"Mo",IF(B11=2,"Tue",IF(B11=3,"Wed",IF(B11=4,"Thu",IF(B11=5,"Fri",IF(B11=6,"Sat",IF(B11=7,"Sun","")))))))</f>
        <v>Sun</v>
      </c>
      <c r="E11" s="161">
        <f>+D10</f>
        <v>44409</v>
      </c>
      <c r="F11" s="35" t="s">
        <v>268</v>
      </c>
      <c r="G11" s="36">
        <v>9001</v>
      </c>
      <c r="H11" s="43" t="s">
        <v>378</v>
      </c>
      <c r="I11" s="36" t="s">
        <v>68</v>
      </c>
      <c r="J11" s="84">
        <v>7</v>
      </c>
      <c r="K11" s="106"/>
    </row>
    <row r="12" spans="1:11" ht="22.5" customHeight="1" x14ac:dyDescent="0.25">
      <c r="A12" s="8">
        <f t="shared" si="0"/>
        <v>1</v>
      </c>
      <c r="B12" s="8">
        <f t="shared" si="1"/>
        <v>1</v>
      </c>
      <c r="C12" s="75"/>
      <c r="D12" s="169" t="str">
        <f>IF(B12=1,"Mo",IF(B12=2,"Tue",IF(B12=3,"Wed",IF(B12=4,"Thu",IF(B12=5,"Fri",IF(B12=6,"Sat",IF(B12=7,"Sun","")))))))</f>
        <v>Mo</v>
      </c>
      <c r="E12" s="161">
        <f>+E11+1</f>
        <v>44410</v>
      </c>
      <c r="F12" s="35" t="s">
        <v>268</v>
      </c>
      <c r="G12" s="36">
        <v>9001</v>
      </c>
      <c r="H12" s="43" t="s">
        <v>377</v>
      </c>
      <c r="I12" s="36" t="s">
        <v>68</v>
      </c>
      <c r="J12" s="84">
        <v>4</v>
      </c>
      <c r="K12" s="106" t="s">
        <v>381</v>
      </c>
    </row>
    <row r="13" spans="1:11" ht="22.5" customHeight="1" x14ac:dyDescent="0.25">
      <c r="C13" s="75"/>
      <c r="D13" s="169" t="str">
        <f>D12</f>
        <v>Mo</v>
      </c>
      <c r="E13" s="161">
        <f>E12</f>
        <v>44410</v>
      </c>
      <c r="F13" s="35" t="s">
        <v>57</v>
      </c>
      <c r="G13" s="36">
        <v>9001</v>
      </c>
      <c r="H13" s="43" t="s">
        <v>379</v>
      </c>
      <c r="I13" s="36" t="s">
        <v>68</v>
      </c>
      <c r="J13" s="84">
        <v>2</v>
      </c>
      <c r="K13" s="106"/>
    </row>
    <row r="14" spans="1:11" ht="22.5" customHeight="1" x14ac:dyDescent="0.25">
      <c r="C14" s="75"/>
      <c r="D14" s="169" t="str">
        <f t="shared" ref="D14:E16" si="2">D13</f>
        <v>Mo</v>
      </c>
      <c r="E14" s="161">
        <f t="shared" si="2"/>
        <v>44410</v>
      </c>
      <c r="F14" s="35" t="s">
        <v>409</v>
      </c>
      <c r="G14" s="36">
        <v>9003</v>
      </c>
      <c r="H14" s="43" t="s">
        <v>410</v>
      </c>
      <c r="I14" s="36" t="s">
        <v>68</v>
      </c>
      <c r="J14" s="84">
        <v>4</v>
      </c>
      <c r="K14" s="106"/>
    </row>
    <row r="15" spans="1:11" ht="22.5" customHeight="1" x14ac:dyDescent="0.25">
      <c r="C15" s="75"/>
      <c r="D15" s="169" t="str">
        <f t="shared" si="2"/>
        <v>Mo</v>
      </c>
      <c r="E15" s="161">
        <f t="shared" si="2"/>
        <v>44410</v>
      </c>
      <c r="F15" s="35"/>
      <c r="G15" s="36"/>
      <c r="H15" s="43"/>
      <c r="I15" s="36"/>
      <c r="J15" s="84"/>
      <c r="K15" s="106"/>
    </row>
    <row r="16" spans="1:11" ht="22.5" customHeight="1" x14ac:dyDescent="0.25">
      <c r="C16" s="75"/>
      <c r="D16" s="169" t="str">
        <f t="shared" si="2"/>
        <v>Mo</v>
      </c>
      <c r="E16" s="161">
        <f t="shared" si="2"/>
        <v>44410</v>
      </c>
      <c r="F16" s="35"/>
      <c r="G16" s="36"/>
      <c r="H16" s="43"/>
      <c r="I16" s="36"/>
      <c r="J16" s="84"/>
      <c r="K16" s="106"/>
    </row>
    <row r="17" spans="1:11" ht="22.2" customHeight="1" x14ac:dyDescent="0.25">
      <c r="A17" s="8">
        <f t="shared" si="0"/>
        <v>1</v>
      </c>
      <c r="B17" s="8">
        <f t="shared" si="1"/>
        <v>2</v>
      </c>
      <c r="C17" s="75"/>
      <c r="D17" s="170" t="str">
        <f>IF(B17=1,"Mo",IF(B17=2,"Tue",IF(B17=3,"Wed",IF(B17=4,"Thu",IF(B17=5,"Fri",IF(B17=6,"Sat",IF(B17=7,"Sun","")))))))</f>
        <v>Tue</v>
      </c>
      <c r="E17" s="163">
        <f>+E12+1</f>
        <v>44411</v>
      </c>
      <c r="F17" s="46" t="s">
        <v>57</v>
      </c>
      <c r="G17" s="47">
        <v>9001</v>
      </c>
      <c r="H17" s="48" t="s">
        <v>382</v>
      </c>
      <c r="I17" s="47" t="s">
        <v>68</v>
      </c>
      <c r="J17" s="85">
        <v>6</v>
      </c>
      <c r="K17" s="106"/>
    </row>
    <row r="18" spans="1:11" ht="22.5" customHeight="1" x14ac:dyDescent="0.25">
      <c r="C18" s="75"/>
      <c r="D18" s="170" t="str">
        <f>D17</f>
        <v>Tue</v>
      </c>
      <c r="E18" s="163">
        <f>E17</f>
        <v>44411</v>
      </c>
      <c r="F18" s="46" t="s">
        <v>54</v>
      </c>
      <c r="G18" s="47">
        <v>9001</v>
      </c>
      <c r="H18" s="48" t="s">
        <v>81</v>
      </c>
      <c r="I18" s="47" t="s">
        <v>68</v>
      </c>
      <c r="J18" s="85">
        <v>1</v>
      </c>
      <c r="K18" s="106"/>
    </row>
    <row r="19" spans="1:11" ht="22.2" customHeight="1" x14ac:dyDescent="0.25">
      <c r="C19" s="75"/>
      <c r="D19" s="170" t="str">
        <f t="shared" ref="D19:E21" si="3">D18</f>
        <v>Tue</v>
      </c>
      <c r="E19" s="163">
        <f t="shared" si="3"/>
        <v>44411</v>
      </c>
      <c r="F19" s="46" t="s">
        <v>268</v>
      </c>
      <c r="G19" s="47">
        <v>9001</v>
      </c>
      <c r="H19" s="48" t="s">
        <v>383</v>
      </c>
      <c r="I19" s="47" t="s">
        <v>68</v>
      </c>
      <c r="J19" s="85">
        <v>3</v>
      </c>
      <c r="K19" s="106" t="s">
        <v>384</v>
      </c>
    </row>
    <row r="20" spans="1:11" ht="22.5" customHeight="1" x14ac:dyDescent="0.25">
      <c r="C20" s="75"/>
      <c r="D20" s="170" t="str">
        <f t="shared" si="3"/>
        <v>Tue</v>
      </c>
      <c r="E20" s="163">
        <f t="shared" si="3"/>
        <v>44411</v>
      </c>
      <c r="F20" s="46" t="s">
        <v>409</v>
      </c>
      <c r="G20" s="47">
        <v>9003</v>
      </c>
      <c r="H20" s="48" t="s">
        <v>411</v>
      </c>
      <c r="I20" s="47" t="s">
        <v>68</v>
      </c>
      <c r="J20" s="85">
        <v>1</v>
      </c>
      <c r="K20" s="106"/>
    </row>
    <row r="21" spans="1:11" ht="22.5" customHeight="1" x14ac:dyDescent="0.25">
      <c r="C21" s="75"/>
      <c r="D21" s="170" t="str">
        <f t="shared" si="3"/>
        <v>Tue</v>
      </c>
      <c r="E21" s="163">
        <f t="shared" si="3"/>
        <v>44411</v>
      </c>
      <c r="F21" s="46"/>
      <c r="G21" s="47"/>
      <c r="H21" s="48"/>
      <c r="I21" s="47"/>
      <c r="J21" s="85"/>
      <c r="K21" s="106"/>
    </row>
    <row r="22" spans="1:11" ht="22.5" customHeight="1" x14ac:dyDescent="0.25">
      <c r="A22" s="8">
        <f t="shared" si="0"/>
        <v>1</v>
      </c>
      <c r="B22" s="8">
        <f t="shared" si="1"/>
        <v>3</v>
      </c>
      <c r="C22" s="75"/>
      <c r="D22" s="169" t="str">
        <f t="shared" ref="D22:D118" si="4">IF(B22=1,"Mo",IF(B22=2,"Tue",IF(B22=3,"Wed",IF(B22=4,"Thu",IF(B22=5,"Fri",IF(B22=6,"Sat",IF(B22=7,"Sun","")))))))</f>
        <v>Wed</v>
      </c>
      <c r="E22" s="161">
        <f>+E17+1</f>
        <v>44412</v>
      </c>
      <c r="F22" s="35" t="s">
        <v>57</v>
      </c>
      <c r="G22" s="36">
        <v>9001</v>
      </c>
      <c r="H22" s="43" t="s">
        <v>385</v>
      </c>
      <c r="I22" s="36" t="s">
        <v>68</v>
      </c>
      <c r="J22" s="84">
        <v>8</v>
      </c>
      <c r="K22" s="106"/>
    </row>
    <row r="23" spans="1:11" ht="22.5" customHeight="1" x14ac:dyDescent="0.25">
      <c r="C23" s="75"/>
      <c r="D23" s="169" t="str">
        <f>D22</f>
        <v>Wed</v>
      </c>
      <c r="E23" s="161">
        <f>E22</f>
        <v>44412</v>
      </c>
      <c r="F23" s="35" t="s">
        <v>268</v>
      </c>
      <c r="G23" s="36">
        <v>9001</v>
      </c>
      <c r="H23" s="43" t="s">
        <v>380</v>
      </c>
      <c r="I23" s="36" t="s">
        <v>68</v>
      </c>
      <c r="J23" s="84">
        <v>2</v>
      </c>
      <c r="K23" s="106" t="s">
        <v>386</v>
      </c>
    </row>
    <row r="24" spans="1:11" ht="22.5" customHeight="1" x14ac:dyDescent="0.25">
      <c r="C24" s="75"/>
      <c r="D24" s="169" t="str">
        <f t="shared" ref="D24:E26" si="5">D23</f>
        <v>Wed</v>
      </c>
      <c r="E24" s="161">
        <f t="shared" si="5"/>
        <v>44412</v>
      </c>
      <c r="F24" s="35"/>
      <c r="G24" s="36"/>
      <c r="H24" s="43"/>
      <c r="I24" s="36"/>
      <c r="J24" s="84"/>
      <c r="K24" s="106"/>
    </row>
    <row r="25" spans="1:11" ht="22.5" customHeight="1" x14ac:dyDescent="0.25">
      <c r="C25" s="75"/>
      <c r="D25" s="169" t="str">
        <f t="shared" si="5"/>
        <v>Wed</v>
      </c>
      <c r="E25" s="161">
        <f t="shared" si="5"/>
        <v>44412</v>
      </c>
      <c r="F25" s="35"/>
      <c r="G25" s="36"/>
      <c r="H25" s="43"/>
      <c r="I25" s="36"/>
      <c r="J25" s="84"/>
      <c r="K25" s="106"/>
    </row>
    <row r="26" spans="1:11" ht="22.5" customHeight="1" x14ac:dyDescent="0.25">
      <c r="C26" s="75"/>
      <c r="D26" s="169" t="str">
        <f t="shared" si="5"/>
        <v>Wed</v>
      </c>
      <c r="E26" s="161">
        <f t="shared" si="5"/>
        <v>44412</v>
      </c>
      <c r="F26" s="35"/>
      <c r="G26" s="36"/>
      <c r="H26" s="43"/>
      <c r="I26" s="36"/>
      <c r="J26" s="84"/>
      <c r="K26" s="106"/>
    </row>
    <row r="27" spans="1:11" ht="22.5" customHeight="1" x14ac:dyDescent="0.25">
      <c r="A27" s="8">
        <f t="shared" si="0"/>
        <v>1</v>
      </c>
      <c r="B27" s="8">
        <f t="shared" si="1"/>
        <v>4</v>
      </c>
      <c r="C27" s="75"/>
      <c r="D27" s="170" t="str">
        <f t="shared" si="4"/>
        <v>Thu</v>
      </c>
      <c r="E27" s="163">
        <f>+E22+1</f>
        <v>44413</v>
      </c>
      <c r="F27" s="46" t="s">
        <v>57</v>
      </c>
      <c r="G27" s="47">
        <v>9001</v>
      </c>
      <c r="H27" s="48" t="s">
        <v>387</v>
      </c>
      <c r="I27" s="47" t="s">
        <v>68</v>
      </c>
      <c r="J27" s="85">
        <v>4</v>
      </c>
      <c r="K27" s="106"/>
    </row>
    <row r="28" spans="1:11" ht="22.5" customHeight="1" x14ac:dyDescent="0.25">
      <c r="C28" s="75"/>
      <c r="D28" s="170" t="str">
        <f>D27</f>
        <v>Thu</v>
      </c>
      <c r="E28" s="163">
        <f>E27</f>
        <v>44413</v>
      </c>
      <c r="F28" s="46" t="s">
        <v>54</v>
      </c>
      <c r="G28" s="47">
        <v>9001</v>
      </c>
      <c r="H28" s="48" t="s">
        <v>388</v>
      </c>
      <c r="I28" s="47" t="s">
        <v>68</v>
      </c>
      <c r="J28" s="85">
        <v>3</v>
      </c>
      <c r="K28" s="106"/>
    </row>
    <row r="29" spans="1:11" ht="22.5" customHeight="1" x14ac:dyDescent="0.25">
      <c r="C29" s="75"/>
      <c r="D29" s="170" t="str">
        <f t="shared" ref="D29:E31" si="6">D28</f>
        <v>Thu</v>
      </c>
      <c r="E29" s="163">
        <f t="shared" si="6"/>
        <v>44413</v>
      </c>
      <c r="F29" s="46" t="s">
        <v>268</v>
      </c>
      <c r="G29" s="47">
        <v>9001</v>
      </c>
      <c r="H29" s="48" t="s">
        <v>389</v>
      </c>
      <c r="I29" s="47" t="s">
        <v>68</v>
      </c>
      <c r="J29" s="85">
        <v>3</v>
      </c>
      <c r="K29" s="106"/>
    </row>
    <row r="30" spans="1:11" ht="22.5" customHeight="1" x14ac:dyDescent="0.25">
      <c r="C30" s="75"/>
      <c r="D30" s="170" t="str">
        <f t="shared" si="6"/>
        <v>Thu</v>
      </c>
      <c r="E30" s="163">
        <f t="shared" si="6"/>
        <v>44413</v>
      </c>
      <c r="F30" s="46"/>
      <c r="G30" s="47"/>
      <c r="H30" s="48"/>
      <c r="I30" s="47"/>
      <c r="J30" s="85"/>
      <c r="K30" s="106"/>
    </row>
    <row r="31" spans="1:11" ht="22.5" customHeight="1" x14ac:dyDescent="0.25">
      <c r="C31" s="75"/>
      <c r="D31" s="170" t="str">
        <f t="shared" si="6"/>
        <v>Thu</v>
      </c>
      <c r="E31" s="163">
        <f t="shared" si="6"/>
        <v>44413</v>
      </c>
      <c r="F31" s="46"/>
      <c r="G31" s="47"/>
      <c r="H31" s="48"/>
      <c r="I31" s="47"/>
      <c r="J31" s="85"/>
      <c r="K31" s="106"/>
    </row>
    <row r="32" spans="1:11" ht="22.5" customHeight="1" x14ac:dyDescent="0.25">
      <c r="A32" s="8">
        <f t="shared" si="0"/>
        <v>1</v>
      </c>
      <c r="B32" s="8">
        <f t="shared" si="1"/>
        <v>5</v>
      </c>
      <c r="C32" s="75"/>
      <c r="D32" s="169" t="str">
        <f t="shared" si="4"/>
        <v>Fri</v>
      </c>
      <c r="E32" s="161">
        <f>+E27+1</f>
        <v>44414</v>
      </c>
      <c r="F32" s="35" t="s">
        <v>57</v>
      </c>
      <c r="G32" s="36">
        <v>9001</v>
      </c>
      <c r="H32" s="197" t="s">
        <v>392</v>
      </c>
      <c r="I32" s="36" t="s">
        <v>56</v>
      </c>
      <c r="J32" s="84">
        <v>2</v>
      </c>
      <c r="K32" s="106"/>
    </row>
    <row r="33" spans="1:11" ht="22.5" customHeight="1" x14ac:dyDescent="0.25">
      <c r="C33" s="75"/>
      <c r="D33" s="169" t="str">
        <f>D32</f>
        <v>Fri</v>
      </c>
      <c r="E33" s="161">
        <f>E32</f>
        <v>44414</v>
      </c>
      <c r="F33" s="35" t="s">
        <v>268</v>
      </c>
      <c r="G33" s="36">
        <v>9001</v>
      </c>
      <c r="H33" s="196" t="s">
        <v>391</v>
      </c>
      <c r="I33" s="36" t="s">
        <v>56</v>
      </c>
      <c r="J33" s="84">
        <v>6</v>
      </c>
      <c r="K33" s="106" t="s">
        <v>390</v>
      </c>
    </row>
    <row r="34" spans="1:11" ht="22.5" customHeight="1" x14ac:dyDescent="0.25">
      <c r="C34" s="75"/>
      <c r="D34" s="169" t="str">
        <f t="shared" ref="D34:E36" si="7">D33</f>
        <v>Fri</v>
      </c>
      <c r="E34" s="161">
        <f t="shared" si="7"/>
        <v>44414</v>
      </c>
      <c r="F34" s="35"/>
      <c r="G34" s="36"/>
      <c r="H34" s="193"/>
      <c r="I34" s="36"/>
      <c r="J34" s="84"/>
      <c r="K34" s="106"/>
    </row>
    <row r="35" spans="1:11" ht="22.5" customHeight="1" x14ac:dyDescent="0.25">
      <c r="C35" s="75"/>
      <c r="D35" s="169" t="str">
        <f t="shared" si="7"/>
        <v>Fri</v>
      </c>
      <c r="E35" s="161">
        <f t="shared" si="7"/>
        <v>44414</v>
      </c>
      <c r="F35" s="35"/>
      <c r="G35" s="36"/>
      <c r="H35" s="193"/>
      <c r="I35" s="36"/>
      <c r="J35" s="84"/>
      <c r="K35" s="106"/>
    </row>
    <row r="36" spans="1:11" ht="22.5" customHeight="1" x14ac:dyDescent="0.25">
      <c r="C36" s="75"/>
      <c r="D36" s="169" t="str">
        <f t="shared" si="7"/>
        <v>Fri</v>
      </c>
      <c r="E36" s="161">
        <f t="shared" si="7"/>
        <v>44414</v>
      </c>
      <c r="F36" s="35"/>
      <c r="G36" s="36"/>
      <c r="H36" s="193"/>
      <c r="I36" s="36"/>
      <c r="J36" s="84"/>
      <c r="K36" s="106"/>
    </row>
    <row r="37" spans="1:11" ht="22.5" customHeight="1" x14ac:dyDescent="0.25">
      <c r="A37" s="8" t="str">
        <f t="shared" si="0"/>
        <v/>
      </c>
      <c r="B37" s="8">
        <f t="shared" si="1"/>
        <v>6</v>
      </c>
      <c r="C37" s="75"/>
      <c r="D37" s="170" t="str">
        <f t="shared" si="4"/>
        <v>Sat</v>
      </c>
      <c r="E37" s="163">
        <f>+E32+1</f>
        <v>44415</v>
      </c>
      <c r="F37" s="46" t="s">
        <v>57</v>
      </c>
      <c r="G37" s="47">
        <v>9001</v>
      </c>
      <c r="H37" s="48" t="s">
        <v>393</v>
      </c>
      <c r="I37" s="47" t="s">
        <v>68</v>
      </c>
      <c r="J37" s="85">
        <v>5</v>
      </c>
      <c r="K37" s="106" t="s">
        <v>394</v>
      </c>
    </row>
    <row r="38" spans="1:11" s="171" customFormat="1" ht="22.5" customHeight="1" x14ac:dyDescent="0.25">
      <c r="A38" s="171" t="str">
        <f t="shared" si="0"/>
        <v/>
      </c>
      <c r="B38" s="171">
        <f t="shared" si="1"/>
        <v>7</v>
      </c>
      <c r="C38" s="172"/>
      <c r="D38" s="170" t="str">
        <f>IF(B38=1,"Mo",IF(B38=2,"Tue",IF(B38=3,"Wed",IF(B38=4,"Thu",IF(B38=5,"Fri",IF(B38=6,"Sat",IF(B38=7,"Sun","")))))))</f>
        <v>Sun</v>
      </c>
      <c r="E38" s="163">
        <f>+E37+1</f>
        <v>44416</v>
      </c>
      <c r="F38" s="46" t="s">
        <v>57</v>
      </c>
      <c r="G38" s="47">
        <v>9001</v>
      </c>
      <c r="H38" s="48" t="s">
        <v>395</v>
      </c>
      <c r="I38" s="47" t="s">
        <v>68</v>
      </c>
      <c r="J38" s="85">
        <v>7</v>
      </c>
      <c r="K38" s="195"/>
    </row>
    <row r="39" spans="1:11" ht="22.5" customHeight="1" x14ac:dyDescent="0.25">
      <c r="A39" s="8">
        <f t="shared" si="0"/>
        <v>1</v>
      </c>
      <c r="B39" s="8">
        <f t="shared" si="1"/>
        <v>1</v>
      </c>
      <c r="C39" s="75"/>
      <c r="D39" s="169" t="str">
        <f>IF(B39=1,"Mo",IF(B39=2,"Tue",IF(B39=3,"Wed",IF(B39=4,"Thu",IF(B39=5,"Fri",IF(B39=6,"Sat",IF(B39=7,"Sun","")))))))</f>
        <v>Mo</v>
      </c>
      <c r="E39" s="161">
        <f>+E38+1</f>
        <v>44417</v>
      </c>
      <c r="F39" s="35"/>
      <c r="G39" s="36">
        <v>9013</v>
      </c>
      <c r="H39" s="37" t="s">
        <v>396</v>
      </c>
      <c r="I39" s="36"/>
      <c r="J39" s="84"/>
      <c r="K39" s="106"/>
    </row>
    <row r="40" spans="1:11" ht="22.5" customHeight="1" x14ac:dyDescent="0.25">
      <c r="C40" s="75"/>
      <c r="D40" s="169" t="str">
        <f>D39</f>
        <v>Mo</v>
      </c>
      <c r="E40" s="161">
        <f>E39</f>
        <v>44417</v>
      </c>
      <c r="F40" s="35" t="s">
        <v>57</v>
      </c>
      <c r="G40" s="36">
        <v>9001</v>
      </c>
      <c r="H40" s="43" t="s">
        <v>398</v>
      </c>
      <c r="I40" s="36" t="s">
        <v>68</v>
      </c>
      <c r="J40" s="84">
        <v>4</v>
      </c>
      <c r="K40" s="106"/>
    </row>
    <row r="41" spans="1:11" ht="22.5" customHeight="1" x14ac:dyDescent="0.25">
      <c r="C41" s="75"/>
      <c r="D41" s="169" t="str">
        <f t="shared" ref="D41:E43" si="8">D40</f>
        <v>Mo</v>
      </c>
      <c r="E41" s="161">
        <f t="shared" si="8"/>
        <v>44417</v>
      </c>
      <c r="F41" s="35"/>
      <c r="G41" s="36">
        <v>9009</v>
      </c>
      <c r="H41" s="43" t="s">
        <v>127</v>
      </c>
      <c r="I41" s="36" t="s">
        <v>68</v>
      </c>
      <c r="J41" s="84">
        <v>1</v>
      </c>
      <c r="K41" s="106"/>
    </row>
    <row r="42" spans="1:11" ht="22.5" customHeight="1" x14ac:dyDescent="0.25">
      <c r="C42" s="75"/>
      <c r="D42" s="169" t="str">
        <f t="shared" si="8"/>
        <v>Mo</v>
      </c>
      <c r="E42" s="161">
        <f t="shared" si="8"/>
        <v>44417</v>
      </c>
      <c r="F42" s="35" t="s">
        <v>268</v>
      </c>
      <c r="G42" s="36">
        <v>9001</v>
      </c>
      <c r="H42" s="43" t="s">
        <v>397</v>
      </c>
      <c r="I42" s="36" t="s">
        <v>68</v>
      </c>
      <c r="J42" s="84">
        <v>1</v>
      </c>
      <c r="K42" s="106"/>
    </row>
    <row r="43" spans="1:11" ht="22.5" customHeight="1" x14ac:dyDescent="0.25">
      <c r="C43" s="75"/>
      <c r="D43" s="169" t="str">
        <f t="shared" si="8"/>
        <v>Mo</v>
      </c>
      <c r="E43" s="161">
        <f t="shared" si="8"/>
        <v>44417</v>
      </c>
      <c r="F43" s="35"/>
      <c r="G43" s="36"/>
      <c r="H43" s="43"/>
      <c r="I43" s="36"/>
      <c r="J43" s="84"/>
      <c r="K43" s="106"/>
    </row>
    <row r="44" spans="1:11" ht="22.5" customHeight="1" x14ac:dyDescent="0.25">
      <c r="A44" s="8">
        <f t="shared" si="0"/>
        <v>1</v>
      </c>
      <c r="B44" s="8">
        <f t="shared" si="1"/>
        <v>2</v>
      </c>
      <c r="C44" s="75"/>
      <c r="D44" s="170" t="str">
        <f>IF(B44=1,"Mo",IF(B44=2,"Tue",IF(B44=3,"Wed",IF(B44=4,"Thu",IF(B44=5,"Fri",IF(B44=6,"Sat",IF(B44=7,"Sun","")))))))</f>
        <v>Tue</v>
      </c>
      <c r="E44" s="163">
        <f>+E39+1</f>
        <v>44418</v>
      </c>
      <c r="F44" s="46" t="s">
        <v>57</v>
      </c>
      <c r="G44" s="47">
        <v>9001</v>
      </c>
      <c r="H44" s="48" t="s">
        <v>399</v>
      </c>
      <c r="I44" s="47" t="s">
        <v>68</v>
      </c>
      <c r="J44" s="85">
        <v>5</v>
      </c>
      <c r="K44" s="106"/>
    </row>
    <row r="45" spans="1:11" ht="22.5" customHeight="1" x14ac:dyDescent="0.25">
      <c r="C45" s="75"/>
      <c r="D45" s="170" t="str">
        <f>D44</f>
        <v>Tue</v>
      </c>
      <c r="E45" s="163">
        <f>E44</f>
        <v>44418</v>
      </c>
      <c r="F45" s="46" t="s">
        <v>54</v>
      </c>
      <c r="G45" s="47">
        <v>9001</v>
      </c>
      <c r="H45" s="48" t="s">
        <v>81</v>
      </c>
      <c r="I45" s="47" t="s">
        <v>68</v>
      </c>
      <c r="J45" s="85">
        <v>1</v>
      </c>
      <c r="K45" s="106"/>
    </row>
    <row r="46" spans="1:11" ht="22.5" customHeight="1" x14ac:dyDescent="0.25">
      <c r="C46" s="75"/>
      <c r="D46" s="170" t="str">
        <f t="shared" ref="D46:E48" si="9">D45</f>
        <v>Tue</v>
      </c>
      <c r="E46" s="163">
        <f t="shared" si="9"/>
        <v>44418</v>
      </c>
      <c r="F46" s="46" t="s">
        <v>268</v>
      </c>
      <c r="G46" s="47">
        <v>9001</v>
      </c>
      <c r="H46" s="48" t="s">
        <v>400</v>
      </c>
      <c r="I46" s="47" t="s">
        <v>68</v>
      </c>
      <c r="J46" s="85">
        <v>5</v>
      </c>
      <c r="K46" s="106"/>
    </row>
    <row r="47" spans="1:11" ht="22.5" customHeight="1" x14ac:dyDescent="0.25">
      <c r="C47" s="75"/>
      <c r="D47" s="170" t="str">
        <f t="shared" si="9"/>
        <v>Tue</v>
      </c>
      <c r="E47" s="163">
        <f t="shared" si="9"/>
        <v>44418</v>
      </c>
      <c r="F47" s="46" t="s">
        <v>409</v>
      </c>
      <c r="G47" s="47">
        <v>9003</v>
      </c>
      <c r="H47" s="48" t="s">
        <v>412</v>
      </c>
      <c r="I47" s="47" t="s">
        <v>68</v>
      </c>
      <c r="J47" s="85">
        <v>1</v>
      </c>
      <c r="K47" s="106"/>
    </row>
    <row r="48" spans="1:11" ht="22.5" customHeight="1" x14ac:dyDescent="0.25">
      <c r="C48" s="75"/>
      <c r="D48" s="170" t="str">
        <f t="shared" si="9"/>
        <v>Tue</v>
      </c>
      <c r="E48" s="163">
        <f t="shared" si="9"/>
        <v>44418</v>
      </c>
      <c r="F48" s="46"/>
      <c r="G48" s="47"/>
      <c r="H48" s="48"/>
      <c r="I48" s="47"/>
      <c r="J48" s="85"/>
      <c r="K48" s="106"/>
    </row>
    <row r="49" spans="1:11" ht="22.5" customHeight="1" x14ac:dyDescent="0.25">
      <c r="A49" s="8">
        <f t="shared" si="0"/>
        <v>1</v>
      </c>
      <c r="B49" s="8">
        <f t="shared" si="1"/>
        <v>3</v>
      </c>
      <c r="C49" s="75"/>
      <c r="D49" s="169" t="str">
        <f t="shared" si="4"/>
        <v>Wed</v>
      </c>
      <c r="E49" s="161">
        <f>+E44+1</f>
        <v>44419</v>
      </c>
      <c r="F49" s="35" t="s">
        <v>57</v>
      </c>
      <c r="G49" s="36">
        <v>9001</v>
      </c>
      <c r="H49" s="43" t="s">
        <v>403</v>
      </c>
      <c r="I49" s="36" t="s">
        <v>68</v>
      </c>
      <c r="J49" s="84">
        <v>5</v>
      </c>
      <c r="K49" s="106"/>
    </row>
    <row r="50" spans="1:11" ht="22.5" customHeight="1" x14ac:dyDescent="0.25">
      <c r="C50" s="75"/>
      <c r="D50" s="169" t="str">
        <f>D49</f>
        <v>Wed</v>
      </c>
      <c r="E50" s="161">
        <f>E49</f>
        <v>44419</v>
      </c>
      <c r="F50" s="35" t="s">
        <v>54</v>
      </c>
      <c r="G50" s="36">
        <v>9001</v>
      </c>
      <c r="H50" s="43" t="s">
        <v>405</v>
      </c>
      <c r="I50" s="36" t="s">
        <v>68</v>
      </c>
      <c r="J50" s="84">
        <v>4</v>
      </c>
      <c r="K50" s="106"/>
    </row>
    <row r="51" spans="1:11" ht="22.5" customHeight="1" x14ac:dyDescent="0.25">
      <c r="C51" s="75"/>
      <c r="D51" s="169" t="str">
        <f t="shared" ref="D51:E53" si="10">D50</f>
        <v>Wed</v>
      </c>
      <c r="E51" s="161">
        <f t="shared" si="10"/>
        <v>44419</v>
      </c>
      <c r="F51" s="35" t="s">
        <v>268</v>
      </c>
      <c r="G51" s="36">
        <v>9001</v>
      </c>
      <c r="H51" s="43" t="s">
        <v>404</v>
      </c>
      <c r="I51" s="36" t="s">
        <v>68</v>
      </c>
      <c r="J51" s="84">
        <v>2</v>
      </c>
      <c r="K51" s="106"/>
    </row>
    <row r="52" spans="1:11" ht="22.5" customHeight="1" x14ac:dyDescent="0.25">
      <c r="C52" s="75"/>
      <c r="D52" s="169" t="str">
        <f t="shared" si="10"/>
        <v>Wed</v>
      </c>
      <c r="E52" s="161">
        <f t="shared" si="10"/>
        <v>44419</v>
      </c>
      <c r="F52" s="35"/>
      <c r="G52" s="36"/>
      <c r="H52" s="43"/>
      <c r="I52" s="36"/>
      <c r="J52" s="84"/>
      <c r="K52" s="106"/>
    </row>
    <row r="53" spans="1:11" ht="22.5" customHeight="1" x14ac:dyDescent="0.25">
      <c r="C53" s="75"/>
      <c r="D53" s="169" t="str">
        <f t="shared" si="10"/>
        <v>Wed</v>
      </c>
      <c r="E53" s="161">
        <f t="shared" si="10"/>
        <v>44419</v>
      </c>
      <c r="F53" s="35"/>
      <c r="G53" s="36"/>
      <c r="H53" s="43"/>
      <c r="I53" s="36"/>
      <c r="J53" s="84"/>
      <c r="K53" s="106"/>
    </row>
    <row r="54" spans="1:11" ht="22.5" customHeight="1" x14ac:dyDescent="0.25">
      <c r="A54" s="8">
        <f t="shared" si="0"/>
        <v>1</v>
      </c>
      <c r="B54" s="8">
        <f t="shared" si="1"/>
        <v>4</v>
      </c>
      <c r="C54" s="75"/>
      <c r="D54" s="170" t="str">
        <f t="shared" si="4"/>
        <v>Thu</v>
      </c>
      <c r="E54" s="163">
        <f>+E49+1</f>
        <v>44420</v>
      </c>
      <c r="F54" s="35"/>
      <c r="G54" s="36"/>
      <c r="H54" s="125" t="s">
        <v>401</v>
      </c>
      <c r="I54" s="36"/>
      <c r="J54" s="84"/>
      <c r="K54" s="106"/>
    </row>
    <row r="55" spans="1:11" ht="22.5" customHeight="1" x14ac:dyDescent="0.25">
      <c r="C55" s="75"/>
      <c r="D55" s="170" t="str">
        <f>D54</f>
        <v>Thu</v>
      </c>
      <c r="E55" s="163">
        <f>E54</f>
        <v>44420</v>
      </c>
      <c r="F55" s="35" t="s">
        <v>57</v>
      </c>
      <c r="G55" s="36">
        <v>9001</v>
      </c>
      <c r="H55" s="198" t="s">
        <v>406</v>
      </c>
      <c r="I55" s="36" t="s">
        <v>68</v>
      </c>
      <c r="J55" s="84">
        <v>10</v>
      </c>
      <c r="K55" s="106"/>
    </row>
    <row r="56" spans="1:11" ht="22.5" customHeight="1" x14ac:dyDescent="0.25">
      <c r="C56" s="75"/>
      <c r="D56" s="170" t="str">
        <f t="shared" ref="D56:E58" si="11">D55</f>
        <v>Thu</v>
      </c>
      <c r="E56" s="163">
        <f t="shared" si="11"/>
        <v>44420</v>
      </c>
      <c r="F56" s="35"/>
      <c r="G56" s="36"/>
      <c r="H56" s="193"/>
      <c r="I56" s="36"/>
      <c r="J56" s="84"/>
      <c r="K56" s="106"/>
    </row>
    <row r="57" spans="1:11" ht="22.5" customHeight="1" x14ac:dyDescent="0.25">
      <c r="C57" s="75"/>
      <c r="D57" s="170" t="str">
        <f t="shared" si="11"/>
        <v>Thu</v>
      </c>
      <c r="E57" s="163">
        <f t="shared" si="11"/>
        <v>44420</v>
      </c>
      <c r="F57" s="35"/>
      <c r="G57" s="36"/>
      <c r="H57" s="193"/>
      <c r="I57" s="36"/>
      <c r="J57" s="84"/>
      <c r="K57" s="106"/>
    </row>
    <row r="58" spans="1:11" ht="22.5" customHeight="1" x14ac:dyDescent="0.25">
      <c r="C58" s="75"/>
      <c r="D58" s="170" t="str">
        <f t="shared" si="11"/>
        <v>Thu</v>
      </c>
      <c r="E58" s="163">
        <f t="shared" si="11"/>
        <v>44420</v>
      </c>
      <c r="F58" s="35"/>
      <c r="G58" s="36"/>
      <c r="H58" s="193"/>
      <c r="I58" s="36"/>
      <c r="J58" s="84"/>
      <c r="K58" s="106"/>
    </row>
    <row r="59" spans="1:11" ht="22.5" customHeight="1" x14ac:dyDescent="0.25">
      <c r="A59" s="8">
        <f t="shared" si="0"/>
        <v>1</v>
      </c>
      <c r="B59" s="8">
        <f t="shared" si="1"/>
        <v>5</v>
      </c>
      <c r="C59" s="75"/>
      <c r="D59" s="169" t="str">
        <f t="shared" si="4"/>
        <v>Fri</v>
      </c>
      <c r="E59" s="161">
        <f>+E54+1</f>
        <v>44421</v>
      </c>
      <c r="F59" s="35" t="s">
        <v>54</v>
      </c>
      <c r="G59" s="36">
        <v>9001</v>
      </c>
      <c r="H59" s="43" t="s">
        <v>402</v>
      </c>
      <c r="I59" s="36" t="s">
        <v>56</v>
      </c>
      <c r="J59" s="84">
        <v>4</v>
      </c>
      <c r="K59" s="106"/>
    </row>
    <row r="60" spans="1:11" ht="22.5" customHeight="1" x14ac:dyDescent="0.25">
      <c r="C60" s="75"/>
      <c r="D60" s="169" t="str">
        <f>D59</f>
        <v>Fri</v>
      </c>
      <c r="E60" s="161">
        <f>E59</f>
        <v>44421</v>
      </c>
      <c r="F60" s="35" t="s">
        <v>57</v>
      </c>
      <c r="G60" s="36">
        <v>9001</v>
      </c>
      <c r="H60" s="43" t="s">
        <v>408</v>
      </c>
      <c r="I60" s="36" t="s">
        <v>56</v>
      </c>
      <c r="J60" s="84">
        <v>5</v>
      </c>
      <c r="K60" s="106"/>
    </row>
    <row r="61" spans="1:11" ht="22.5" customHeight="1" x14ac:dyDescent="0.25">
      <c r="C61" s="75"/>
      <c r="D61" s="169" t="str">
        <f t="shared" ref="D61:E63" si="12">D60</f>
        <v>Fri</v>
      </c>
      <c r="E61" s="161">
        <f t="shared" si="12"/>
        <v>44421</v>
      </c>
      <c r="F61" s="35"/>
      <c r="G61" s="36"/>
      <c r="H61" s="43"/>
      <c r="I61" s="36"/>
      <c r="J61" s="84"/>
      <c r="K61" s="106"/>
    </row>
    <row r="62" spans="1:11" ht="22.5" customHeight="1" x14ac:dyDescent="0.25">
      <c r="C62" s="75"/>
      <c r="D62" s="169" t="str">
        <f t="shared" si="12"/>
        <v>Fri</v>
      </c>
      <c r="E62" s="161">
        <f t="shared" si="12"/>
        <v>44421</v>
      </c>
      <c r="F62" s="35"/>
      <c r="G62" s="36"/>
      <c r="H62" s="43"/>
      <c r="I62" s="36"/>
      <c r="J62" s="84"/>
      <c r="K62" s="106"/>
    </row>
    <row r="63" spans="1:11" ht="22.5" customHeight="1" x14ac:dyDescent="0.25">
      <c r="C63" s="75"/>
      <c r="D63" s="169" t="str">
        <f t="shared" si="12"/>
        <v>Fri</v>
      </c>
      <c r="E63" s="161">
        <f t="shared" si="12"/>
        <v>44421</v>
      </c>
      <c r="F63" s="35"/>
      <c r="G63" s="36"/>
      <c r="H63" s="43"/>
      <c r="I63" s="36"/>
      <c r="J63" s="84"/>
      <c r="K63" s="106"/>
    </row>
    <row r="64" spans="1:11" ht="22.5" customHeight="1" x14ac:dyDescent="0.25">
      <c r="A64" s="8" t="str">
        <f t="shared" si="0"/>
        <v/>
      </c>
      <c r="B64" s="8">
        <f t="shared" si="1"/>
        <v>6</v>
      </c>
      <c r="C64" s="75"/>
      <c r="D64" s="170" t="str">
        <f t="shared" si="4"/>
        <v>Sat</v>
      </c>
      <c r="E64" s="163">
        <f>+E59+1</f>
        <v>44422</v>
      </c>
      <c r="F64" s="46" t="s">
        <v>57</v>
      </c>
      <c r="G64" s="47">
        <v>9001</v>
      </c>
      <c r="H64" s="48" t="s">
        <v>407</v>
      </c>
      <c r="I64" s="47" t="s">
        <v>68</v>
      </c>
      <c r="J64" s="85">
        <v>4</v>
      </c>
      <c r="K64" s="106"/>
    </row>
    <row r="65" spans="1:11" ht="22.5" customHeight="1" x14ac:dyDescent="0.25">
      <c r="A65" s="8" t="str">
        <f t="shared" si="0"/>
        <v/>
      </c>
      <c r="B65" s="8">
        <f t="shared" si="1"/>
        <v>7</v>
      </c>
      <c r="C65" s="75"/>
      <c r="D65" s="169" t="str">
        <f t="shared" si="4"/>
        <v>Sun</v>
      </c>
      <c r="E65" s="161">
        <f>+E64+1</f>
        <v>44423</v>
      </c>
      <c r="F65" s="46" t="s">
        <v>57</v>
      </c>
      <c r="G65" s="47">
        <v>9001</v>
      </c>
      <c r="H65" s="48" t="s">
        <v>414</v>
      </c>
      <c r="I65" s="47" t="s">
        <v>68</v>
      </c>
      <c r="J65" s="85">
        <v>6</v>
      </c>
      <c r="K65" s="106"/>
    </row>
    <row r="66" spans="1:11" ht="22.5" customHeight="1" x14ac:dyDescent="0.25">
      <c r="A66" s="8">
        <f t="shared" si="0"/>
        <v>1</v>
      </c>
      <c r="B66" s="8">
        <f t="shared" si="1"/>
        <v>1</v>
      </c>
      <c r="C66" s="75"/>
      <c r="D66" s="169" t="str">
        <f t="shared" si="4"/>
        <v>Mo</v>
      </c>
      <c r="E66" s="161">
        <f>+E65+1</f>
        <v>44424</v>
      </c>
      <c r="F66" s="35" t="s">
        <v>409</v>
      </c>
      <c r="G66" s="36">
        <v>9003</v>
      </c>
      <c r="H66" s="43" t="s">
        <v>413</v>
      </c>
      <c r="I66" s="36" t="s">
        <v>68</v>
      </c>
      <c r="J66" s="84">
        <v>2</v>
      </c>
      <c r="K66" s="106" t="s">
        <v>83</v>
      </c>
    </row>
    <row r="67" spans="1:11" ht="22.5" customHeight="1" x14ac:dyDescent="0.25">
      <c r="C67" s="75"/>
      <c r="D67" s="169" t="str">
        <f>D66</f>
        <v>Mo</v>
      </c>
      <c r="E67" s="161">
        <f>E66</f>
        <v>44424</v>
      </c>
      <c r="F67" s="35" t="s">
        <v>57</v>
      </c>
      <c r="G67" s="36">
        <v>9001</v>
      </c>
      <c r="H67" s="43" t="s">
        <v>415</v>
      </c>
      <c r="I67" s="36" t="s">
        <v>68</v>
      </c>
      <c r="J67" s="84">
        <v>4</v>
      </c>
      <c r="K67" s="106"/>
    </row>
    <row r="68" spans="1:11" ht="22.5" customHeight="1" x14ac:dyDescent="0.25">
      <c r="C68" s="75"/>
      <c r="D68" s="169" t="str">
        <f t="shared" ref="D68:E70" si="13">D67</f>
        <v>Mo</v>
      </c>
      <c r="E68" s="161">
        <f t="shared" si="13"/>
        <v>44424</v>
      </c>
      <c r="F68" s="35" t="s">
        <v>268</v>
      </c>
      <c r="G68" s="36">
        <v>9001</v>
      </c>
      <c r="H68" s="43" t="s">
        <v>416</v>
      </c>
      <c r="I68" s="36" t="s">
        <v>68</v>
      </c>
      <c r="J68" s="84">
        <v>2</v>
      </c>
      <c r="K68" s="106"/>
    </row>
    <row r="69" spans="1:11" ht="22.5" customHeight="1" x14ac:dyDescent="0.25">
      <c r="C69" s="75"/>
      <c r="D69" s="169" t="str">
        <f t="shared" si="13"/>
        <v>Mo</v>
      </c>
      <c r="E69" s="161">
        <f t="shared" si="13"/>
        <v>44424</v>
      </c>
      <c r="F69" s="35"/>
      <c r="G69" s="36"/>
      <c r="H69" s="43"/>
      <c r="I69" s="36"/>
      <c r="J69" s="84"/>
      <c r="K69" s="106"/>
    </row>
    <row r="70" spans="1:11" ht="22.5" customHeight="1" x14ac:dyDescent="0.25">
      <c r="C70" s="75"/>
      <c r="D70" s="169" t="str">
        <f t="shared" si="13"/>
        <v>Mo</v>
      </c>
      <c r="E70" s="161">
        <f t="shared" si="13"/>
        <v>44424</v>
      </c>
      <c r="F70" s="35"/>
      <c r="G70" s="36"/>
      <c r="H70" s="43"/>
      <c r="I70" s="36"/>
      <c r="J70" s="84"/>
      <c r="K70" s="106"/>
    </row>
    <row r="71" spans="1:11" ht="22.5" customHeight="1" x14ac:dyDescent="0.25">
      <c r="A71" s="8">
        <f t="shared" si="0"/>
        <v>1</v>
      </c>
      <c r="B71" s="8">
        <f t="shared" si="1"/>
        <v>2</v>
      </c>
      <c r="C71" s="75"/>
      <c r="D71" s="170" t="str">
        <f t="shared" si="4"/>
        <v>Tue</v>
      </c>
      <c r="E71" s="163">
        <f>+E66+1</f>
        <v>44425</v>
      </c>
      <c r="F71" s="46" t="s">
        <v>57</v>
      </c>
      <c r="G71" s="47">
        <v>9001</v>
      </c>
      <c r="H71" s="48" t="s">
        <v>419</v>
      </c>
      <c r="I71" s="47" t="s">
        <v>68</v>
      </c>
      <c r="J71" s="85">
        <v>8</v>
      </c>
      <c r="K71" s="106"/>
    </row>
    <row r="72" spans="1:11" ht="22.5" customHeight="1" x14ac:dyDescent="0.25">
      <c r="C72" s="75"/>
      <c r="D72" s="170" t="str">
        <f>D71</f>
        <v>Tue</v>
      </c>
      <c r="E72" s="163">
        <f>E71</f>
        <v>44425</v>
      </c>
      <c r="F72" s="46" t="s">
        <v>54</v>
      </c>
      <c r="G72" s="47">
        <v>9001</v>
      </c>
      <c r="H72" s="48" t="s">
        <v>417</v>
      </c>
      <c r="I72" s="47" t="s">
        <v>68</v>
      </c>
      <c r="J72" s="85">
        <v>2</v>
      </c>
      <c r="K72" s="106"/>
    </row>
    <row r="73" spans="1:11" ht="22.5" customHeight="1" x14ac:dyDescent="0.25">
      <c r="C73" s="75"/>
      <c r="D73" s="170" t="str">
        <f t="shared" ref="D73:E75" si="14">D72</f>
        <v>Tue</v>
      </c>
      <c r="E73" s="163">
        <f t="shared" si="14"/>
        <v>44425</v>
      </c>
      <c r="F73" s="46" t="s">
        <v>268</v>
      </c>
      <c r="G73" s="47">
        <v>9001</v>
      </c>
      <c r="H73" s="48" t="s">
        <v>418</v>
      </c>
      <c r="I73" s="47" t="s">
        <v>68</v>
      </c>
      <c r="J73" s="85">
        <v>2</v>
      </c>
      <c r="K73" s="106"/>
    </row>
    <row r="74" spans="1:11" ht="22.5" customHeight="1" x14ac:dyDescent="0.25">
      <c r="C74" s="75"/>
      <c r="D74" s="170" t="str">
        <f t="shared" si="14"/>
        <v>Tue</v>
      </c>
      <c r="E74" s="163">
        <f t="shared" si="14"/>
        <v>44425</v>
      </c>
      <c r="F74" s="46"/>
      <c r="G74" s="47"/>
      <c r="H74" s="48"/>
      <c r="I74" s="47"/>
      <c r="J74" s="85"/>
      <c r="K74" s="106"/>
    </row>
    <row r="75" spans="1:11" ht="22.5" customHeight="1" x14ac:dyDescent="0.25">
      <c r="C75" s="75"/>
      <c r="D75" s="170" t="str">
        <f t="shared" si="14"/>
        <v>Tue</v>
      </c>
      <c r="E75" s="163">
        <f t="shared" si="14"/>
        <v>44425</v>
      </c>
      <c r="F75" s="46"/>
      <c r="G75" s="47"/>
      <c r="H75" s="48"/>
      <c r="I75" s="47"/>
      <c r="J75" s="85"/>
      <c r="K75" s="106"/>
    </row>
    <row r="76" spans="1:11" ht="22.5" customHeight="1" x14ac:dyDescent="0.25">
      <c r="A76" s="8">
        <f t="shared" si="0"/>
        <v>1</v>
      </c>
      <c r="B76" s="8">
        <f t="shared" si="1"/>
        <v>3</v>
      </c>
      <c r="C76" s="75"/>
      <c r="D76" s="169" t="str">
        <f t="shared" si="4"/>
        <v>Wed</v>
      </c>
      <c r="E76" s="161">
        <f t="shared" ref="E76" si="15">+E71+1</f>
        <v>44426</v>
      </c>
      <c r="F76" s="35" t="s">
        <v>57</v>
      </c>
      <c r="G76" s="36">
        <v>9001</v>
      </c>
      <c r="H76" s="43" t="s">
        <v>420</v>
      </c>
      <c r="I76" s="36" t="s">
        <v>68</v>
      </c>
      <c r="J76" s="84">
        <v>11</v>
      </c>
      <c r="K76" s="106"/>
    </row>
    <row r="77" spans="1:11" ht="22.5" customHeight="1" x14ac:dyDescent="0.25">
      <c r="C77" s="75"/>
      <c r="D77" s="169" t="str">
        <f>D76</f>
        <v>Wed</v>
      </c>
      <c r="E77" s="161">
        <f>E76</f>
        <v>44426</v>
      </c>
      <c r="F77" s="35"/>
      <c r="G77" s="36">
        <v>9009</v>
      </c>
      <c r="H77" s="43" t="s">
        <v>127</v>
      </c>
      <c r="I77" s="36" t="s">
        <v>68</v>
      </c>
      <c r="J77" s="84">
        <v>1</v>
      </c>
      <c r="K77" s="106"/>
    </row>
    <row r="78" spans="1:11" ht="22.5" customHeight="1" x14ac:dyDescent="0.25">
      <c r="C78" s="75"/>
      <c r="D78" s="169" t="str">
        <f t="shared" ref="D78:E80" si="16">D77</f>
        <v>Wed</v>
      </c>
      <c r="E78" s="161">
        <f t="shared" si="16"/>
        <v>44426</v>
      </c>
      <c r="F78" s="35"/>
      <c r="G78" s="36"/>
      <c r="H78" s="43"/>
      <c r="I78" s="36"/>
      <c r="J78" s="84"/>
      <c r="K78" s="106"/>
    </row>
    <row r="79" spans="1:11" ht="22.5" customHeight="1" x14ac:dyDescent="0.25">
      <c r="C79" s="75"/>
      <c r="D79" s="169" t="str">
        <f t="shared" si="16"/>
        <v>Wed</v>
      </c>
      <c r="E79" s="161">
        <f t="shared" si="16"/>
        <v>44426</v>
      </c>
      <c r="F79" s="35"/>
      <c r="G79" s="36"/>
      <c r="H79" s="43"/>
      <c r="I79" s="36"/>
      <c r="J79" s="84"/>
      <c r="K79" s="106"/>
    </row>
    <row r="80" spans="1:11" ht="22.5" customHeight="1" x14ac:dyDescent="0.25">
      <c r="C80" s="75"/>
      <c r="D80" s="169" t="str">
        <f t="shared" si="16"/>
        <v>Wed</v>
      </c>
      <c r="E80" s="161">
        <f t="shared" si="16"/>
        <v>44426</v>
      </c>
      <c r="F80" s="35"/>
      <c r="G80" s="36"/>
      <c r="H80" s="43"/>
      <c r="I80" s="36"/>
      <c r="J80" s="84"/>
      <c r="K80" s="106"/>
    </row>
    <row r="81" spans="1:11" ht="22.5" customHeight="1" x14ac:dyDescent="0.25">
      <c r="A81" s="8">
        <f t="shared" si="0"/>
        <v>1</v>
      </c>
      <c r="B81" s="8">
        <f t="shared" si="1"/>
        <v>4</v>
      </c>
      <c r="C81" s="75"/>
      <c r="D81" s="170" t="str">
        <f t="shared" si="4"/>
        <v>Thu</v>
      </c>
      <c r="E81" s="163">
        <f>+E76+1</f>
        <v>44427</v>
      </c>
      <c r="F81" s="46" t="s">
        <v>57</v>
      </c>
      <c r="G81" s="47">
        <v>9001</v>
      </c>
      <c r="H81" s="48" t="s">
        <v>421</v>
      </c>
      <c r="I81" s="47" t="s">
        <v>56</v>
      </c>
      <c r="J81" s="85">
        <v>8</v>
      </c>
      <c r="K81" s="106"/>
    </row>
    <row r="82" spans="1:11" ht="22.5" customHeight="1" x14ac:dyDescent="0.25">
      <c r="C82" s="75"/>
      <c r="D82" s="170" t="str">
        <f>D81</f>
        <v>Thu</v>
      </c>
      <c r="E82" s="163">
        <f>E81</f>
        <v>44427</v>
      </c>
      <c r="F82" s="46"/>
      <c r="G82" s="47"/>
      <c r="H82" s="48"/>
      <c r="I82" s="47"/>
      <c r="J82" s="85"/>
      <c r="K82" s="106"/>
    </row>
    <row r="83" spans="1:11" ht="22.5" customHeight="1" x14ac:dyDescent="0.25">
      <c r="C83" s="75"/>
      <c r="D83" s="170" t="str">
        <f t="shared" ref="D83:E85" si="17">D82</f>
        <v>Thu</v>
      </c>
      <c r="E83" s="163">
        <f t="shared" si="17"/>
        <v>44427</v>
      </c>
      <c r="F83" s="46"/>
      <c r="G83" s="47"/>
      <c r="H83" s="48"/>
      <c r="I83" s="47"/>
      <c r="J83" s="85"/>
      <c r="K83" s="106"/>
    </row>
    <row r="84" spans="1:11" ht="22.5" customHeight="1" x14ac:dyDescent="0.25">
      <c r="C84" s="75"/>
      <c r="D84" s="170" t="str">
        <f t="shared" si="17"/>
        <v>Thu</v>
      </c>
      <c r="E84" s="163">
        <f t="shared" si="17"/>
        <v>44427</v>
      </c>
      <c r="F84" s="46"/>
      <c r="G84" s="47"/>
      <c r="H84" s="48"/>
      <c r="I84" s="47"/>
      <c r="J84" s="85"/>
      <c r="K84" s="106"/>
    </row>
    <row r="85" spans="1:11" ht="22.5" customHeight="1" x14ac:dyDescent="0.25">
      <c r="C85" s="75"/>
      <c r="D85" s="170" t="str">
        <f t="shared" si="17"/>
        <v>Thu</v>
      </c>
      <c r="E85" s="163">
        <f t="shared" si="17"/>
        <v>44427</v>
      </c>
      <c r="F85" s="46"/>
      <c r="G85" s="47"/>
      <c r="H85" s="48"/>
      <c r="I85" s="47"/>
      <c r="J85" s="85"/>
      <c r="K85" s="106"/>
    </row>
    <row r="86" spans="1:11" ht="22.5" customHeight="1" x14ac:dyDescent="0.25">
      <c r="A86" s="8">
        <f t="shared" si="0"/>
        <v>1</v>
      </c>
      <c r="B86" s="8">
        <f t="shared" si="1"/>
        <v>5</v>
      </c>
      <c r="C86" s="75"/>
      <c r="D86" s="169" t="str">
        <f t="shared" si="4"/>
        <v>Fri</v>
      </c>
      <c r="E86" s="161">
        <f>+E81+1</f>
        <v>44428</v>
      </c>
      <c r="F86" s="35" t="s">
        <v>57</v>
      </c>
      <c r="G86" s="36">
        <v>9001</v>
      </c>
      <c r="H86" s="43" t="s">
        <v>422</v>
      </c>
      <c r="I86" s="36" t="s">
        <v>56</v>
      </c>
      <c r="J86" s="84">
        <v>8</v>
      </c>
      <c r="K86" s="106"/>
    </row>
    <row r="87" spans="1:11" ht="22.5" customHeight="1" x14ac:dyDescent="0.25">
      <c r="C87" s="75"/>
      <c r="D87" s="169" t="str">
        <f>D86</f>
        <v>Fri</v>
      </c>
      <c r="E87" s="161">
        <f>E86</f>
        <v>44428</v>
      </c>
      <c r="F87" s="35"/>
      <c r="G87" s="36"/>
      <c r="H87" s="43"/>
      <c r="I87" s="36"/>
      <c r="J87" s="84"/>
      <c r="K87" s="106"/>
    </row>
    <row r="88" spans="1:11" ht="22.5" customHeight="1" x14ac:dyDescent="0.25">
      <c r="C88" s="75"/>
      <c r="D88" s="169" t="str">
        <f t="shared" ref="D88:E90" si="18">D87</f>
        <v>Fri</v>
      </c>
      <c r="E88" s="161">
        <f t="shared" si="18"/>
        <v>44428</v>
      </c>
      <c r="F88" s="35"/>
      <c r="G88" s="36"/>
      <c r="H88" s="43"/>
      <c r="I88" s="36"/>
      <c r="J88" s="84"/>
      <c r="K88" s="106"/>
    </row>
    <row r="89" spans="1:11" ht="22.5" customHeight="1" x14ac:dyDescent="0.25">
      <c r="C89" s="75"/>
      <c r="D89" s="169" t="str">
        <f t="shared" si="18"/>
        <v>Fri</v>
      </c>
      <c r="E89" s="161">
        <f t="shared" si="18"/>
        <v>44428</v>
      </c>
      <c r="F89" s="35"/>
      <c r="G89" s="36"/>
      <c r="H89" s="43"/>
      <c r="I89" s="36"/>
      <c r="J89" s="84"/>
      <c r="K89" s="106"/>
    </row>
    <row r="90" spans="1:11" ht="22.5" customHeight="1" x14ac:dyDescent="0.25">
      <c r="C90" s="75"/>
      <c r="D90" s="169" t="str">
        <f t="shared" si="18"/>
        <v>Fri</v>
      </c>
      <c r="E90" s="161">
        <f t="shared" si="18"/>
        <v>44428</v>
      </c>
      <c r="F90" s="35"/>
      <c r="G90" s="36"/>
      <c r="H90" s="43"/>
      <c r="I90" s="36"/>
      <c r="J90" s="84"/>
      <c r="K90" s="106"/>
    </row>
    <row r="91" spans="1:11" ht="22.5" customHeight="1" x14ac:dyDescent="0.25">
      <c r="A91" s="8" t="str">
        <f t="shared" si="0"/>
        <v/>
      </c>
      <c r="B91" s="8">
        <f t="shared" si="1"/>
        <v>6</v>
      </c>
      <c r="C91" s="75"/>
      <c r="D91" s="170" t="str">
        <f t="shared" si="4"/>
        <v>Sat</v>
      </c>
      <c r="E91" s="163">
        <f>+E86+1</f>
        <v>44429</v>
      </c>
      <c r="F91" s="46" t="s">
        <v>268</v>
      </c>
      <c r="G91" s="47">
        <v>9001</v>
      </c>
      <c r="H91" s="48" t="s">
        <v>423</v>
      </c>
      <c r="I91" s="47" t="s">
        <v>68</v>
      </c>
      <c r="J91" s="85">
        <v>8</v>
      </c>
      <c r="K91" s="106" t="s">
        <v>424</v>
      </c>
    </row>
    <row r="92" spans="1:11" s="171" customFormat="1" ht="22.5" customHeight="1" x14ac:dyDescent="0.25">
      <c r="A92" s="171" t="str">
        <f t="shared" si="0"/>
        <v/>
      </c>
      <c r="B92" s="171">
        <f t="shared" si="1"/>
        <v>7</v>
      </c>
      <c r="C92" s="172"/>
      <c r="D92" s="170" t="str">
        <f t="shared" si="4"/>
        <v>Sun</v>
      </c>
      <c r="E92" s="163">
        <f>+E91+1</f>
        <v>44430</v>
      </c>
      <c r="F92" s="46" t="s">
        <v>268</v>
      </c>
      <c r="G92" s="47">
        <v>9001</v>
      </c>
      <c r="H92" s="48" t="s">
        <v>425</v>
      </c>
      <c r="I92" s="47" t="s">
        <v>68</v>
      </c>
      <c r="J92" s="85">
        <v>8</v>
      </c>
      <c r="K92" s="195"/>
    </row>
    <row r="93" spans="1:11" ht="22.5" customHeight="1" x14ac:dyDescent="0.25">
      <c r="A93" s="8">
        <f t="shared" si="0"/>
        <v>1</v>
      </c>
      <c r="B93" s="8">
        <f t="shared" si="1"/>
        <v>1</v>
      </c>
      <c r="C93" s="75"/>
      <c r="D93" s="169" t="str">
        <f>IF(B93=1,"Mo",IF(B93=2,"Tue",IF(B93=3,"Wed",IF(B93=4,"Thu",IF(B93=5,"Fri",IF(B93=6,"Sat",IF(B93=7,"Sun","")))))))</f>
        <v>Mo</v>
      </c>
      <c r="E93" s="161">
        <f>+E92+1</f>
        <v>44431</v>
      </c>
      <c r="F93" s="35" t="s">
        <v>54</v>
      </c>
      <c r="G93" s="36">
        <v>9001</v>
      </c>
      <c r="H93" s="43" t="s">
        <v>427</v>
      </c>
      <c r="I93" s="36" t="s">
        <v>68</v>
      </c>
      <c r="J93" s="84">
        <v>3</v>
      </c>
      <c r="K93" s="106"/>
    </row>
    <row r="94" spans="1:11" ht="22.5" customHeight="1" x14ac:dyDescent="0.25">
      <c r="C94" s="75"/>
      <c r="D94" s="169" t="str">
        <f>D93</f>
        <v>Mo</v>
      </c>
      <c r="E94" s="161">
        <f>E93</f>
        <v>44431</v>
      </c>
      <c r="F94" s="35" t="s">
        <v>268</v>
      </c>
      <c r="G94" s="36">
        <v>9001</v>
      </c>
      <c r="H94" s="43" t="s">
        <v>423</v>
      </c>
      <c r="I94" s="36" t="s">
        <v>68</v>
      </c>
      <c r="J94" s="84">
        <v>8</v>
      </c>
      <c r="K94" s="106"/>
    </row>
    <row r="95" spans="1:11" ht="22.5" customHeight="1" x14ac:dyDescent="0.25">
      <c r="C95" s="75"/>
      <c r="D95" s="169" t="str">
        <f t="shared" ref="D95:E97" si="19">D94</f>
        <v>Mo</v>
      </c>
      <c r="E95" s="161">
        <f t="shared" si="19"/>
        <v>44431</v>
      </c>
      <c r="F95" s="35"/>
      <c r="G95" s="36">
        <v>9009</v>
      </c>
      <c r="H95" s="43" t="s">
        <v>127</v>
      </c>
      <c r="I95" s="36" t="s">
        <v>68</v>
      </c>
      <c r="J95" s="84">
        <v>1</v>
      </c>
      <c r="K95" s="106"/>
    </row>
    <row r="96" spans="1:11" ht="22.5" customHeight="1" x14ac:dyDescent="0.25">
      <c r="C96" s="75"/>
      <c r="D96" s="169" t="str">
        <f t="shared" si="19"/>
        <v>Mo</v>
      </c>
      <c r="E96" s="161">
        <f t="shared" si="19"/>
        <v>44431</v>
      </c>
      <c r="F96" s="35"/>
      <c r="G96" s="36"/>
      <c r="H96" s="43"/>
      <c r="I96" s="36"/>
      <c r="J96" s="84"/>
      <c r="K96" s="106"/>
    </row>
    <row r="97" spans="1:11" ht="22.5" customHeight="1" x14ac:dyDescent="0.25">
      <c r="C97" s="173"/>
      <c r="D97" s="169" t="str">
        <f t="shared" si="19"/>
        <v>Mo</v>
      </c>
      <c r="E97" s="161">
        <f t="shared" si="19"/>
        <v>44431</v>
      </c>
      <c r="F97" s="35"/>
      <c r="G97" s="36"/>
      <c r="H97" s="43"/>
      <c r="I97" s="36"/>
      <c r="J97" s="84"/>
      <c r="K97" s="106"/>
    </row>
    <row r="98" spans="1:11" ht="22.5" customHeight="1" x14ac:dyDescent="0.25">
      <c r="A98" s="8">
        <f t="shared" si="0"/>
        <v>1</v>
      </c>
      <c r="B98" s="8">
        <f t="shared" si="1"/>
        <v>2</v>
      </c>
      <c r="C98" s="75"/>
      <c r="D98" s="170" t="str">
        <f>IF(B98=1,"Mo",IF(B98=2,"Tue",IF(B98=3,"Wed",IF(B98=4,"Thu",IF(B98=5,"Fri",IF(B98=6,"Sat",IF(B98=7,"Sun","")))))))</f>
        <v>Tue</v>
      </c>
      <c r="E98" s="163">
        <f>+E93+1</f>
        <v>44432</v>
      </c>
      <c r="F98" s="46" t="s">
        <v>54</v>
      </c>
      <c r="G98" s="47">
        <v>9001</v>
      </c>
      <c r="H98" s="48" t="s">
        <v>430</v>
      </c>
      <c r="I98" s="47" t="s">
        <v>68</v>
      </c>
      <c r="J98" s="85">
        <v>2</v>
      </c>
      <c r="K98" s="106"/>
    </row>
    <row r="99" spans="1:11" ht="22.5" customHeight="1" x14ac:dyDescent="0.25">
      <c r="C99" s="75"/>
      <c r="D99" s="170" t="str">
        <f>D98</f>
        <v>Tue</v>
      </c>
      <c r="E99" s="163">
        <f>E98</f>
        <v>44432</v>
      </c>
      <c r="F99" s="46" t="s">
        <v>268</v>
      </c>
      <c r="G99" s="47">
        <v>9001</v>
      </c>
      <c r="H99" s="48" t="s">
        <v>428</v>
      </c>
      <c r="I99" s="47" t="s">
        <v>68</v>
      </c>
      <c r="J99" s="85">
        <v>8</v>
      </c>
      <c r="K99" s="106"/>
    </row>
    <row r="100" spans="1:11" ht="22.5" customHeight="1" x14ac:dyDescent="0.25">
      <c r="C100" s="75"/>
      <c r="D100" s="170" t="str">
        <f t="shared" ref="D100:E102" si="20">D99</f>
        <v>Tue</v>
      </c>
      <c r="E100" s="163">
        <f t="shared" si="20"/>
        <v>44432</v>
      </c>
      <c r="F100" s="46" t="s">
        <v>57</v>
      </c>
      <c r="G100" s="47">
        <v>9001</v>
      </c>
      <c r="H100" s="48" t="s">
        <v>429</v>
      </c>
      <c r="I100" s="47" t="s">
        <v>68</v>
      </c>
      <c r="J100" s="85">
        <v>1</v>
      </c>
      <c r="K100" s="106"/>
    </row>
    <row r="101" spans="1:11" ht="22.5" customHeight="1" x14ac:dyDescent="0.25">
      <c r="C101" s="75"/>
      <c r="D101" s="170" t="str">
        <f t="shared" si="20"/>
        <v>Tue</v>
      </c>
      <c r="E101" s="163">
        <f t="shared" si="20"/>
        <v>44432</v>
      </c>
      <c r="F101" s="46"/>
      <c r="G101" s="47"/>
      <c r="H101" s="48"/>
      <c r="I101" s="47"/>
      <c r="J101" s="85"/>
      <c r="K101" s="106"/>
    </row>
    <row r="102" spans="1:11" ht="22.5" customHeight="1" x14ac:dyDescent="0.25">
      <c r="C102" s="75"/>
      <c r="D102" s="170" t="str">
        <f t="shared" si="20"/>
        <v>Tue</v>
      </c>
      <c r="E102" s="163">
        <f t="shared" si="20"/>
        <v>44432</v>
      </c>
      <c r="F102" s="46"/>
      <c r="G102" s="47"/>
      <c r="H102" s="48"/>
      <c r="I102" s="47"/>
      <c r="J102" s="85"/>
      <c r="K102" s="106"/>
    </row>
    <row r="103" spans="1:11" ht="22.5" customHeight="1" x14ac:dyDescent="0.25">
      <c r="A103" s="8">
        <f t="shared" si="0"/>
        <v>1</v>
      </c>
      <c r="B103" s="8">
        <f t="shared" si="1"/>
        <v>3</v>
      </c>
      <c r="C103" s="75"/>
      <c r="D103" s="169" t="str">
        <f t="shared" si="4"/>
        <v>Wed</v>
      </c>
      <c r="E103" s="161">
        <f t="shared" ref="E103" si="21">+E98+1</f>
        <v>44433</v>
      </c>
      <c r="F103" s="35" t="s">
        <v>268</v>
      </c>
      <c r="G103" s="36">
        <v>9001</v>
      </c>
      <c r="H103" s="43" t="s">
        <v>432</v>
      </c>
      <c r="I103" s="36" t="s">
        <v>68</v>
      </c>
      <c r="J103" s="84">
        <v>9</v>
      </c>
      <c r="K103" s="106"/>
    </row>
    <row r="104" spans="1:11" ht="22.5" customHeight="1" x14ac:dyDescent="0.25">
      <c r="C104" s="75"/>
      <c r="D104" s="169" t="str">
        <f>D103</f>
        <v>Wed</v>
      </c>
      <c r="E104" s="161">
        <f>E103</f>
        <v>44433</v>
      </c>
      <c r="F104" s="35" t="s">
        <v>54</v>
      </c>
      <c r="G104" s="36">
        <v>9001</v>
      </c>
      <c r="H104" s="43" t="s">
        <v>431</v>
      </c>
      <c r="I104" s="36" t="s">
        <v>68</v>
      </c>
      <c r="J104" s="84">
        <v>2</v>
      </c>
      <c r="K104" s="106"/>
    </row>
    <row r="105" spans="1:11" ht="22.5" customHeight="1" x14ac:dyDescent="0.25">
      <c r="C105" s="75"/>
      <c r="D105" s="169" t="str">
        <f t="shared" ref="D105:E107" si="22">D104</f>
        <v>Wed</v>
      </c>
      <c r="E105" s="161">
        <f t="shared" si="22"/>
        <v>44433</v>
      </c>
      <c r="F105" s="35"/>
      <c r="G105" s="36"/>
      <c r="H105" s="43"/>
      <c r="I105" s="36"/>
      <c r="J105" s="84"/>
      <c r="K105" s="106"/>
    </row>
    <row r="106" spans="1:11" ht="22.5" customHeight="1" x14ac:dyDescent="0.25">
      <c r="C106" s="75"/>
      <c r="D106" s="169" t="str">
        <f t="shared" si="22"/>
        <v>Wed</v>
      </c>
      <c r="E106" s="161">
        <f t="shared" si="22"/>
        <v>44433</v>
      </c>
      <c r="F106" s="35"/>
      <c r="G106" s="36"/>
      <c r="H106" s="43"/>
      <c r="I106" s="36"/>
      <c r="J106" s="84"/>
      <c r="K106" s="106"/>
    </row>
    <row r="107" spans="1:11" ht="22.5" customHeight="1" x14ac:dyDescent="0.25">
      <c r="C107" s="75"/>
      <c r="D107" s="169" t="str">
        <f t="shared" si="22"/>
        <v>Wed</v>
      </c>
      <c r="E107" s="161">
        <f t="shared" si="22"/>
        <v>44433</v>
      </c>
      <c r="F107" s="35"/>
      <c r="G107" s="36"/>
      <c r="H107" s="43"/>
      <c r="I107" s="36"/>
      <c r="J107" s="84"/>
      <c r="K107" s="106"/>
    </row>
    <row r="108" spans="1:11" ht="22.5" customHeight="1" x14ac:dyDescent="0.25">
      <c r="A108" s="8">
        <f t="shared" si="0"/>
        <v>1</v>
      </c>
      <c r="B108" s="8">
        <f t="shared" si="1"/>
        <v>4</v>
      </c>
      <c r="C108" s="75"/>
      <c r="D108" s="170" t="str">
        <f t="shared" si="4"/>
        <v>Thu</v>
      </c>
      <c r="E108" s="163">
        <f>+E103+1</f>
        <v>44434</v>
      </c>
      <c r="F108" s="46" t="s">
        <v>268</v>
      </c>
      <c r="G108" s="47">
        <v>9001</v>
      </c>
      <c r="H108" s="48" t="s">
        <v>433</v>
      </c>
      <c r="I108" s="47" t="s">
        <v>56</v>
      </c>
      <c r="J108" s="85">
        <v>7</v>
      </c>
      <c r="K108" s="106"/>
    </row>
    <row r="109" spans="1:11" ht="22.5" customHeight="1" x14ac:dyDescent="0.25">
      <c r="C109" s="75"/>
      <c r="D109" s="170" t="str">
        <f>D108</f>
        <v>Thu</v>
      </c>
      <c r="E109" s="163">
        <f>E108</f>
        <v>44434</v>
      </c>
      <c r="F109" s="46" t="s">
        <v>57</v>
      </c>
      <c r="G109" s="47">
        <v>9001</v>
      </c>
      <c r="H109" s="48" t="s">
        <v>437</v>
      </c>
      <c r="I109" s="47" t="s">
        <v>56</v>
      </c>
      <c r="J109" s="85">
        <v>1</v>
      </c>
      <c r="K109" s="106"/>
    </row>
    <row r="110" spans="1:11" ht="22.5" customHeight="1" x14ac:dyDescent="0.25">
      <c r="C110" s="75"/>
      <c r="D110" s="170" t="str">
        <f t="shared" ref="D110:E112" si="23">D109</f>
        <v>Thu</v>
      </c>
      <c r="E110" s="163">
        <f t="shared" si="23"/>
        <v>44434</v>
      </c>
      <c r="F110" s="46" t="s">
        <v>268</v>
      </c>
      <c r="G110" s="47">
        <v>9001</v>
      </c>
      <c r="H110" s="48" t="s">
        <v>435</v>
      </c>
      <c r="I110" s="47" t="s">
        <v>68</v>
      </c>
      <c r="J110" s="85">
        <v>4</v>
      </c>
      <c r="K110" s="106"/>
    </row>
    <row r="111" spans="1:11" ht="22.5" customHeight="1" x14ac:dyDescent="0.25">
      <c r="C111" s="75"/>
      <c r="D111" s="170" t="str">
        <f t="shared" si="23"/>
        <v>Thu</v>
      </c>
      <c r="E111" s="163">
        <f t="shared" si="23"/>
        <v>44434</v>
      </c>
      <c r="F111" s="46"/>
      <c r="G111" s="47"/>
      <c r="H111" s="48"/>
      <c r="I111" s="47"/>
      <c r="J111" s="85"/>
      <c r="K111" s="106"/>
    </row>
    <row r="112" spans="1:11" ht="22.5" customHeight="1" x14ac:dyDescent="0.25">
      <c r="C112" s="75"/>
      <c r="D112" s="170" t="str">
        <f t="shared" si="23"/>
        <v>Thu</v>
      </c>
      <c r="E112" s="163">
        <f t="shared" si="23"/>
        <v>44434</v>
      </c>
      <c r="F112" s="46"/>
      <c r="G112" s="47"/>
      <c r="H112" s="48"/>
      <c r="I112" s="47"/>
      <c r="J112" s="85"/>
      <c r="K112" s="106"/>
    </row>
    <row r="113" spans="1:11" ht="22.5" customHeight="1" x14ac:dyDescent="0.25">
      <c r="A113" s="8">
        <f t="shared" si="0"/>
        <v>1</v>
      </c>
      <c r="B113" s="8">
        <f t="shared" si="1"/>
        <v>5</v>
      </c>
      <c r="C113" s="75"/>
      <c r="D113" s="169" t="str">
        <f t="shared" si="4"/>
        <v>Fri</v>
      </c>
      <c r="E113" s="161">
        <f>+E108+1</f>
        <v>44435</v>
      </c>
      <c r="F113" s="35" t="s">
        <v>54</v>
      </c>
      <c r="G113" s="36">
        <v>9001</v>
      </c>
      <c r="H113" s="43" t="s">
        <v>426</v>
      </c>
      <c r="I113" s="36" t="s">
        <v>56</v>
      </c>
      <c r="J113" s="84">
        <v>3</v>
      </c>
      <c r="K113" s="106"/>
    </row>
    <row r="114" spans="1:11" ht="22.5" customHeight="1" x14ac:dyDescent="0.25">
      <c r="C114" s="75"/>
      <c r="D114" s="169" t="str">
        <f>D113</f>
        <v>Fri</v>
      </c>
      <c r="E114" s="161">
        <f>E113</f>
        <v>44435</v>
      </c>
      <c r="F114" s="35"/>
      <c r="G114" s="36">
        <v>9009</v>
      </c>
      <c r="H114" s="43" t="s">
        <v>127</v>
      </c>
      <c r="I114" s="36" t="s">
        <v>56</v>
      </c>
      <c r="J114" s="84">
        <v>1</v>
      </c>
      <c r="K114" s="106"/>
    </row>
    <row r="115" spans="1:11" ht="22.5" customHeight="1" x14ac:dyDescent="0.25">
      <c r="C115" s="75"/>
      <c r="D115" s="169" t="str">
        <f t="shared" ref="D115:E117" si="24">D114</f>
        <v>Fri</v>
      </c>
      <c r="E115" s="161">
        <f t="shared" si="24"/>
        <v>44435</v>
      </c>
      <c r="F115" s="35" t="s">
        <v>268</v>
      </c>
      <c r="G115" s="36">
        <v>9001</v>
      </c>
      <c r="H115" s="43" t="s">
        <v>434</v>
      </c>
      <c r="I115" s="36" t="s">
        <v>56</v>
      </c>
      <c r="J115" s="84">
        <v>4</v>
      </c>
      <c r="K115" s="106"/>
    </row>
    <row r="116" spans="1:11" ht="22.5" customHeight="1" x14ac:dyDescent="0.25">
      <c r="C116" s="75"/>
      <c r="D116" s="169" t="str">
        <f t="shared" si="24"/>
        <v>Fri</v>
      </c>
      <c r="E116" s="161">
        <f t="shared" si="24"/>
        <v>44435</v>
      </c>
      <c r="F116" s="35" t="s">
        <v>268</v>
      </c>
      <c r="G116" s="36">
        <v>9001</v>
      </c>
      <c r="H116" s="43" t="s">
        <v>436</v>
      </c>
      <c r="I116" s="36" t="s">
        <v>68</v>
      </c>
      <c r="J116" s="84">
        <v>2</v>
      </c>
      <c r="K116" s="106"/>
    </row>
    <row r="117" spans="1:11" ht="22.5" customHeight="1" x14ac:dyDescent="0.25">
      <c r="C117" s="75"/>
      <c r="D117" s="169" t="str">
        <f t="shared" si="24"/>
        <v>Fri</v>
      </c>
      <c r="E117" s="161">
        <f t="shared" si="24"/>
        <v>44435</v>
      </c>
      <c r="F117" s="35"/>
      <c r="G117" s="36"/>
      <c r="H117" s="43"/>
      <c r="I117" s="36"/>
      <c r="J117" s="84"/>
      <c r="K117" s="106"/>
    </row>
    <row r="118" spans="1:11" ht="22.5" customHeight="1" x14ac:dyDescent="0.25">
      <c r="A118" s="8" t="str">
        <f t="shared" si="0"/>
        <v/>
      </c>
      <c r="B118" s="8">
        <f t="shared" si="1"/>
        <v>6</v>
      </c>
      <c r="C118" s="75"/>
      <c r="D118" s="170" t="str">
        <f t="shared" si="4"/>
        <v>Sat</v>
      </c>
      <c r="E118" s="163">
        <f>+E113+1</f>
        <v>44436</v>
      </c>
      <c r="F118" s="46" t="s">
        <v>57</v>
      </c>
      <c r="G118" s="47">
        <v>9001</v>
      </c>
      <c r="H118" s="199" t="s">
        <v>439</v>
      </c>
      <c r="I118" s="47" t="s">
        <v>68</v>
      </c>
      <c r="J118" s="85">
        <v>6</v>
      </c>
      <c r="K118" s="106"/>
    </row>
    <row r="119" spans="1:11" ht="22.5" customHeight="1" x14ac:dyDescent="0.25">
      <c r="A119" s="8" t="str">
        <f t="shared" si="0"/>
        <v/>
      </c>
      <c r="B119" s="8">
        <f>WEEKDAY(E118+1,2)</f>
        <v>7</v>
      </c>
      <c r="C119" s="75"/>
      <c r="D119" s="169" t="str">
        <f>IF(B119=1,"Mo",IF(B119=2,"Tue",IF(B119=3,"Wed",IF(B119=4,"Thu",IF(B119=5,"Fri",IF(B119=6,"Sat",IF(B119=7,"Sun","")))))))</f>
        <v>Sun</v>
      </c>
      <c r="E119" s="161">
        <f>IF(MONTH(E118+1)&gt;MONTH(E118),"",E118+1)</f>
        <v>44437</v>
      </c>
      <c r="F119" s="46" t="s">
        <v>57</v>
      </c>
      <c r="G119" s="47">
        <v>9001</v>
      </c>
      <c r="H119" s="199" t="s">
        <v>439</v>
      </c>
      <c r="I119" s="47" t="s">
        <v>68</v>
      </c>
      <c r="J119" s="85">
        <v>8</v>
      </c>
      <c r="K119" s="106"/>
    </row>
    <row r="120" spans="1:11" ht="22.5" customHeight="1" x14ac:dyDescent="0.25">
      <c r="A120" s="8">
        <f t="shared" si="0"/>
        <v>1</v>
      </c>
      <c r="B120" s="8">
        <v>3</v>
      </c>
      <c r="C120" s="75"/>
      <c r="D120" s="169" t="str">
        <f>IF(B93=1,"Mo",IF(B93=2,"Tue",IF(B93=3,"Wed",IF(B93=4,"Thu",IF(B93=5,"Fri",IF(B93=6,"Sat",IF(B93=7,"Sun","")))))))</f>
        <v>Mo</v>
      </c>
      <c r="E120" s="161">
        <f>IF(MONTH(E119+1)&gt;MONTH(E119),"",E119+1)</f>
        <v>44438</v>
      </c>
      <c r="F120" s="35" t="s">
        <v>57</v>
      </c>
      <c r="G120" s="36">
        <v>9001</v>
      </c>
      <c r="H120" s="43" t="s">
        <v>438</v>
      </c>
      <c r="I120" s="36" t="s">
        <v>68</v>
      </c>
      <c r="J120" s="84">
        <v>8</v>
      </c>
      <c r="K120" s="106"/>
    </row>
    <row r="121" spans="1:11" ht="22.5" customHeight="1" x14ac:dyDescent="0.25">
      <c r="C121" s="75"/>
      <c r="D121" s="174" t="str">
        <f>D120</f>
        <v>Mo</v>
      </c>
      <c r="E121" s="175">
        <f>E120</f>
        <v>44438</v>
      </c>
      <c r="F121" s="176"/>
      <c r="G121" s="177">
        <v>9009</v>
      </c>
      <c r="H121" s="194" t="s">
        <v>127</v>
      </c>
      <c r="I121" s="177" t="s">
        <v>68</v>
      </c>
      <c r="J121" s="178">
        <v>1</v>
      </c>
      <c r="K121" s="106"/>
    </row>
    <row r="122" spans="1:11" ht="22.5" customHeight="1" x14ac:dyDescent="0.25">
      <c r="C122" s="75"/>
      <c r="D122" s="174" t="str">
        <f t="shared" ref="D122:E124" si="25">D121</f>
        <v>Mo</v>
      </c>
      <c r="E122" s="175">
        <f t="shared" si="25"/>
        <v>44438</v>
      </c>
      <c r="F122" s="176" t="s">
        <v>268</v>
      </c>
      <c r="G122" s="177">
        <v>9001</v>
      </c>
      <c r="H122" s="194" t="s">
        <v>440</v>
      </c>
      <c r="I122" s="177" t="s">
        <v>68</v>
      </c>
      <c r="J122" s="178">
        <v>2</v>
      </c>
      <c r="K122" s="106"/>
    </row>
    <row r="123" spans="1:11" ht="21.75" customHeight="1" x14ac:dyDescent="0.25">
      <c r="C123" s="75"/>
      <c r="D123" s="174" t="str">
        <f t="shared" si="25"/>
        <v>Mo</v>
      </c>
      <c r="E123" s="175">
        <f t="shared" si="25"/>
        <v>44438</v>
      </c>
      <c r="F123" s="176"/>
      <c r="G123" s="177"/>
      <c r="H123" s="194"/>
      <c r="I123" s="177"/>
      <c r="J123" s="178"/>
      <c r="K123" s="106"/>
    </row>
    <row r="124" spans="1:11" ht="21.75" customHeight="1" x14ac:dyDescent="0.25">
      <c r="C124" s="179"/>
      <c r="D124" s="174" t="str">
        <f t="shared" si="25"/>
        <v>Mo</v>
      </c>
      <c r="E124" s="175">
        <f t="shared" si="25"/>
        <v>44438</v>
      </c>
      <c r="F124" s="176"/>
      <c r="G124" s="177"/>
      <c r="H124" s="194"/>
      <c r="I124" s="177"/>
      <c r="J124" s="178"/>
      <c r="K124" s="106"/>
    </row>
    <row r="125" spans="1:11" ht="21.75" customHeight="1" x14ac:dyDescent="0.25">
      <c r="C125" s="179"/>
      <c r="D125" s="180" t="str">
        <f>IF(B98=1,"Mo",IF(B98=2,"Tue",IF(B98=3,"Wed",IF(B98=4,"Thu",IF(B98=5,"Fri",IF(B98=6,"Sat",IF(B98=7,"Sun","")))))))</f>
        <v>Tue</v>
      </c>
      <c r="E125" s="181">
        <f>E124+1</f>
        <v>44439</v>
      </c>
      <c r="F125" s="96" t="s">
        <v>268</v>
      </c>
      <c r="G125" s="97">
        <v>9001</v>
      </c>
      <c r="H125" s="122" t="s">
        <v>441</v>
      </c>
      <c r="I125" s="97" t="s">
        <v>56</v>
      </c>
      <c r="J125" s="98">
        <v>4</v>
      </c>
      <c r="K125" s="106"/>
    </row>
    <row r="126" spans="1:11" ht="21.75" customHeight="1" x14ac:dyDescent="0.25">
      <c r="C126" s="179"/>
      <c r="D126" s="183" t="str">
        <f>D125</f>
        <v>Tue</v>
      </c>
      <c r="E126" s="181">
        <f>E125</f>
        <v>44439</v>
      </c>
      <c r="F126" s="96" t="s">
        <v>57</v>
      </c>
      <c r="G126" s="97">
        <v>9001</v>
      </c>
      <c r="H126" s="122" t="s">
        <v>338</v>
      </c>
      <c r="I126" s="97" t="s">
        <v>56</v>
      </c>
      <c r="J126" s="98">
        <v>4</v>
      </c>
      <c r="K126" s="106" t="s">
        <v>206</v>
      </c>
    </row>
    <row r="127" spans="1:11" ht="21.75" customHeight="1" x14ac:dyDescent="0.25">
      <c r="C127" s="179"/>
      <c r="D127" s="183" t="str">
        <f t="shared" ref="D127:E128" si="26">D126</f>
        <v>Tue</v>
      </c>
      <c r="E127" s="181">
        <f t="shared" si="26"/>
        <v>44439</v>
      </c>
      <c r="F127" s="96" t="s">
        <v>57</v>
      </c>
      <c r="G127" s="97">
        <v>9001</v>
      </c>
      <c r="H127" s="122" t="s">
        <v>442</v>
      </c>
      <c r="I127" s="97" t="s">
        <v>68</v>
      </c>
      <c r="J127" s="98">
        <v>4</v>
      </c>
      <c r="K127" s="106"/>
    </row>
    <row r="128" spans="1:11" ht="21.75" customHeight="1" x14ac:dyDescent="0.25">
      <c r="C128" s="179"/>
      <c r="D128" s="183" t="str">
        <f t="shared" si="26"/>
        <v>Tue</v>
      </c>
      <c r="E128" s="181">
        <f t="shared" si="26"/>
        <v>44439</v>
      </c>
      <c r="F128" s="96"/>
      <c r="G128" s="97"/>
      <c r="H128" s="122"/>
      <c r="I128" s="97"/>
      <c r="J128" s="98"/>
      <c r="K128" s="106"/>
    </row>
    <row r="129" spans="3:11" ht="21.75" customHeight="1" thickBot="1" x14ac:dyDescent="0.3">
      <c r="C129" s="80"/>
      <c r="D129" s="184" t="str">
        <f>D125</f>
        <v>Tue</v>
      </c>
      <c r="E129" s="185">
        <f>E125</f>
        <v>44439</v>
      </c>
      <c r="F129" s="101"/>
      <c r="G129" s="102"/>
      <c r="H129" s="139"/>
      <c r="I129" s="102"/>
      <c r="J129" s="103"/>
      <c r="K129" s="106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583" priority="21" stopIfTrue="1">
      <formula>IF($A11=1,B11,)</formula>
    </cfRule>
    <cfRule type="expression" dxfId="582" priority="22" stopIfTrue="1">
      <formula>IF($A11="",B11,)</formula>
    </cfRule>
  </conditionalFormatting>
  <conditionalFormatting sqref="E11">
    <cfRule type="expression" dxfId="581" priority="23" stopIfTrue="1">
      <formula>IF($A11="",B11,"")</formula>
    </cfRule>
  </conditionalFormatting>
  <conditionalFormatting sqref="E12:E119">
    <cfRule type="expression" dxfId="580" priority="24" stopIfTrue="1">
      <formula>IF($A12&lt;&gt;1,B12,"")</formula>
    </cfRule>
  </conditionalFormatting>
  <conditionalFormatting sqref="D11:D119">
    <cfRule type="expression" dxfId="579" priority="25" stopIfTrue="1">
      <formula>IF($A11="",B11,)</formula>
    </cfRule>
  </conditionalFormatting>
  <conditionalFormatting sqref="G86:G118 G11:G16 G22:G80">
    <cfRule type="expression" dxfId="578" priority="26" stopIfTrue="1">
      <formula>#REF!="Freelancer"</formula>
    </cfRule>
    <cfRule type="expression" dxfId="577" priority="27" stopIfTrue="1">
      <formula>#REF!="DTC Int. Staff"</formula>
    </cfRule>
  </conditionalFormatting>
  <conditionalFormatting sqref="G118 G22:G26 G64:G80 G91:G107 G37:G53">
    <cfRule type="expression" dxfId="576" priority="19" stopIfTrue="1">
      <formula>$F$5="Freelancer"</formula>
    </cfRule>
    <cfRule type="expression" dxfId="575" priority="20" stopIfTrue="1">
      <formula>$F$5="DTC Int. Staff"</formula>
    </cfRule>
  </conditionalFormatting>
  <conditionalFormatting sqref="G12:G16">
    <cfRule type="expression" dxfId="574" priority="17" stopIfTrue="1">
      <formula>#REF!="Freelancer"</formula>
    </cfRule>
    <cfRule type="expression" dxfId="573" priority="18" stopIfTrue="1">
      <formula>#REF!="DTC Int. Staff"</formula>
    </cfRule>
  </conditionalFormatting>
  <conditionalFormatting sqref="G12:G16">
    <cfRule type="expression" dxfId="572" priority="15" stopIfTrue="1">
      <formula>$F$5="Freelancer"</formula>
    </cfRule>
    <cfRule type="expression" dxfId="571" priority="16" stopIfTrue="1">
      <formula>$F$5="DTC Int. Staff"</formula>
    </cfRule>
  </conditionalFormatting>
  <conditionalFormatting sqref="G17:G21">
    <cfRule type="expression" dxfId="570" priority="13" stopIfTrue="1">
      <formula>#REF!="Freelancer"</formula>
    </cfRule>
    <cfRule type="expression" dxfId="569" priority="14" stopIfTrue="1">
      <formula>#REF!="DTC Int. Staff"</formula>
    </cfRule>
  </conditionalFormatting>
  <conditionalFormatting sqref="G17:G21">
    <cfRule type="expression" dxfId="568" priority="11" stopIfTrue="1">
      <formula>$F$5="Freelancer"</formula>
    </cfRule>
    <cfRule type="expression" dxfId="567" priority="12" stopIfTrue="1">
      <formula>$F$5="DTC Int. Staff"</formula>
    </cfRule>
  </conditionalFormatting>
  <conditionalFormatting sqref="C120:C129">
    <cfRule type="expression" dxfId="566" priority="8" stopIfTrue="1">
      <formula>IF($A120=1,B120,)</formula>
    </cfRule>
    <cfRule type="expression" dxfId="565" priority="9" stopIfTrue="1">
      <formula>IF($A120="",B120,)</formula>
    </cfRule>
  </conditionalFormatting>
  <conditionalFormatting sqref="D120:D129">
    <cfRule type="expression" dxfId="564" priority="10" stopIfTrue="1">
      <formula>IF($A120="",B120,)</formula>
    </cfRule>
  </conditionalFormatting>
  <conditionalFormatting sqref="E120:E129">
    <cfRule type="expression" dxfId="563" priority="7" stopIfTrue="1">
      <formula>IF($A120&lt;&gt;1,B120,"")</formula>
    </cfRule>
  </conditionalFormatting>
  <conditionalFormatting sqref="G59:G63">
    <cfRule type="expression" dxfId="562" priority="5" stopIfTrue="1">
      <formula>$F$5="Freelancer"</formula>
    </cfRule>
    <cfRule type="expression" dxfId="561" priority="6" stopIfTrue="1">
      <formula>$F$5="DTC Int. Staff"</formula>
    </cfRule>
  </conditionalFormatting>
  <conditionalFormatting sqref="G81:G85">
    <cfRule type="expression" dxfId="560" priority="3" stopIfTrue="1">
      <formula>#REF!="Freelancer"</formula>
    </cfRule>
    <cfRule type="expression" dxfId="559" priority="4" stopIfTrue="1">
      <formula>#REF!="DTC Int. Staff"</formula>
    </cfRule>
  </conditionalFormatting>
  <conditionalFormatting sqref="G81:G85">
    <cfRule type="expression" dxfId="558" priority="1" stopIfTrue="1">
      <formula>$F$5="Freelancer"</formula>
    </cfRule>
    <cfRule type="expression" dxfId="55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934C-EA7F-4D32-B2B9-C1DA16AFE596}">
  <sheetPr>
    <pageSetUpPr fitToPage="1"/>
  </sheetPr>
  <dimension ref="A1:K275"/>
  <sheetViews>
    <sheetView showGridLines="0" topLeftCell="D88" zoomScale="90" zoomScaleNormal="90" workbookViewId="0">
      <selection activeCell="H119" sqref="H11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255" t="s">
        <v>5</v>
      </c>
      <c r="E1" s="256"/>
      <c r="F1" s="256"/>
      <c r="G1" s="256"/>
      <c r="H1" s="256"/>
      <c r="I1" s="256"/>
      <c r="J1" s="257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58" t="s">
        <v>8</v>
      </c>
      <c r="E4" s="259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SUM(J10:J141)</f>
        <v>223</v>
      </c>
      <c r="J8" s="157">
        <f>I8/8</f>
        <v>27.875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9</v>
      </c>
      <c r="C10" s="167"/>
      <c r="D10" s="28">
        <v>44440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</row>
    <row r="11" spans="1:10" ht="22.5" customHeight="1" x14ac:dyDescent="0.25">
      <c r="A11" s="8">
        <f t="shared" ref="A11:A126" si="0">IF(OR(C11="f",C11="u",C11="F",C11="U"),"",IF(OR(B11=1,B11=2,B11=3,B11=4,B11=5),1,""))</f>
        <v>1</v>
      </c>
      <c r="B11" s="8">
        <f t="shared" ref="B11:B116" si="1">WEEKDAY(E11,2)</f>
        <v>3</v>
      </c>
      <c r="C11" s="72"/>
      <c r="D11" s="169" t="str">
        <f>IF(B11=1,"Mo",IF(B11=2,"Tue",IF(B11=3,"Wed",IF(B11=4,"Thu",IF(B11=5,"Fri",IF(B11=6,"Sat",IF(B11=7,"Sun","")))))))</f>
        <v>Wed</v>
      </c>
      <c r="E11" s="161">
        <f>+D10</f>
        <v>44440</v>
      </c>
      <c r="F11" s="35" t="s">
        <v>57</v>
      </c>
      <c r="G11" s="36">
        <v>9001</v>
      </c>
      <c r="H11" s="43" t="s">
        <v>338</v>
      </c>
      <c r="I11" s="36" t="s">
        <v>68</v>
      </c>
      <c r="J11" s="84">
        <v>10</v>
      </c>
    </row>
    <row r="12" spans="1:10" ht="22.5" customHeight="1" x14ac:dyDescent="0.25">
      <c r="C12" s="74"/>
      <c r="D12" s="169" t="str">
        <f>D11</f>
        <v>Wed</v>
      </c>
      <c r="E12" s="161">
        <f>E11</f>
        <v>44440</v>
      </c>
      <c r="F12" s="35" t="s">
        <v>268</v>
      </c>
      <c r="G12" s="36">
        <v>9001</v>
      </c>
      <c r="H12" s="43" t="s">
        <v>443</v>
      </c>
      <c r="I12" s="36" t="s">
        <v>68</v>
      </c>
      <c r="J12" s="84">
        <v>2</v>
      </c>
    </row>
    <row r="13" spans="1:10" ht="22.5" customHeight="1" x14ac:dyDescent="0.25">
      <c r="C13" s="74"/>
      <c r="D13" s="169" t="str">
        <f t="shared" ref="D13:E15" si="2">D12</f>
        <v>Wed</v>
      </c>
      <c r="E13" s="161">
        <f t="shared" si="2"/>
        <v>44440</v>
      </c>
      <c r="F13" s="35"/>
      <c r="G13" s="36"/>
      <c r="H13" s="43"/>
      <c r="I13" s="36"/>
      <c r="J13" s="84"/>
    </row>
    <row r="14" spans="1:10" ht="22.5" customHeight="1" x14ac:dyDescent="0.25">
      <c r="C14" s="74"/>
      <c r="D14" s="169" t="str">
        <f t="shared" si="2"/>
        <v>Wed</v>
      </c>
      <c r="E14" s="161">
        <f t="shared" si="2"/>
        <v>44440</v>
      </c>
      <c r="F14" s="35"/>
      <c r="G14" s="36"/>
      <c r="H14" s="43"/>
      <c r="I14" s="36"/>
      <c r="J14" s="84"/>
    </row>
    <row r="15" spans="1:10" ht="22.5" customHeight="1" x14ac:dyDescent="0.25">
      <c r="C15" s="74"/>
      <c r="D15" s="169" t="str">
        <f t="shared" si="2"/>
        <v>Wed</v>
      </c>
      <c r="E15" s="161">
        <f t="shared" si="2"/>
        <v>44440</v>
      </c>
      <c r="F15" s="35"/>
      <c r="G15" s="36"/>
      <c r="H15" s="43"/>
      <c r="I15" s="36"/>
      <c r="J15" s="84"/>
    </row>
    <row r="16" spans="1:10" ht="22.5" customHeight="1" x14ac:dyDescent="0.25">
      <c r="A16" s="8">
        <f t="shared" si="0"/>
        <v>1</v>
      </c>
      <c r="B16" s="8">
        <f t="shared" si="1"/>
        <v>4</v>
      </c>
      <c r="C16" s="75"/>
      <c r="D16" s="170" t="str">
        <f>IF(B16=1,"Mo",IF(B16=2,"Tue",IF(B16=3,"Wed",IF(B16=4,"Thu",IF(B16=5,"Fri",IF(B16=6,"Sat",IF(B16=7,"Sun","")))))))</f>
        <v>Thu</v>
      </c>
      <c r="E16" s="163">
        <f>+E11+1</f>
        <v>44441</v>
      </c>
      <c r="F16" s="46" t="s">
        <v>268</v>
      </c>
      <c r="G16" s="47">
        <v>9001</v>
      </c>
      <c r="H16" s="48" t="s">
        <v>444</v>
      </c>
      <c r="I16" s="47" t="s">
        <v>56</v>
      </c>
      <c r="J16" s="85">
        <v>4</v>
      </c>
    </row>
    <row r="17" spans="1:11" ht="22.5" customHeight="1" x14ac:dyDescent="0.25">
      <c r="C17" s="75"/>
      <c r="D17" s="170" t="str">
        <f>D16</f>
        <v>Thu</v>
      </c>
      <c r="E17" s="163">
        <f>E16</f>
        <v>44441</v>
      </c>
      <c r="F17" s="46" t="s">
        <v>57</v>
      </c>
      <c r="G17" s="47">
        <v>9001</v>
      </c>
      <c r="H17" s="48" t="s">
        <v>446</v>
      </c>
      <c r="I17" s="47" t="s">
        <v>56</v>
      </c>
      <c r="J17" s="85">
        <v>4</v>
      </c>
    </row>
    <row r="18" spans="1:11" ht="22.5" customHeight="1" x14ac:dyDescent="0.25">
      <c r="C18" s="75"/>
      <c r="D18" s="170" t="str">
        <f t="shared" ref="D18:E20" si="3">D17</f>
        <v>Thu</v>
      </c>
      <c r="E18" s="163">
        <f t="shared" si="3"/>
        <v>44441</v>
      </c>
      <c r="F18" s="46" t="s">
        <v>57</v>
      </c>
      <c r="G18" s="47">
        <v>9001</v>
      </c>
      <c r="H18" s="48" t="s">
        <v>448</v>
      </c>
      <c r="I18" s="47" t="s">
        <v>68</v>
      </c>
      <c r="J18" s="85">
        <v>2</v>
      </c>
    </row>
    <row r="19" spans="1:11" ht="22.5" customHeight="1" x14ac:dyDescent="0.25">
      <c r="C19" s="75"/>
      <c r="D19" s="170" t="str">
        <f t="shared" si="3"/>
        <v>Thu</v>
      </c>
      <c r="E19" s="163">
        <f t="shared" si="3"/>
        <v>44441</v>
      </c>
      <c r="F19" s="46"/>
      <c r="G19" s="47"/>
      <c r="H19" s="48"/>
      <c r="I19" s="47"/>
      <c r="J19" s="85"/>
    </row>
    <row r="20" spans="1:11" ht="22.5" customHeight="1" x14ac:dyDescent="0.25">
      <c r="C20" s="75"/>
      <c r="D20" s="170" t="str">
        <f t="shared" si="3"/>
        <v>Thu</v>
      </c>
      <c r="E20" s="163">
        <f t="shared" si="3"/>
        <v>44441</v>
      </c>
      <c r="F20" s="46"/>
      <c r="G20" s="47"/>
      <c r="H20" s="48"/>
      <c r="I20" s="47"/>
      <c r="J20" s="85"/>
    </row>
    <row r="21" spans="1:11" ht="22.5" customHeight="1" x14ac:dyDescent="0.25">
      <c r="A21" s="8">
        <f t="shared" si="0"/>
        <v>1</v>
      </c>
      <c r="B21" s="8">
        <f t="shared" si="1"/>
        <v>5</v>
      </c>
      <c r="C21" s="75"/>
      <c r="D21" s="169" t="str">
        <f>IF(B21=1,"Mo",IF(B21=2,"Tue",IF(B21=3,"Wed",IF(B21=4,"Thu",IF(B21=5,"Fri",IF(B21=6,"Sat",IF(B21=7,"Sun","")))))))</f>
        <v>Fri</v>
      </c>
      <c r="E21" s="161">
        <f>+E16+1</f>
        <v>44442</v>
      </c>
      <c r="F21" s="35" t="s">
        <v>57</v>
      </c>
      <c r="G21" s="36">
        <v>9001</v>
      </c>
      <c r="H21" s="43" t="s">
        <v>447</v>
      </c>
      <c r="I21" s="36" t="s">
        <v>68</v>
      </c>
      <c r="J21" s="84">
        <v>8</v>
      </c>
    </row>
    <row r="22" spans="1:11" ht="22.5" customHeight="1" x14ac:dyDescent="0.25">
      <c r="C22" s="75"/>
      <c r="D22" s="169" t="str">
        <f>D21</f>
        <v>Fri</v>
      </c>
      <c r="E22" s="161">
        <f>E21</f>
        <v>44442</v>
      </c>
      <c r="F22" s="35"/>
      <c r="G22" s="36"/>
      <c r="H22" s="43"/>
      <c r="I22" s="36"/>
      <c r="J22" s="84"/>
    </row>
    <row r="23" spans="1:11" ht="22.5" customHeight="1" x14ac:dyDescent="0.25">
      <c r="C23" s="75"/>
      <c r="D23" s="169" t="str">
        <f t="shared" ref="D23:E25" si="4">D22</f>
        <v>Fri</v>
      </c>
      <c r="E23" s="161">
        <f t="shared" si="4"/>
        <v>44442</v>
      </c>
      <c r="F23" s="35"/>
      <c r="G23" s="36"/>
      <c r="H23" s="43"/>
      <c r="I23" s="36"/>
      <c r="J23" s="84"/>
    </row>
    <row r="24" spans="1:11" ht="22.5" customHeight="1" x14ac:dyDescent="0.25">
      <c r="C24" s="75"/>
      <c r="D24" s="169" t="str">
        <f t="shared" si="4"/>
        <v>Fri</v>
      </c>
      <c r="E24" s="161">
        <f t="shared" si="4"/>
        <v>44442</v>
      </c>
      <c r="F24" s="35"/>
      <c r="G24" s="36"/>
      <c r="H24" s="43"/>
      <c r="I24" s="36"/>
      <c r="J24" s="84"/>
    </row>
    <row r="25" spans="1:11" ht="22.5" customHeight="1" x14ac:dyDescent="0.25">
      <c r="C25" s="75"/>
      <c r="D25" s="169" t="str">
        <f t="shared" si="4"/>
        <v>Fri</v>
      </c>
      <c r="E25" s="161">
        <f t="shared" si="4"/>
        <v>44442</v>
      </c>
      <c r="F25" s="35"/>
      <c r="G25" s="36"/>
      <c r="H25" s="43"/>
      <c r="I25" s="36"/>
      <c r="J25" s="84"/>
    </row>
    <row r="26" spans="1:11" ht="22.5" customHeight="1" x14ac:dyDescent="0.25">
      <c r="A26" s="8" t="str">
        <f t="shared" si="0"/>
        <v/>
      </c>
      <c r="B26" s="8">
        <f t="shared" si="1"/>
        <v>6</v>
      </c>
      <c r="C26" s="75"/>
      <c r="D26" s="170" t="str">
        <f t="shared" ref="D26:D116" si="5">IF(B26=1,"Mo",IF(B26=2,"Tue",IF(B26=3,"Wed",IF(B26=4,"Thu",IF(B26=5,"Fri",IF(B26=6,"Sat",IF(B26=7,"Sun","")))))))</f>
        <v>Sat</v>
      </c>
      <c r="E26" s="163">
        <f>+E21+1</f>
        <v>44443</v>
      </c>
      <c r="F26" s="46"/>
      <c r="G26" s="47"/>
      <c r="H26" s="48"/>
      <c r="I26" s="47"/>
      <c r="J26" s="85"/>
    </row>
    <row r="27" spans="1:11" ht="22.5" customHeight="1" x14ac:dyDescent="0.25">
      <c r="A27" s="8" t="str">
        <f t="shared" si="0"/>
        <v/>
      </c>
      <c r="B27" s="8">
        <f t="shared" si="1"/>
        <v>7</v>
      </c>
      <c r="C27" s="75"/>
      <c r="D27" s="170" t="str">
        <f t="shared" si="5"/>
        <v>Sun</v>
      </c>
      <c r="E27" s="163">
        <f>+E26+1</f>
        <v>44444</v>
      </c>
      <c r="F27" s="46" t="s">
        <v>57</v>
      </c>
      <c r="G27" s="47">
        <v>9001</v>
      </c>
      <c r="H27" s="48" t="s">
        <v>449</v>
      </c>
      <c r="I27" s="47" t="s">
        <v>68</v>
      </c>
      <c r="J27" s="85">
        <v>4</v>
      </c>
    </row>
    <row r="28" spans="1:11" ht="22.5" customHeight="1" x14ac:dyDescent="0.25">
      <c r="A28" s="8">
        <f t="shared" si="0"/>
        <v>1</v>
      </c>
      <c r="B28" s="8">
        <f t="shared" si="1"/>
        <v>1</v>
      </c>
      <c r="C28" s="75"/>
      <c r="D28" s="169" t="str">
        <f t="shared" si="5"/>
        <v>Mo</v>
      </c>
      <c r="E28" s="161">
        <f>+E27+1</f>
        <v>44445</v>
      </c>
      <c r="F28" s="35" t="s">
        <v>57</v>
      </c>
      <c r="G28" s="36">
        <v>9001</v>
      </c>
      <c r="H28" s="204" t="s">
        <v>449</v>
      </c>
      <c r="I28" s="36" t="s">
        <v>68</v>
      </c>
      <c r="J28" s="84">
        <v>3</v>
      </c>
    </row>
    <row r="29" spans="1:11" ht="22.5" customHeight="1" x14ac:dyDescent="0.25">
      <c r="C29" s="75"/>
      <c r="D29" s="169" t="str">
        <f>D28</f>
        <v>Mo</v>
      </c>
      <c r="E29" s="161">
        <f>E28</f>
        <v>44445</v>
      </c>
      <c r="F29" s="35" t="s">
        <v>54</v>
      </c>
      <c r="G29" s="36">
        <v>9001</v>
      </c>
      <c r="H29" s="202" t="s">
        <v>450</v>
      </c>
      <c r="I29" s="36" t="s">
        <v>68</v>
      </c>
      <c r="J29" s="84">
        <v>2</v>
      </c>
      <c r="K29" s="106" t="s">
        <v>83</v>
      </c>
    </row>
    <row r="30" spans="1:11" ht="22.5" customHeight="1" x14ac:dyDescent="0.25">
      <c r="C30" s="75"/>
      <c r="D30" s="169" t="str">
        <f t="shared" ref="D30:E32" si="6">D29</f>
        <v>Mo</v>
      </c>
      <c r="E30" s="161">
        <f t="shared" si="6"/>
        <v>44445</v>
      </c>
      <c r="F30" s="35" t="s">
        <v>268</v>
      </c>
      <c r="G30" s="36">
        <v>9001</v>
      </c>
      <c r="H30" s="203" t="s">
        <v>451</v>
      </c>
      <c r="I30" s="36" t="s">
        <v>68</v>
      </c>
      <c r="J30" s="84">
        <v>3</v>
      </c>
    </row>
    <row r="31" spans="1:11" ht="22.5" customHeight="1" x14ac:dyDescent="0.25">
      <c r="C31" s="75"/>
      <c r="D31" s="169" t="str">
        <f t="shared" si="6"/>
        <v>Mo</v>
      </c>
      <c r="E31" s="161">
        <f t="shared" si="6"/>
        <v>44445</v>
      </c>
      <c r="F31" s="35"/>
      <c r="G31" s="36"/>
      <c r="I31" s="200"/>
      <c r="J31" s="84"/>
    </row>
    <row r="32" spans="1:11" ht="22.5" customHeight="1" x14ac:dyDescent="0.25">
      <c r="C32" s="75"/>
      <c r="D32" s="169" t="str">
        <f t="shared" si="6"/>
        <v>Mo</v>
      </c>
      <c r="E32" s="161">
        <f t="shared" si="6"/>
        <v>44445</v>
      </c>
      <c r="F32" s="35"/>
      <c r="G32" s="36"/>
      <c r="H32" s="200"/>
      <c r="I32" s="36"/>
      <c r="J32" s="84"/>
    </row>
    <row r="33" spans="1:11" ht="22.5" customHeight="1" x14ac:dyDescent="0.25">
      <c r="A33" s="8">
        <f t="shared" si="0"/>
        <v>1</v>
      </c>
      <c r="B33" s="8">
        <f t="shared" si="1"/>
        <v>2</v>
      </c>
      <c r="C33" s="75"/>
      <c r="D33" s="170" t="str">
        <f t="shared" si="5"/>
        <v>Tue</v>
      </c>
      <c r="E33" s="163">
        <f>+E28+1</f>
        <v>44446</v>
      </c>
      <c r="F33" s="46" t="s">
        <v>57</v>
      </c>
      <c r="G33" s="47">
        <v>9001</v>
      </c>
      <c r="H33" s="48" t="s">
        <v>445</v>
      </c>
      <c r="I33" s="47" t="s">
        <v>68</v>
      </c>
      <c r="J33" s="85">
        <v>3</v>
      </c>
    </row>
    <row r="34" spans="1:11" ht="22.5" customHeight="1" x14ac:dyDescent="0.25">
      <c r="C34" s="75"/>
      <c r="D34" s="170" t="str">
        <f>D33</f>
        <v>Tue</v>
      </c>
      <c r="E34" s="163">
        <f>E33</f>
        <v>44446</v>
      </c>
      <c r="F34" s="46" t="s">
        <v>268</v>
      </c>
      <c r="G34" s="47">
        <v>9001</v>
      </c>
      <c r="H34" s="48" t="s">
        <v>453</v>
      </c>
      <c r="I34" s="47" t="s">
        <v>68</v>
      </c>
      <c r="J34" s="85">
        <v>9</v>
      </c>
      <c r="K34" s="106" t="s">
        <v>454</v>
      </c>
    </row>
    <row r="35" spans="1:11" ht="22.5" customHeight="1" x14ac:dyDescent="0.25">
      <c r="C35" s="75"/>
      <c r="D35" s="170" t="str">
        <f t="shared" ref="D35:E37" si="7">D34</f>
        <v>Tue</v>
      </c>
      <c r="E35" s="163">
        <f t="shared" si="7"/>
        <v>44446</v>
      </c>
      <c r="F35" s="46"/>
      <c r="G35" s="47"/>
      <c r="H35" s="48"/>
      <c r="I35" s="47"/>
      <c r="J35" s="85"/>
    </row>
    <row r="36" spans="1:11" ht="22.5" customHeight="1" x14ac:dyDescent="0.25">
      <c r="C36" s="75"/>
      <c r="D36" s="170" t="str">
        <f t="shared" si="7"/>
        <v>Tue</v>
      </c>
      <c r="E36" s="163">
        <f t="shared" si="7"/>
        <v>44446</v>
      </c>
      <c r="F36" s="46"/>
      <c r="G36" s="47"/>
      <c r="H36" s="48"/>
      <c r="I36" s="47"/>
      <c r="J36" s="85"/>
    </row>
    <row r="37" spans="1:11" ht="22.5" customHeight="1" x14ac:dyDescent="0.25">
      <c r="C37" s="75"/>
      <c r="D37" s="170" t="str">
        <f t="shared" si="7"/>
        <v>Tue</v>
      </c>
      <c r="E37" s="163">
        <f t="shared" si="7"/>
        <v>44446</v>
      </c>
      <c r="F37" s="46"/>
      <c r="G37" s="47"/>
      <c r="H37" s="48"/>
      <c r="I37" s="47"/>
      <c r="J37" s="85"/>
    </row>
    <row r="38" spans="1:11" ht="22.5" customHeight="1" x14ac:dyDescent="0.25">
      <c r="A38" s="8">
        <f t="shared" si="0"/>
        <v>1</v>
      </c>
      <c r="B38" s="8">
        <f t="shared" si="1"/>
        <v>3</v>
      </c>
      <c r="C38" s="75"/>
      <c r="D38" s="169" t="str">
        <f>IF(B38=1,"Mo",IF(B38=2,"Tue",IF(B38=3,"Wed",IF(B38=4,"Thu",IF(B38=5,"Fri",IF(B38=6,"Sat",IF(B38=7,"Sun","")))))))</f>
        <v>Wed</v>
      </c>
      <c r="E38" s="161">
        <f>+E33+1</f>
        <v>44447</v>
      </c>
      <c r="F38" s="35" t="s">
        <v>268</v>
      </c>
      <c r="G38" s="36">
        <v>9001</v>
      </c>
      <c r="H38" s="43" t="s">
        <v>455</v>
      </c>
      <c r="I38" s="36" t="s">
        <v>68</v>
      </c>
      <c r="J38" s="84">
        <v>12</v>
      </c>
    </row>
    <row r="39" spans="1:11" ht="22.5" customHeight="1" x14ac:dyDescent="0.25">
      <c r="C39" s="75"/>
      <c r="D39" s="169" t="str">
        <f t="shared" ref="D39:E42" si="8">D38</f>
        <v>Wed</v>
      </c>
      <c r="E39" s="161">
        <f t="shared" si="8"/>
        <v>44447</v>
      </c>
      <c r="F39" s="35"/>
      <c r="G39" s="36"/>
      <c r="H39" s="43"/>
      <c r="I39" s="36"/>
      <c r="J39" s="84"/>
    </row>
    <row r="40" spans="1:11" ht="22.5" customHeight="1" x14ac:dyDescent="0.25">
      <c r="C40" s="75"/>
      <c r="D40" s="169" t="str">
        <f t="shared" si="8"/>
        <v>Wed</v>
      </c>
      <c r="E40" s="161">
        <f t="shared" si="8"/>
        <v>44447</v>
      </c>
      <c r="F40" s="35"/>
      <c r="G40" s="36"/>
      <c r="H40" s="43"/>
      <c r="I40" s="36"/>
      <c r="J40" s="84"/>
    </row>
    <row r="41" spans="1:11" ht="22.5" customHeight="1" x14ac:dyDescent="0.25">
      <c r="C41" s="75"/>
      <c r="D41" s="169" t="str">
        <f t="shared" si="8"/>
        <v>Wed</v>
      </c>
      <c r="E41" s="161">
        <f t="shared" si="8"/>
        <v>44447</v>
      </c>
      <c r="F41" s="35"/>
      <c r="G41" s="36"/>
      <c r="H41" s="43"/>
      <c r="I41" s="36"/>
      <c r="J41" s="84"/>
    </row>
    <row r="42" spans="1:11" ht="22.5" customHeight="1" x14ac:dyDescent="0.25">
      <c r="C42" s="75"/>
      <c r="D42" s="169" t="str">
        <f t="shared" si="8"/>
        <v>Wed</v>
      </c>
      <c r="E42" s="161">
        <f t="shared" si="8"/>
        <v>44447</v>
      </c>
      <c r="F42" s="35"/>
      <c r="G42" s="36"/>
      <c r="H42" s="43"/>
      <c r="I42" s="36"/>
      <c r="J42" s="84"/>
    </row>
    <row r="43" spans="1:11" ht="22.5" customHeight="1" x14ac:dyDescent="0.25">
      <c r="A43" s="8">
        <f t="shared" si="0"/>
        <v>1</v>
      </c>
      <c r="B43" s="8">
        <f t="shared" si="1"/>
        <v>4</v>
      </c>
      <c r="C43" s="75"/>
      <c r="D43" s="170" t="str">
        <f>IF(B43=1,"Mo",IF(B43=2,"Tue",IF(B43=3,"Wed",IF(B43=4,"Thu",IF(B43=5,"Fri",IF(B43=6,"Sat",IF(B43=7,"Sun","")))))))</f>
        <v>Thu</v>
      </c>
      <c r="E43" s="163">
        <f>+E38+1</f>
        <v>44448</v>
      </c>
      <c r="F43" s="46" t="s">
        <v>57</v>
      </c>
      <c r="G43" s="47">
        <v>9001</v>
      </c>
      <c r="H43" s="48" t="s">
        <v>457</v>
      </c>
      <c r="I43" s="47" t="s">
        <v>68</v>
      </c>
      <c r="J43" s="85">
        <v>2</v>
      </c>
    </row>
    <row r="44" spans="1:11" ht="22.5" customHeight="1" x14ac:dyDescent="0.25">
      <c r="C44" s="75"/>
      <c r="D44" s="170" t="str">
        <f>D43</f>
        <v>Thu</v>
      </c>
      <c r="E44" s="163">
        <f>E43</f>
        <v>44448</v>
      </c>
      <c r="F44" s="46" t="s">
        <v>54</v>
      </c>
      <c r="G44" s="47">
        <v>9001</v>
      </c>
      <c r="H44" s="48" t="s">
        <v>450</v>
      </c>
      <c r="I44" s="47" t="s">
        <v>68</v>
      </c>
      <c r="J44" s="85">
        <v>1</v>
      </c>
    </row>
    <row r="45" spans="1:11" ht="22.5" customHeight="1" x14ac:dyDescent="0.25">
      <c r="C45" s="75"/>
      <c r="D45" s="170" t="str">
        <f t="shared" ref="D45:E47" si="9">D44</f>
        <v>Thu</v>
      </c>
      <c r="E45" s="163">
        <f t="shared" si="9"/>
        <v>44448</v>
      </c>
      <c r="F45" s="46" t="s">
        <v>268</v>
      </c>
      <c r="G45" s="47">
        <v>9001</v>
      </c>
      <c r="H45" s="48" t="s">
        <v>456</v>
      </c>
      <c r="I45" s="47" t="s">
        <v>68</v>
      </c>
      <c r="J45" s="85">
        <v>6</v>
      </c>
    </row>
    <row r="46" spans="1:11" ht="22.5" customHeight="1" x14ac:dyDescent="0.25">
      <c r="C46" s="75"/>
      <c r="D46" s="170" t="str">
        <f t="shared" si="9"/>
        <v>Thu</v>
      </c>
      <c r="E46" s="163">
        <f t="shared" si="9"/>
        <v>44448</v>
      </c>
      <c r="F46" s="46"/>
      <c r="G46" s="47"/>
      <c r="H46" s="48"/>
      <c r="I46" s="47"/>
      <c r="J46" s="85"/>
    </row>
    <row r="47" spans="1:11" ht="22.5" customHeight="1" x14ac:dyDescent="0.25">
      <c r="C47" s="75"/>
      <c r="D47" s="170" t="str">
        <f t="shared" si="9"/>
        <v>Thu</v>
      </c>
      <c r="E47" s="163">
        <f t="shared" si="9"/>
        <v>44448</v>
      </c>
      <c r="F47" s="46"/>
      <c r="G47" s="47"/>
      <c r="H47" s="48"/>
      <c r="I47" s="47"/>
      <c r="J47" s="85"/>
    </row>
    <row r="48" spans="1:11" ht="22.5" customHeight="1" x14ac:dyDescent="0.25">
      <c r="A48" s="8">
        <f t="shared" si="0"/>
        <v>1</v>
      </c>
      <c r="B48" s="8">
        <f t="shared" si="1"/>
        <v>5</v>
      </c>
      <c r="C48" s="75"/>
      <c r="D48" s="169" t="str">
        <f>IF(B48=1,"Mo",IF(B48=2,"Tue",IF(B48=3,"Wed",IF(B48=4,"Thu",IF(B48=5,"Fri",IF(B48=6,"Sat",IF(B48=7,"Sun","")))))))</f>
        <v>Fri</v>
      </c>
      <c r="E48" s="161">
        <f>+E43+1</f>
        <v>44449</v>
      </c>
      <c r="F48" s="35" t="s">
        <v>268</v>
      </c>
      <c r="G48" s="36">
        <v>9001</v>
      </c>
      <c r="H48" s="43" t="s">
        <v>458</v>
      </c>
      <c r="I48" s="36" t="s">
        <v>56</v>
      </c>
      <c r="J48" s="84">
        <v>5</v>
      </c>
    </row>
    <row r="49" spans="1:11" ht="22.5" customHeight="1" x14ac:dyDescent="0.25">
      <c r="C49" s="75"/>
      <c r="D49" s="169" t="str">
        <f>D48</f>
        <v>Fri</v>
      </c>
      <c r="E49" s="161">
        <f>E48</f>
        <v>44449</v>
      </c>
      <c r="F49" s="35" t="s">
        <v>54</v>
      </c>
      <c r="G49" s="36">
        <v>9001</v>
      </c>
      <c r="H49" s="43" t="s">
        <v>459</v>
      </c>
      <c r="I49" s="36" t="s">
        <v>56</v>
      </c>
      <c r="J49" s="84">
        <v>2</v>
      </c>
    </row>
    <row r="50" spans="1:11" ht="22.5" customHeight="1" x14ac:dyDescent="0.25">
      <c r="C50" s="75"/>
      <c r="D50" s="169" t="str">
        <f t="shared" ref="D50:E52" si="10">D49</f>
        <v>Fri</v>
      </c>
      <c r="E50" s="161">
        <f t="shared" si="10"/>
        <v>44449</v>
      </c>
      <c r="F50" s="35" t="s">
        <v>57</v>
      </c>
      <c r="G50" s="36">
        <v>9001</v>
      </c>
      <c r="H50" s="43" t="s">
        <v>449</v>
      </c>
      <c r="I50" s="36" t="s">
        <v>68</v>
      </c>
      <c r="J50" s="84">
        <v>1</v>
      </c>
    </row>
    <row r="51" spans="1:11" ht="22.5" customHeight="1" x14ac:dyDescent="0.25">
      <c r="C51" s="75"/>
      <c r="D51" s="169" t="str">
        <f t="shared" si="10"/>
        <v>Fri</v>
      </c>
      <c r="E51" s="161">
        <f t="shared" si="10"/>
        <v>44449</v>
      </c>
      <c r="F51" s="35"/>
      <c r="G51" s="36">
        <v>9007</v>
      </c>
      <c r="H51" s="43" t="s">
        <v>452</v>
      </c>
      <c r="I51" s="36" t="s">
        <v>68</v>
      </c>
      <c r="J51" s="84">
        <v>1</v>
      </c>
    </row>
    <row r="52" spans="1:11" ht="22.5" customHeight="1" x14ac:dyDescent="0.25">
      <c r="C52" s="75"/>
      <c r="D52" s="169" t="str">
        <f t="shared" si="10"/>
        <v>Fri</v>
      </c>
      <c r="E52" s="161">
        <f t="shared" si="10"/>
        <v>44449</v>
      </c>
      <c r="F52" s="35"/>
      <c r="G52" s="36"/>
      <c r="H52" s="43"/>
      <c r="I52" s="36"/>
      <c r="J52" s="84"/>
    </row>
    <row r="53" spans="1:11" ht="22.5" customHeight="1" x14ac:dyDescent="0.25">
      <c r="A53" s="8" t="str">
        <f t="shared" si="0"/>
        <v/>
      </c>
      <c r="B53" s="8">
        <f t="shared" si="1"/>
        <v>6</v>
      </c>
      <c r="C53" s="75"/>
      <c r="D53" s="170" t="str">
        <f t="shared" si="5"/>
        <v>Sat</v>
      </c>
      <c r="E53" s="163">
        <f>+E48+1</f>
        <v>44450</v>
      </c>
      <c r="F53" s="46"/>
      <c r="G53" s="47"/>
      <c r="H53" s="48"/>
      <c r="I53" s="47"/>
      <c r="J53" s="85"/>
    </row>
    <row r="54" spans="1:11" s="171" customFormat="1" ht="22.5" customHeight="1" x14ac:dyDescent="0.25">
      <c r="A54" s="171" t="str">
        <f t="shared" si="0"/>
        <v/>
      </c>
      <c r="B54" s="171">
        <f t="shared" si="1"/>
        <v>7</v>
      </c>
      <c r="C54" s="172"/>
      <c r="D54" s="170" t="str">
        <f t="shared" si="5"/>
        <v>Sun</v>
      </c>
      <c r="E54" s="163">
        <f>+E53+1</f>
        <v>44451</v>
      </c>
      <c r="F54" s="46" t="s">
        <v>268</v>
      </c>
      <c r="G54" s="47">
        <v>9001</v>
      </c>
      <c r="H54" s="206" t="s">
        <v>460</v>
      </c>
      <c r="I54" s="47" t="s">
        <v>68</v>
      </c>
      <c r="J54" s="85">
        <v>2</v>
      </c>
      <c r="K54" s="195" t="s">
        <v>358</v>
      </c>
    </row>
    <row r="55" spans="1:11" s="171" customFormat="1" ht="22.5" customHeight="1" x14ac:dyDescent="0.25">
      <c r="C55" s="172"/>
      <c r="D55" s="170"/>
      <c r="E55" s="191">
        <v>44451</v>
      </c>
      <c r="F55" s="46" t="s">
        <v>57</v>
      </c>
      <c r="G55" s="47">
        <v>9001</v>
      </c>
      <c r="H55" s="205" t="s">
        <v>461</v>
      </c>
      <c r="I55" s="47" t="s">
        <v>68</v>
      </c>
      <c r="J55" s="85">
        <v>3</v>
      </c>
    </row>
    <row r="56" spans="1:11" ht="22.5" customHeight="1" x14ac:dyDescent="0.25">
      <c r="A56" s="8">
        <f t="shared" si="0"/>
        <v>1</v>
      </c>
      <c r="B56" s="8">
        <f t="shared" si="1"/>
        <v>1</v>
      </c>
      <c r="C56" s="75"/>
      <c r="D56" s="169" t="str">
        <f t="shared" si="5"/>
        <v>Mo</v>
      </c>
      <c r="E56" s="161">
        <f>+E54+1</f>
        <v>44452</v>
      </c>
      <c r="F56" s="35" t="s">
        <v>57</v>
      </c>
      <c r="G56" s="36">
        <v>9001</v>
      </c>
      <c r="H56" s="43" t="s">
        <v>463</v>
      </c>
      <c r="I56" s="36" t="s">
        <v>68</v>
      </c>
      <c r="J56" s="84">
        <v>4</v>
      </c>
    </row>
    <row r="57" spans="1:11" ht="22.5" customHeight="1" x14ac:dyDescent="0.25">
      <c r="C57" s="75"/>
      <c r="D57" s="169" t="str">
        <f>D56</f>
        <v>Mo</v>
      </c>
      <c r="E57" s="161">
        <f>E56</f>
        <v>44452</v>
      </c>
      <c r="F57" s="35" t="s">
        <v>268</v>
      </c>
      <c r="G57" s="36">
        <v>9001</v>
      </c>
      <c r="H57" s="43" t="s">
        <v>462</v>
      </c>
      <c r="I57" s="36" t="s">
        <v>68</v>
      </c>
      <c r="J57" s="84">
        <v>6</v>
      </c>
    </row>
    <row r="58" spans="1:11" ht="22.5" customHeight="1" x14ac:dyDescent="0.25">
      <c r="C58" s="75"/>
      <c r="D58" s="169" t="str">
        <f t="shared" ref="D58:E60" si="11">D57</f>
        <v>Mo</v>
      </c>
      <c r="E58" s="161">
        <f t="shared" si="11"/>
        <v>44452</v>
      </c>
      <c r="F58" s="35"/>
      <c r="G58" s="36">
        <v>9007</v>
      </c>
      <c r="H58" s="43" t="s">
        <v>469</v>
      </c>
      <c r="I58" s="36" t="s">
        <v>68</v>
      </c>
      <c r="J58" s="84">
        <v>1</v>
      </c>
    </row>
    <row r="59" spans="1:11" ht="22.5" customHeight="1" x14ac:dyDescent="0.25">
      <c r="C59" s="75"/>
      <c r="D59" s="169" t="str">
        <f t="shared" si="11"/>
        <v>Mo</v>
      </c>
      <c r="E59" s="161">
        <f t="shared" si="11"/>
        <v>44452</v>
      </c>
      <c r="F59" s="35"/>
      <c r="G59" s="36"/>
      <c r="H59" s="43"/>
      <c r="I59" s="36"/>
      <c r="J59" s="84"/>
    </row>
    <row r="60" spans="1:11" ht="22.5" customHeight="1" x14ac:dyDescent="0.25">
      <c r="C60" s="75"/>
      <c r="D60" s="169" t="str">
        <f t="shared" si="11"/>
        <v>Mo</v>
      </c>
      <c r="E60" s="161">
        <f t="shared" si="11"/>
        <v>44452</v>
      </c>
      <c r="F60" s="35"/>
      <c r="G60" s="36"/>
      <c r="H60" s="43"/>
      <c r="I60" s="36"/>
      <c r="J60" s="84"/>
    </row>
    <row r="61" spans="1:11" ht="22.5" customHeight="1" x14ac:dyDescent="0.25">
      <c r="A61" s="8">
        <f t="shared" si="0"/>
        <v>1</v>
      </c>
      <c r="B61" s="8">
        <f t="shared" si="1"/>
        <v>2</v>
      </c>
      <c r="C61" s="75"/>
      <c r="D61" s="170" t="str">
        <f t="shared" si="5"/>
        <v>Tue</v>
      </c>
      <c r="E61" s="163">
        <f>+E56+1</f>
        <v>44453</v>
      </c>
      <c r="F61" s="46" t="s">
        <v>57</v>
      </c>
      <c r="G61" s="47">
        <v>9001</v>
      </c>
      <c r="H61" s="48" t="s">
        <v>461</v>
      </c>
      <c r="I61" s="47" t="s">
        <v>56</v>
      </c>
      <c r="J61" s="85">
        <v>3</v>
      </c>
    </row>
    <row r="62" spans="1:11" ht="22.5" customHeight="1" x14ac:dyDescent="0.25">
      <c r="C62" s="75"/>
      <c r="D62" s="170" t="str">
        <f>D61</f>
        <v>Tue</v>
      </c>
      <c r="E62" s="163">
        <f>E61</f>
        <v>44453</v>
      </c>
      <c r="F62" s="46"/>
      <c r="G62" s="47">
        <v>9009</v>
      </c>
      <c r="H62" s="48" t="s">
        <v>127</v>
      </c>
      <c r="I62" s="47" t="s">
        <v>56</v>
      </c>
      <c r="J62" s="85">
        <v>1</v>
      </c>
    </row>
    <row r="63" spans="1:11" ht="22.5" customHeight="1" x14ac:dyDescent="0.25">
      <c r="C63" s="75"/>
      <c r="D63" s="170" t="str">
        <f t="shared" ref="D63:E65" si="12">D62</f>
        <v>Tue</v>
      </c>
      <c r="E63" s="163">
        <f t="shared" si="12"/>
        <v>44453</v>
      </c>
      <c r="F63" s="46" t="s">
        <v>268</v>
      </c>
      <c r="G63" s="47">
        <v>9001</v>
      </c>
      <c r="H63" s="48" t="s">
        <v>467</v>
      </c>
      <c r="I63" s="47" t="s">
        <v>56</v>
      </c>
      <c r="J63" s="85">
        <v>4</v>
      </c>
      <c r="K63" s="106" t="s">
        <v>464</v>
      </c>
    </row>
    <row r="64" spans="1:11" ht="22.5" customHeight="1" x14ac:dyDescent="0.25">
      <c r="C64" s="75"/>
      <c r="D64" s="170" t="str">
        <f t="shared" si="12"/>
        <v>Tue</v>
      </c>
      <c r="E64" s="163">
        <f t="shared" si="12"/>
        <v>44453</v>
      </c>
      <c r="F64" s="46" t="s">
        <v>268</v>
      </c>
      <c r="G64" s="47">
        <v>9001</v>
      </c>
      <c r="H64" s="48" t="s">
        <v>466</v>
      </c>
      <c r="I64" s="47" t="s">
        <v>68</v>
      </c>
      <c r="J64" s="85">
        <v>2</v>
      </c>
    </row>
    <row r="65" spans="1:10" ht="22.5" customHeight="1" x14ac:dyDescent="0.25">
      <c r="C65" s="75"/>
      <c r="D65" s="170" t="str">
        <f t="shared" si="12"/>
        <v>Tue</v>
      </c>
      <c r="E65" s="163">
        <f t="shared" si="12"/>
        <v>44453</v>
      </c>
      <c r="F65" s="46"/>
      <c r="G65" s="47"/>
      <c r="H65" s="48"/>
      <c r="I65" s="47"/>
      <c r="J65" s="85"/>
    </row>
    <row r="66" spans="1:10" ht="22.5" customHeight="1" x14ac:dyDescent="0.25">
      <c r="A66" s="8">
        <f t="shared" si="0"/>
        <v>1</v>
      </c>
      <c r="B66" s="8">
        <f t="shared" si="1"/>
        <v>3</v>
      </c>
      <c r="C66" s="75"/>
      <c r="D66" s="169" t="str">
        <f t="shared" si="5"/>
        <v>Wed</v>
      </c>
      <c r="E66" s="161">
        <f>+E61+1</f>
        <v>44454</v>
      </c>
      <c r="F66" s="35" t="s">
        <v>57</v>
      </c>
      <c r="G66" s="36">
        <v>9001</v>
      </c>
      <c r="H66" s="43" t="s">
        <v>465</v>
      </c>
      <c r="I66" s="36" t="s">
        <v>68</v>
      </c>
      <c r="J66" s="84">
        <v>1</v>
      </c>
    </row>
    <row r="67" spans="1:10" ht="22.5" customHeight="1" x14ac:dyDescent="0.25">
      <c r="C67" s="75"/>
      <c r="D67" s="169" t="str">
        <f>D66</f>
        <v>Wed</v>
      </c>
      <c r="E67" s="161">
        <f>E66</f>
        <v>44454</v>
      </c>
      <c r="F67" s="35" t="s">
        <v>268</v>
      </c>
      <c r="G67" s="36">
        <v>9001</v>
      </c>
      <c r="H67" s="43" t="s">
        <v>468</v>
      </c>
      <c r="I67" s="36" t="s">
        <v>68</v>
      </c>
      <c r="J67" s="84">
        <v>4</v>
      </c>
    </row>
    <row r="68" spans="1:10" ht="22.5" customHeight="1" x14ac:dyDescent="0.25">
      <c r="C68" s="75"/>
      <c r="D68" s="169" t="str">
        <f t="shared" ref="D68:E70" si="13">D67</f>
        <v>Wed</v>
      </c>
      <c r="E68" s="161">
        <f t="shared" si="13"/>
        <v>44454</v>
      </c>
      <c r="F68" s="35" t="s">
        <v>470</v>
      </c>
      <c r="G68" s="36">
        <v>9001</v>
      </c>
      <c r="H68" s="43" t="s">
        <v>471</v>
      </c>
      <c r="I68" s="36" t="s">
        <v>68</v>
      </c>
      <c r="J68" s="84">
        <v>3</v>
      </c>
    </row>
    <row r="69" spans="1:10" ht="22.5" customHeight="1" x14ac:dyDescent="0.25">
      <c r="C69" s="75"/>
      <c r="D69" s="169" t="str">
        <f t="shared" si="13"/>
        <v>Wed</v>
      </c>
      <c r="E69" s="161">
        <f t="shared" si="13"/>
        <v>44454</v>
      </c>
      <c r="F69" s="35"/>
      <c r="G69" s="36"/>
      <c r="H69" s="43"/>
      <c r="I69" s="36"/>
      <c r="J69" s="84"/>
    </row>
    <row r="70" spans="1:10" ht="22.5" customHeight="1" x14ac:dyDescent="0.25">
      <c r="C70" s="75"/>
      <c r="D70" s="169" t="str">
        <f t="shared" si="13"/>
        <v>Wed</v>
      </c>
      <c r="E70" s="161">
        <f t="shared" si="13"/>
        <v>44454</v>
      </c>
      <c r="F70" s="35"/>
      <c r="G70" s="36"/>
      <c r="H70" s="43"/>
      <c r="I70" s="36"/>
      <c r="J70" s="84"/>
    </row>
    <row r="71" spans="1:10" ht="22.5" customHeight="1" x14ac:dyDescent="0.25">
      <c r="A71" s="8">
        <f t="shared" si="0"/>
        <v>1</v>
      </c>
      <c r="B71" s="8">
        <f t="shared" si="1"/>
        <v>4</v>
      </c>
      <c r="C71" s="75"/>
      <c r="D71" s="170" t="str">
        <f t="shared" si="5"/>
        <v>Thu</v>
      </c>
      <c r="E71" s="163">
        <f>+E66+1</f>
        <v>44455</v>
      </c>
      <c r="F71" s="46" t="s">
        <v>57</v>
      </c>
      <c r="G71" s="47">
        <v>9001</v>
      </c>
      <c r="H71" s="48" t="s">
        <v>473</v>
      </c>
      <c r="I71" s="47" t="s">
        <v>56</v>
      </c>
      <c r="J71" s="85">
        <v>4</v>
      </c>
    </row>
    <row r="72" spans="1:10" ht="22.5" customHeight="1" x14ac:dyDescent="0.25">
      <c r="C72" s="75"/>
      <c r="D72" s="170" t="str">
        <f>D71</f>
        <v>Thu</v>
      </c>
      <c r="E72" s="163">
        <f>E71</f>
        <v>44455</v>
      </c>
      <c r="F72" s="46" t="s">
        <v>268</v>
      </c>
      <c r="G72" s="47">
        <v>9001</v>
      </c>
      <c r="H72" s="48" t="s">
        <v>474</v>
      </c>
      <c r="I72" s="47" t="s">
        <v>56</v>
      </c>
      <c r="J72" s="85">
        <v>6</v>
      </c>
    </row>
    <row r="73" spans="1:10" ht="22.5" customHeight="1" x14ac:dyDescent="0.25">
      <c r="C73" s="75"/>
      <c r="D73" s="170" t="str">
        <f t="shared" ref="D73:E75" si="14">D72</f>
        <v>Thu</v>
      </c>
      <c r="E73" s="163">
        <f t="shared" si="14"/>
        <v>44455</v>
      </c>
      <c r="F73" s="46"/>
      <c r="G73" s="47"/>
      <c r="H73" s="48"/>
      <c r="I73" s="47"/>
      <c r="J73" s="85"/>
    </row>
    <row r="74" spans="1:10" ht="22.5" customHeight="1" x14ac:dyDescent="0.25">
      <c r="C74" s="75"/>
      <c r="D74" s="170" t="str">
        <f t="shared" si="14"/>
        <v>Thu</v>
      </c>
      <c r="E74" s="163">
        <f t="shared" si="14"/>
        <v>44455</v>
      </c>
      <c r="F74" s="46"/>
      <c r="G74" s="47"/>
      <c r="H74" s="48"/>
      <c r="I74" s="47"/>
      <c r="J74" s="85"/>
    </row>
    <row r="75" spans="1:10" ht="22.5" customHeight="1" x14ac:dyDescent="0.25">
      <c r="C75" s="75"/>
      <c r="D75" s="170" t="str">
        <f t="shared" si="14"/>
        <v>Thu</v>
      </c>
      <c r="E75" s="163">
        <f t="shared" si="14"/>
        <v>44455</v>
      </c>
      <c r="F75" s="46"/>
      <c r="G75" s="47"/>
      <c r="H75" s="48"/>
      <c r="I75" s="47"/>
      <c r="J75" s="85"/>
    </row>
    <row r="76" spans="1:10" ht="22.5" customHeight="1" x14ac:dyDescent="0.25">
      <c r="A76" s="8">
        <f t="shared" si="0"/>
        <v>1</v>
      </c>
      <c r="B76" s="8">
        <f t="shared" si="1"/>
        <v>5</v>
      </c>
      <c r="C76" s="75"/>
      <c r="D76" s="169" t="str">
        <f t="shared" si="5"/>
        <v>Fri</v>
      </c>
      <c r="E76" s="161">
        <f>+E71+1</f>
        <v>44456</v>
      </c>
      <c r="F76" s="35" t="s">
        <v>268</v>
      </c>
      <c r="G76" s="36">
        <v>9001</v>
      </c>
      <c r="H76" s="43" t="s">
        <v>475</v>
      </c>
      <c r="I76" s="36" t="s">
        <v>68</v>
      </c>
      <c r="J76" s="84">
        <v>2</v>
      </c>
    </row>
    <row r="77" spans="1:10" ht="22.5" customHeight="1" x14ac:dyDescent="0.25">
      <c r="C77" s="75"/>
      <c r="D77" s="169" t="str">
        <f>D76</f>
        <v>Fri</v>
      </c>
      <c r="E77" s="161">
        <f>E76</f>
        <v>44456</v>
      </c>
      <c r="F77" s="35" t="s">
        <v>57</v>
      </c>
      <c r="G77" s="36">
        <v>9001</v>
      </c>
      <c r="H77" s="43" t="s">
        <v>465</v>
      </c>
      <c r="I77" s="36" t="s">
        <v>68</v>
      </c>
      <c r="J77" s="84">
        <v>4</v>
      </c>
    </row>
    <row r="78" spans="1:10" ht="22.5" customHeight="1" x14ac:dyDescent="0.25">
      <c r="C78" s="75"/>
      <c r="D78" s="169" t="str">
        <f t="shared" ref="D78:E80" si="15">D77</f>
        <v>Fri</v>
      </c>
      <c r="E78" s="161">
        <f t="shared" si="15"/>
        <v>44456</v>
      </c>
      <c r="F78" s="35"/>
      <c r="G78" s="36">
        <v>9009</v>
      </c>
      <c r="H78" s="43" t="s">
        <v>472</v>
      </c>
      <c r="I78" s="36" t="s">
        <v>68</v>
      </c>
      <c r="J78" s="84">
        <v>2</v>
      </c>
    </row>
    <row r="79" spans="1:10" ht="22.5" customHeight="1" x14ac:dyDescent="0.25">
      <c r="C79" s="75"/>
      <c r="D79" s="169" t="str">
        <f t="shared" si="15"/>
        <v>Fri</v>
      </c>
      <c r="E79" s="161">
        <f t="shared" si="15"/>
        <v>44456</v>
      </c>
      <c r="F79" s="35"/>
      <c r="G79" s="36"/>
      <c r="H79" s="43"/>
      <c r="I79" s="36"/>
      <c r="J79" s="84"/>
    </row>
    <row r="80" spans="1:10" ht="22.5" customHeight="1" x14ac:dyDescent="0.25">
      <c r="C80" s="75"/>
      <c r="D80" s="169" t="str">
        <f t="shared" si="15"/>
        <v>Fri</v>
      </c>
      <c r="E80" s="161">
        <f t="shared" si="15"/>
        <v>44456</v>
      </c>
      <c r="F80" s="35"/>
      <c r="G80" s="36"/>
      <c r="H80" s="43"/>
      <c r="I80" s="36"/>
      <c r="J80" s="84"/>
    </row>
    <row r="81" spans="1:11" ht="22.5" customHeight="1" x14ac:dyDescent="0.25">
      <c r="A81" s="8" t="str">
        <f t="shared" si="0"/>
        <v/>
      </c>
      <c r="B81" s="8">
        <f t="shared" si="1"/>
        <v>6</v>
      </c>
      <c r="C81" s="75"/>
      <c r="D81" s="170" t="str">
        <f t="shared" si="5"/>
        <v>Sat</v>
      </c>
      <c r="E81" s="163">
        <f t="shared" ref="E81" si="16">+E76+1</f>
        <v>44457</v>
      </c>
      <c r="F81" s="46"/>
      <c r="G81" s="47"/>
      <c r="H81" s="48"/>
      <c r="I81" s="47"/>
      <c r="J81" s="85"/>
    </row>
    <row r="82" spans="1:11" s="171" customFormat="1" ht="22.5" customHeight="1" x14ac:dyDescent="0.25">
      <c r="A82" s="171" t="str">
        <f t="shared" si="0"/>
        <v/>
      </c>
      <c r="B82" s="171">
        <f t="shared" si="1"/>
        <v>7</v>
      </c>
      <c r="C82" s="172"/>
      <c r="D82" s="170" t="str">
        <f t="shared" si="5"/>
        <v>Sun</v>
      </c>
      <c r="E82" s="163">
        <f>+E81+1</f>
        <v>44458</v>
      </c>
      <c r="F82" s="46"/>
      <c r="G82" s="47"/>
      <c r="H82" s="48"/>
      <c r="I82" s="47"/>
      <c r="J82" s="85"/>
    </row>
    <row r="83" spans="1:11" ht="22.5" customHeight="1" x14ac:dyDescent="0.25">
      <c r="A83" s="8">
        <f t="shared" si="0"/>
        <v>1</v>
      </c>
      <c r="B83" s="8">
        <f t="shared" si="1"/>
        <v>1</v>
      </c>
      <c r="C83" s="75"/>
      <c r="D83" s="169" t="str">
        <f t="shared" si="5"/>
        <v>Mo</v>
      </c>
      <c r="E83" s="161">
        <f>+E82+1</f>
        <v>44459</v>
      </c>
      <c r="F83" s="35" t="s">
        <v>57</v>
      </c>
      <c r="G83" s="36">
        <v>9001</v>
      </c>
      <c r="H83" s="43" t="s">
        <v>479</v>
      </c>
      <c r="I83" s="36" t="s">
        <v>56</v>
      </c>
      <c r="J83" s="84">
        <v>5</v>
      </c>
      <c r="K83" s="106" t="s">
        <v>394</v>
      </c>
    </row>
    <row r="84" spans="1:11" ht="22.5" customHeight="1" x14ac:dyDescent="0.25">
      <c r="C84" s="75"/>
      <c r="D84" s="169" t="str">
        <f>D83</f>
        <v>Mo</v>
      </c>
      <c r="E84" s="161">
        <f>E83</f>
        <v>44459</v>
      </c>
      <c r="F84" s="35" t="s">
        <v>268</v>
      </c>
      <c r="G84" s="36">
        <v>9001</v>
      </c>
      <c r="H84" s="43" t="s">
        <v>476</v>
      </c>
      <c r="I84" s="36" t="s">
        <v>56</v>
      </c>
      <c r="J84" s="84">
        <v>5</v>
      </c>
      <c r="K84" s="106" t="s">
        <v>477</v>
      </c>
    </row>
    <row r="85" spans="1:11" ht="22.5" customHeight="1" x14ac:dyDescent="0.25">
      <c r="C85" s="75"/>
      <c r="D85" s="169" t="str">
        <f t="shared" ref="D85:E87" si="17">D84</f>
        <v>Mo</v>
      </c>
      <c r="E85" s="161">
        <f t="shared" si="17"/>
        <v>44459</v>
      </c>
      <c r="F85" s="35"/>
      <c r="G85" s="36"/>
      <c r="H85" s="43"/>
      <c r="I85" s="36"/>
      <c r="J85" s="84"/>
    </row>
    <row r="86" spans="1:11" ht="22.5" customHeight="1" x14ac:dyDescent="0.25">
      <c r="C86" s="75"/>
      <c r="D86" s="169" t="str">
        <f t="shared" si="17"/>
        <v>Mo</v>
      </c>
      <c r="E86" s="161">
        <f t="shared" si="17"/>
        <v>44459</v>
      </c>
      <c r="F86" s="35"/>
      <c r="G86" s="36"/>
      <c r="H86" s="43"/>
      <c r="I86" s="36"/>
      <c r="J86" s="84"/>
    </row>
    <row r="87" spans="1:11" ht="22.5" customHeight="1" x14ac:dyDescent="0.25">
      <c r="C87" s="75"/>
      <c r="D87" s="169" t="str">
        <f t="shared" si="17"/>
        <v>Mo</v>
      </c>
      <c r="E87" s="161">
        <f t="shared" si="17"/>
        <v>44459</v>
      </c>
      <c r="F87" s="35"/>
      <c r="G87" s="36"/>
      <c r="H87" s="43"/>
      <c r="I87" s="36"/>
      <c r="J87" s="84"/>
    </row>
    <row r="88" spans="1:11" ht="22.5" customHeight="1" x14ac:dyDescent="0.25">
      <c r="A88" s="8">
        <f t="shared" si="0"/>
        <v>1</v>
      </c>
      <c r="B88" s="8">
        <f t="shared" si="1"/>
        <v>2</v>
      </c>
      <c r="C88" s="75"/>
      <c r="D88" s="170" t="str">
        <f t="shared" si="5"/>
        <v>Tue</v>
      </c>
      <c r="E88" s="163">
        <f>+E83+1</f>
        <v>44460</v>
      </c>
      <c r="F88" s="46" t="s">
        <v>268</v>
      </c>
      <c r="G88" s="47">
        <v>9001</v>
      </c>
      <c r="H88" s="48" t="s">
        <v>478</v>
      </c>
      <c r="I88" s="47" t="s">
        <v>68</v>
      </c>
      <c r="J88" s="85">
        <v>1</v>
      </c>
    </row>
    <row r="89" spans="1:11" ht="22.5" customHeight="1" x14ac:dyDescent="0.25">
      <c r="C89" s="75"/>
      <c r="D89" s="170" t="str">
        <f>D88</f>
        <v>Tue</v>
      </c>
      <c r="E89" s="163">
        <f>E88</f>
        <v>44460</v>
      </c>
      <c r="F89" s="46" t="s">
        <v>57</v>
      </c>
      <c r="G89" s="47">
        <v>9001</v>
      </c>
      <c r="H89" s="48" t="s">
        <v>479</v>
      </c>
      <c r="I89" s="47" t="s">
        <v>68</v>
      </c>
      <c r="J89" s="85">
        <v>7</v>
      </c>
      <c r="K89" s="106" t="s">
        <v>270</v>
      </c>
    </row>
    <row r="90" spans="1:11" ht="22.5" customHeight="1" x14ac:dyDescent="0.25">
      <c r="C90" s="75"/>
      <c r="D90" s="170" t="str">
        <f t="shared" ref="D90:E92" si="18">D89</f>
        <v>Tue</v>
      </c>
      <c r="E90" s="163">
        <f t="shared" si="18"/>
        <v>44460</v>
      </c>
      <c r="F90" s="46"/>
      <c r="G90" s="47"/>
      <c r="H90" s="48"/>
      <c r="I90" s="47"/>
      <c r="J90" s="85"/>
    </row>
    <row r="91" spans="1:11" ht="22.5" customHeight="1" x14ac:dyDescent="0.25">
      <c r="C91" s="75"/>
      <c r="D91" s="170" t="str">
        <f t="shared" si="18"/>
        <v>Tue</v>
      </c>
      <c r="E91" s="163">
        <f t="shared" si="18"/>
        <v>44460</v>
      </c>
      <c r="F91" s="46"/>
      <c r="G91" s="47"/>
      <c r="H91" s="48"/>
      <c r="I91" s="47"/>
      <c r="J91" s="85"/>
    </row>
    <row r="92" spans="1:11" ht="22.5" customHeight="1" x14ac:dyDescent="0.25">
      <c r="C92" s="75"/>
      <c r="D92" s="170" t="str">
        <f t="shared" si="18"/>
        <v>Tue</v>
      </c>
      <c r="E92" s="163">
        <f t="shared" si="18"/>
        <v>44460</v>
      </c>
      <c r="F92" s="46"/>
      <c r="G92" s="47"/>
      <c r="H92" s="48"/>
      <c r="I92" s="47"/>
      <c r="J92" s="85"/>
    </row>
    <row r="93" spans="1:11" ht="22.5" customHeight="1" x14ac:dyDescent="0.25">
      <c r="A93" s="8">
        <f t="shared" si="0"/>
        <v>1</v>
      </c>
      <c r="B93" s="8">
        <f t="shared" si="1"/>
        <v>3</v>
      </c>
      <c r="C93" s="75"/>
      <c r="D93" s="169" t="str">
        <f t="shared" si="5"/>
        <v>Wed</v>
      </c>
      <c r="E93" s="161">
        <f>+E88+1</f>
        <v>44461</v>
      </c>
      <c r="F93" s="35" t="s">
        <v>268</v>
      </c>
      <c r="G93" s="36">
        <v>9001</v>
      </c>
      <c r="H93" s="43" t="s">
        <v>480</v>
      </c>
      <c r="I93" s="36" t="s">
        <v>68</v>
      </c>
      <c r="J93" s="84">
        <v>1</v>
      </c>
    </row>
    <row r="94" spans="1:11" ht="22.5" customHeight="1" x14ac:dyDescent="0.25">
      <c r="C94" s="75"/>
      <c r="D94" s="169" t="str">
        <f>D93</f>
        <v>Wed</v>
      </c>
      <c r="E94" s="161">
        <f>E93</f>
        <v>44461</v>
      </c>
      <c r="F94" s="35" t="s">
        <v>481</v>
      </c>
      <c r="G94" s="36">
        <v>9001</v>
      </c>
      <c r="H94" s="43" t="s">
        <v>482</v>
      </c>
      <c r="I94" s="36" t="s">
        <v>68</v>
      </c>
      <c r="J94" s="84">
        <v>1</v>
      </c>
    </row>
    <row r="95" spans="1:11" ht="22.5" customHeight="1" x14ac:dyDescent="0.25">
      <c r="C95" s="75"/>
      <c r="D95" s="169" t="str">
        <f t="shared" ref="D95:E98" si="19">D94</f>
        <v>Wed</v>
      </c>
      <c r="E95" s="161">
        <f t="shared" si="19"/>
        <v>44461</v>
      </c>
      <c r="F95" s="35" t="s">
        <v>57</v>
      </c>
      <c r="G95" s="36">
        <v>9001</v>
      </c>
      <c r="H95" s="43" t="s">
        <v>479</v>
      </c>
      <c r="I95" s="36" t="s">
        <v>68</v>
      </c>
      <c r="J95" s="84">
        <v>8</v>
      </c>
    </row>
    <row r="96" spans="1:11" ht="22.5" customHeight="1" x14ac:dyDescent="0.25">
      <c r="C96" s="75"/>
      <c r="D96" s="169" t="str">
        <f t="shared" si="19"/>
        <v>Wed</v>
      </c>
      <c r="E96" s="161">
        <f t="shared" si="19"/>
        <v>44461</v>
      </c>
      <c r="F96" s="35" t="s">
        <v>54</v>
      </c>
      <c r="G96" s="36">
        <v>9001</v>
      </c>
      <c r="H96" s="43" t="s">
        <v>483</v>
      </c>
      <c r="I96" s="36" t="s">
        <v>68</v>
      </c>
      <c r="J96" s="84">
        <v>1</v>
      </c>
    </row>
    <row r="97" spans="1:10" ht="22.5" customHeight="1" x14ac:dyDescent="0.25">
      <c r="C97" s="75"/>
      <c r="D97" s="169" t="str">
        <f t="shared" si="19"/>
        <v>Wed</v>
      </c>
      <c r="E97" s="161">
        <f t="shared" si="19"/>
        <v>44461</v>
      </c>
      <c r="F97" s="35"/>
      <c r="G97" s="36"/>
      <c r="H97" s="43"/>
      <c r="I97" s="36"/>
      <c r="J97" s="84"/>
    </row>
    <row r="98" spans="1:10" ht="22.5" customHeight="1" x14ac:dyDescent="0.25">
      <c r="C98" s="75"/>
      <c r="D98" s="169" t="str">
        <f t="shared" si="19"/>
        <v>Wed</v>
      </c>
      <c r="E98" s="161">
        <f t="shared" si="19"/>
        <v>44461</v>
      </c>
      <c r="F98" s="35"/>
      <c r="G98" s="36"/>
      <c r="H98" s="43"/>
      <c r="I98" s="36"/>
      <c r="J98" s="84"/>
    </row>
    <row r="99" spans="1:10" ht="22.5" customHeight="1" x14ac:dyDescent="0.25">
      <c r="A99" s="8">
        <f t="shared" si="0"/>
        <v>1</v>
      </c>
      <c r="B99" s="8">
        <f t="shared" si="1"/>
        <v>4</v>
      </c>
      <c r="C99" s="75"/>
      <c r="D99" s="170" t="str">
        <f>IF(B99=1,"Mo",IF(B99=2,"Tue",IF(B99=3,"Wed",IF(B99=4,"Thu",IF(B99=5,"Fri",IF(B99=6,"Sat",IF(B99=7,"Sun","")))))))</f>
        <v>Thu</v>
      </c>
      <c r="E99" s="163">
        <f>+E93+1</f>
        <v>44462</v>
      </c>
      <c r="F99" s="46" t="s">
        <v>57</v>
      </c>
      <c r="G99" s="47">
        <v>9001</v>
      </c>
      <c r="H99" s="48" t="s">
        <v>479</v>
      </c>
      <c r="I99" s="47" t="s">
        <v>68</v>
      </c>
      <c r="J99" s="85">
        <v>6</v>
      </c>
    </row>
    <row r="100" spans="1:10" ht="22.5" customHeight="1" x14ac:dyDescent="0.25">
      <c r="C100" s="75"/>
      <c r="D100" s="170" t="str">
        <f>D99</f>
        <v>Thu</v>
      </c>
      <c r="E100" s="163">
        <f>E99</f>
        <v>44462</v>
      </c>
      <c r="F100" s="46" t="s">
        <v>54</v>
      </c>
      <c r="G100" s="47">
        <v>9001</v>
      </c>
      <c r="H100" s="48" t="s">
        <v>484</v>
      </c>
      <c r="I100" s="47" t="s">
        <v>68</v>
      </c>
      <c r="J100" s="85">
        <v>2</v>
      </c>
    </row>
    <row r="101" spans="1:10" ht="22.5" customHeight="1" x14ac:dyDescent="0.25">
      <c r="C101" s="75"/>
      <c r="D101" s="170" t="str">
        <f t="shared" ref="D101:E103" si="20">D100</f>
        <v>Thu</v>
      </c>
      <c r="E101" s="163">
        <f t="shared" si="20"/>
        <v>44462</v>
      </c>
      <c r="F101" s="46"/>
      <c r="G101" s="47"/>
      <c r="H101" s="48"/>
      <c r="I101" s="47"/>
      <c r="J101" s="85"/>
    </row>
    <row r="102" spans="1:10" ht="22.5" customHeight="1" x14ac:dyDescent="0.25">
      <c r="C102" s="75"/>
      <c r="D102" s="170" t="str">
        <f t="shared" si="20"/>
        <v>Thu</v>
      </c>
      <c r="E102" s="163">
        <f t="shared" si="20"/>
        <v>44462</v>
      </c>
      <c r="F102" s="46"/>
      <c r="G102" s="47"/>
      <c r="H102" s="48"/>
      <c r="I102" s="47"/>
      <c r="J102" s="85"/>
    </row>
    <row r="103" spans="1:10" ht="22.5" customHeight="1" x14ac:dyDescent="0.25">
      <c r="C103" s="75"/>
      <c r="D103" s="170" t="str">
        <f t="shared" si="20"/>
        <v>Thu</v>
      </c>
      <c r="E103" s="163">
        <f t="shared" si="20"/>
        <v>44462</v>
      </c>
      <c r="F103" s="46"/>
      <c r="G103" s="47"/>
      <c r="H103" s="48"/>
      <c r="I103" s="47"/>
      <c r="J103" s="85"/>
    </row>
    <row r="104" spans="1:10" ht="22.5" customHeight="1" x14ac:dyDescent="0.25">
      <c r="A104" s="8">
        <f t="shared" si="0"/>
        <v>1</v>
      </c>
      <c r="B104" s="8">
        <f t="shared" si="1"/>
        <v>5</v>
      </c>
      <c r="C104" s="75"/>
      <c r="D104" s="169" t="str">
        <f t="shared" si="5"/>
        <v>Fri</v>
      </c>
      <c r="E104" s="161">
        <f>+E99+1</f>
        <v>44463</v>
      </c>
      <c r="F104" s="35" t="s">
        <v>57</v>
      </c>
      <c r="G104" s="36">
        <v>9001</v>
      </c>
      <c r="H104" s="43" t="s">
        <v>479</v>
      </c>
      <c r="I104" s="36" t="s">
        <v>68</v>
      </c>
      <c r="J104" s="84">
        <v>4</v>
      </c>
    </row>
    <row r="105" spans="1:10" ht="22.5" customHeight="1" x14ac:dyDescent="0.25">
      <c r="C105" s="75"/>
      <c r="D105" s="169" t="str">
        <f>D104</f>
        <v>Fri</v>
      </c>
      <c r="E105" s="161">
        <f>E104</f>
        <v>44463</v>
      </c>
      <c r="F105" s="35"/>
      <c r="G105" s="36">
        <v>9007</v>
      </c>
      <c r="H105" s="43" t="s">
        <v>485</v>
      </c>
      <c r="I105" s="36" t="s">
        <v>68</v>
      </c>
      <c r="J105" s="84">
        <v>1</v>
      </c>
    </row>
    <row r="106" spans="1:10" ht="22.5" customHeight="1" x14ac:dyDescent="0.25">
      <c r="C106" s="75"/>
      <c r="D106" s="169" t="str">
        <f t="shared" ref="D106:E108" si="21">D105</f>
        <v>Fri</v>
      </c>
      <c r="E106" s="161">
        <f t="shared" si="21"/>
        <v>44463</v>
      </c>
      <c r="F106" s="35"/>
      <c r="G106" s="36">
        <v>9004</v>
      </c>
      <c r="H106" s="43" t="s">
        <v>486</v>
      </c>
      <c r="I106" s="36" t="s">
        <v>68</v>
      </c>
      <c r="J106" s="84">
        <v>1</v>
      </c>
    </row>
    <row r="107" spans="1:10" ht="22.5" customHeight="1" x14ac:dyDescent="0.25">
      <c r="C107" s="75"/>
      <c r="D107" s="169" t="str">
        <f t="shared" si="21"/>
        <v>Fri</v>
      </c>
      <c r="E107" s="161">
        <f t="shared" si="21"/>
        <v>44463</v>
      </c>
      <c r="F107" s="35" t="s">
        <v>91</v>
      </c>
      <c r="G107" s="36">
        <v>9001</v>
      </c>
      <c r="H107" s="43" t="s">
        <v>498</v>
      </c>
      <c r="I107" s="36" t="s">
        <v>68</v>
      </c>
      <c r="J107" s="84">
        <v>2</v>
      </c>
    </row>
    <row r="108" spans="1:10" ht="22.5" customHeight="1" x14ac:dyDescent="0.25">
      <c r="C108" s="75"/>
      <c r="D108" s="169" t="str">
        <f t="shared" si="21"/>
        <v>Fri</v>
      </c>
      <c r="E108" s="161">
        <f t="shared" si="21"/>
        <v>44463</v>
      </c>
      <c r="F108" s="35"/>
      <c r="G108" s="36"/>
      <c r="H108" s="43"/>
      <c r="I108" s="36"/>
      <c r="J108" s="84"/>
    </row>
    <row r="109" spans="1:10" ht="22.5" customHeight="1" x14ac:dyDescent="0.25">
      <c r="A109" s="8" t="str">
        <f t="shared" si="0"/>
        <v/>
      </c>
      <c r="B109" s="8">
        <f t="shared" si="1"/>
        <v>6</v>
      </c>
      <c r="C109" s="75"/>
      <c r="D109" s="170" t="str">
        <f t="shared" si="5"/>
        <v>Sat</v>
      </c>
      <c r="E109" s="163">
        <f t="shared" ref="E109" si="22">+E104+1</f>
        <v>44464</v>
      </c>
      <c r="F109" s="46"/>
      <c r="G109" s="47"/>
      <c r="H109" s="48"/>
      <c r="I109" s="47"/>
      <c r="J109" s="85"/>
    </row>
    <row r="110" spans="1:10" s="171" customFormat="1" ht="22.5" customHeight="1" x14ac:dyDescent="0.25">
      <c r="A110" s="171" t="str">
        <f t="shared" si="0"/>
        <v/>
      </c>
      <c r="B110" s="171">
        <f t="shared" si="1"/>
        <v>7</v>
      </c>
      <c r="C110" s="172"/>
      <c r="D110" s="170" t="str">
        <f t="shared" si="5"/>
        <v>Sun</v>
      </c>
      <c r="E110" s="163">
        <f>+E109+1</f>
        <v>44465</v>
      </c>
      <c r="F110" s="46" t="s">
        <v>268</v>
      </c>
      <c r="G110" s="47">
        <v>9001</v>
      </c>
      <c r="H110" s="48" t="s">
        <v>487</v>
      </c>
      <c r="I110" s="47" t="s">
        <v>68</v>
      </c>
      <c r="J110" s="85">
        <v>2</v>
      </c>
    </row>
    <row r="111" spans="1:10" ht="22.5" customHeight="1" x14ac:dyDescent="0.25">
      <c r="A111" s="8">
        <f t="shared" si="0"/>
        <v>1</v>
      </c>
      <c r="B111" s="8">
        <f t="shared" si="1"/>
        <v>1</v>
      </c>
      <c r="C111" s="75"/>
      <c r="D111" s="169" t="str">
        <f t="shared" si="5"/>
        <v>Mo</v>
      </c>
      <c r="E111" s="161">
        <f>+E110+1</f>
        <v>44466</v>
      </c>
      <c r="F111" s="35" t="s">
        <v>268</v>
      </c>
      <c r="G111" s="36">
        <v>9001</v>
      </c>
      <c r="H111" s="43" t="s">
        <v>488</v>
      </c>
      <c r="I111" s="36" t="s">
        <v>56</v>
      </c>
      <c r="J111" s="84">
        <v>8</v>
      </c>
    </row>
    <row r="112" spans="1:10" ht="22.5" customHeight="1" x14ac:dyDescent="0.25">
      <c r="C112" s="75"/>
      <c r="D112" s="169" t="str">
        <f>D111</f>
        <v>Mo</v>
      </c>
      <c r="E112" s="161">
        <f>E111</f>
        <v>44466</v>
      </c>
      <c r="F112" s="35" t="s">
        <v>57</v>
      </c>
      <c r="G112" s="36">
        <v>9001</v>
      </c>
      <c r="H112" s="43" t="s">
        <v>479</v>
      </c>
      <c r="I112" s="36" t="s">
        <v>68</v>
      </c>
      <c r="J112" s="84">
        <v>4</v>
      </c>
    </row>
    <row r="113" spans="1:11" ht="22.5" customHeight="1" x14ac:dyDescent="0.25">
      <c r="C113" s="75"/>
      <c r="D113" s="169" t="str">
        <f t="shared" ref="D113:E115" si="23">D112</f>
        <v>Mo</v>
      </c>
      <c r="E113" s="161">
        <f t="shared" si="23"/>
        <v>44466</v>
      </c>
      <c r="F113" s="35"/>
      <c r="G113" s="36"/>
      <c r="H113" s="43"/>
      <c r="I113" s="36"/>
      <c r="J113" s="84"/>
    </row>
    <row r="114" spans="1:11" ht="22.5" customHeight="1" x14ac:dyDescent="0.25">
      <c r="C114" s="75"/>
      <c r="D114" s="169" t="str">
        <f t="shared" si="23"/>
        <v>Mo</v>
      </c>
      <c r="E114" s="161">
        <f t="shared" si="23"/>
        <v>44466</v>
      </c>
      <c r="F114" s="35"/>
      <c r="G114" s="36"/>
      <c r="H114" s="43"/>
      <c r="I114" s="36"/>
      <c r="J114" s="84"/>
    </row>
    <row r="115" spans="1:11" ht="22.5" customHeight="1" x14ac:dyDescent="0.25">
      <c r="C115" s="75"/>
      <c r="D115" s="169" t="str">
        <f t="shared" si="23"/>
        <v>Mo</v>
      </c>
      <c r="E115" s="161">
        <f t="shared" si="23"/>
        <v>44466</v>
      </c>
      <c r="F115" s="35"/>
      <c r="G115" s="36"/>
      <c r="H115" s="43"/>
      <c r="I115" s="36"/>
      <c r="J115" s="84"/>
    </row>
    <row r="116" spans="1:11" ht="22.5" customHeight="1" x14ac:dyDescent="0.25">
      <c r="A116" s="8">
        <f t="shared" si="0"/>
        <v>1</v>
      </c>
      <c r="B116" s="8">
        <f t="shared" si="1"/>
        <v>2</v>
      </c>
      <c r="C116" s="75"/>
      <c r="D116" s="170" t="str">
        <f t="shared" si="5"/>
        <v>Tue</v>
      </c>
      <c r="E116" s="163">
        <f>+E111+1</f>
        <v>44467</v>
      </c>
      <c r="F116" s="46" t="s">
        <v>57</v>
      </c>
      <c r="G116" s="47">
        <v>9001</v>
      </c>
      <c r="H116" s="201" t="s">
        <v>479</v>
      </c>
      <c r="I116" s="47" t="s">
        <v>68</v>
      </c>
      <c r="J116" s="85">
        <v>6</v>
      </c>
    </row>
    <row r="117" spans="1:11" ht="22.5" customHeight="1" x14ac:dyDescent="0.25">
      <c r="C117" s="75"/>
      <c r="D117" s="170" t="str">
        <f>D116</f>
        <v>Tue</v>
      </c>
      <c r="E117" s="163">
        <f>E116</f>
        <v>44467</v>
      </c>
      <c r="F117" s="46"/>
      <c r="G117" s="47">
        <v>9004</v>
      </c>
      <c r="H117" s="201" t="s">
        <v>486</v>
      </c>
      <c r="I117" s="47" t="s">
        <v>68</v>
      </c>
      <c r="J117" s="85">
        <v>2</v>
      </c>
    </row>
    <row r="118" spans="1:11" ht="22.5" customHeight="1" x14ac:dyDescent="0.25">
      <c r="C118" s="75"/>
      <c r="D118" s="170" t="str">
        <f t="shared" ref="D118:E120" si="24">D117</f>
        <v>Tue</v>
      </c>
      <c r="E118" s="163">
        <f t="shared" si="24"/>
        <v>44467</v>
      </c>
      <c r="F118" s="46"/>
      <c r="G118" s="47"/>
      <c r="H118" s="201"/>
      <c r="I118" s="47"/>
      <c r="J118" s="85"/>
    </row>
    <row r="119" spans="1:11" ht="22.5" customHeight="1" x14ac:dyDescent="0.25">
      <c r="C119" s="75"/>
      <c r="D119" s="170" t="str">
        <f t="shared" si="24"/>
        <v>Tue</v>
      </c>
      <c r="E119" s="163">
        <f t="shared" si="24"/>
        <v>44467</v>
      </c>
      <c r="F119" s="46"/>
      <c r="G119" s="47"/>
      <c r="H119" s="201"/>
      <c r="I119" s="47"/>
      <c r="J119" s="85"/>
    </row>
    <row r="120" spans="1:11" ht="22.5" customHeight="1" x14ac:dyDescent="0.25">
      <c r="C120" s="75"/>
      <c r="D120" s="170" t="str">
        <f t="shared" si="24"/>
        <v>Tue</v>
      </c>
      <c r="E120" s="163">
        <f t="shared" si="24"/>
        <v>44467</v>
      </c>
      <c r="F120" s="46"/>
      <c r="G120" s="47"/>
      <c r="H120" s="201"/>
      <c r="I120" s="47"/>
      <c r="J120" s="85"/>
    </row>
    <row r="121" spans="1:11" ht="22.5" customHeight="1" x14ac:dyDescent="0.25">
      <c r="A121" s="8">
        <f t="shared" si="0"/>
        <v>1</v>
      </c>
      <c r="B121" s="8">
        <f>WEEKDAY(E116+1,2)</f>
        <v>3</v>
      </c>
      <c r="C121" s="75"/>
      <c r="D121" s="169" t="str">
        <f>IF(B121=1,"Mo",IF(B121=2,"Tue",IF(B121=3,"Wed",IF(B121=4,"Thu",IF(B121=5,"Fri",IF(B121=6,"Sat",IF(B121=7,"Sun","")))))))</f>
        <v>Wed</v>
      </c>
      <c r="E121" s="161">
        <f>IF(MONTH(E116+1)&gt;MONTH(E116),"",E116+1)</f>
        <v>44468</v>
      </c>
      <c r="F121" s="35" t="s">
        <v>470</v>
      </c>
      <c r="G121" s="36">
        <v>9001</v>
      </c>
      <c r="H121" s="43" t="s">
        <v>489</v>
      </c>
      <c r="I121" s="36" t="s">
        <v>68</v>
      </c>
      <c r="J121" s="84">
        <v>1</v>
      </c>
    </row>
    <row r="122" spans="1:11" ht="22.5" customHeight="1" x14ac:dyDescent="0.25">
      <c r="C122" s="75"/>
      <c r="D122" s="169" t="str">
        <f>D121</f>
        <v>Wed</v>
      </c>
      <c r="E122" s="161">
        <f>E121</f>
        <v>44468</v>
      </c>
      <c r="F122" s="35" t="s">
        <v>268</v>
      </c>
      <c r="G122" s="36">
        <v>9001</v>
      </c>
      <c r="H122" s="43" t="s">
        <v>490</v>
      </c>
      <c r="I122" s="36" t="s">
        <v>68</v>
      </c>
      <c r="J122" s="84">
        <v>4</v>
      </c>
      <c r="K122" s="106"/>
    </row>
    <row r="123" spans="1:11" ht="22.5" customHeight="1" x14ac:dyDescent="0.25">
      <c r="C123" s="75"/>
      <c r="D123" s="169" t="str">
        <f t="shared" ref="D123:E125" si="25">D122</f>
        <v>Wed</v>
      </c>
      <c r="E123" s="161">
        <f t="shared" si="25"/>
        <v>44468</v>
      </c>
      <c r="F123" s="35" t="s">
        <v>57</v>
      </c>
      <c r="G123" s="36">
        <v>9001</v>
      </c>
      <c r="H123" s="43" t="s">
        <v>479</v>
      </c>
      <c r="I123" s="36" t="s">
        <v>68</v>
      </c>
      <c r="J123" s="84">
        <v>2</v>
      </c>
    </row>
    <row r="124" spans="1:11" ht="22.5" customHeight="1" x14ac:dyDescent="0.25">
      <c r="C124" s="75"/>
      <c r="D124" s="169" t="str">
        <f t="shared" si="25"/>
        <v>Wed</v>
      </c>
      <c r="E124" s="161">
        <f t="shared" si="25"/>
        <v>44468</v>
      </c>
      <c r="F124" s="35"/>
      <c r="G124" s="36">
        <v>9009</v>
      </c>
      <c r="H124" s="43" t="s">
        <v>491</v>
      </c>
      <c r="I124" s="36" t="s">
        <v>68</v>
      </c>
      <c r="J124" s="84">
        <v>1</v>
      </c>
    </row>
    <row r="125" spans="1:11" ht="22.5" customHeight="1" x14ac:dyDescent="0.25">
      <c r="C125" s="75"/>
      <c r="D125" s="169" t="str">
        <f t="shared" si="25"/>
        <v>Wed</v>
      </c>
      <c r="E125" s="161">
        <f t="shared" si="25"/>
        <v>44468</v>
      </c>
      <c r="F125" s="35"/>
      <c r="G125" s="36">
        <v>9004</v>
      </c>
      <c r="H125" s="43" t="s">
        <v>486</v>
      </c>
      <c r="I125" s="36" t="s">
        <v>68</v>
      </c>
      <c r="J125" s="84">
        <v>2</v>
      </c>
    </row>
    <row r="126" spans="1:11" ht="22.5" customHeight="1" x14ac:dyDescent="0.25">
      <c r="A126" s="8">
        <f t="shared" si="0"/>
        <v>1</v>
      </c>
      <c r="B126" s="8">
        <v>3</v>
      </c>
      <c r="C126" s="75"/>
      <c r="D126" s="170" t="str">
        <f>IF(B99=1,"Mo",IF(B99=2,"Tue",IF(B99=3,"Wed",IF(B99=4,"Thu",IF(B99=5,"Fri",IF(B99=6,"Sat",IF(B99=7,"Sun","")))))))</f>
        <v>Thu</v>
      </c>
      <c r="E126" s="163">
        <f>IF(MONTH(E121+1)&gt;MONTH(E121),"",E121+1)</f>
        <v>44469</v>
      </c>
      <c r="F126" s="46" t="s">
        <v>492</v>
      </c>
      <c r="G126" s="47">
        <v>9003</v>
      </c>
      <c r="H126" s="48" t="s">
        <v>493</v>
      </c>
      <c r="I126" s="47" t="s">
        <v>68</v>
      </c>
      <c r="J126" s="85">
        <v>1</v>
      </c>
    </row>
    <row r="127" spans="1:11" ht="22.5" customHeight="1" x14ac:dyDescent="0.25">
      <c r="C127" s="75"/>
      <c r="D127" s="180" t="str">
        <f>D126</f>
        <v>Thu</v>
      </c>
      <c r="E127" s="181">
        <f>E126</f>
        <v>44469</v>
      </c>
      <c r="F127" s="96" t="s">
        <v>481</v>
      </c>
      <c r="G127" s="97">
        <v>9001</v>
      </c>
      <c r="H127" s="122" t="s">
        <v>482</v>
      </c>
      <c r="I127" s="97" t="s">
        <v>68</v>
      </c>
      <c r="J127" s="98">
        <v>1</v>
      </c>
      <c r="K127" s="106"/>
    </row>
    <row r="128" spans="1:11" ht="22.5" customHeight="1" x14ac:dyDescent="0.25">
      <c r="C128" s="75"/>
      <c r="D128" s="180" t="str">
        <f t="shared" ref="D128:E130" si="26">D127</f>
        <v>Thu</v>
      </c>
      <c r="E128" s="181">
        <f t="shared" si="26"/>
        <v>44469</v>
      </c>
      <c r="F128" s="96" t="s">
        <v>268</v>
      </c>
      <c r="G128" s="97">
        <v>9001</v>
      </c>
      <c r="H128" s="122" t="s">
        <v>494</v>
      </c>
      <c r="I128" s="97" t="s">
        <v>68</v>
      </c>
      <c r="J128" s="98">
        <v>2</v>
      </c>
    </row>
    <row r="129" spans="3:10" ht="21.75" customHeight="1" x14ac:dyDescent="0.25">
      <c r="C129" s="75"/>
      <c r="D129" s="180" t="str">
        <f t="shared" si="26"/>
        <v>Thu</v>
      </c>
      <c r="E129" s="181">
        <f t="shared" si="26"/>
        <v>44469</v>
      </c>
      <c r="F129" s="96" t="s">
        <v>57</v>
      </c>
      <c r="G129" s="97">
        <v>9001</v>
      </c>
      <c r="H129" s="122" t="s">
        <v>479</v>
      </c>
      <c r="I129" s="97" t="s">
        <v>68</v>
      </c>
      <c r="J129" s="98">
        <v>6</v>
      </c>
    </row>
    <row r="130" spans="3:10" ht="21.75" customHeight="1" thickBot="1" x14ac:dyDescent="0.3">
      <c r="C130" s="80"/>
      <c r="D130" s="184" t="str">
        <f t="shared" si="26"/>
        <v>Thu</v>
      </c>
      <c r="E130" s="185">
        <f t="shared" si="26"/>
        <v>44469</v>
      </c>
      <c r="F130" s="101"/>
      <c r="G130" s="102"/>
      <c r="H130" s="139"/>
      <c r="I130" s="102"/>
      <c r="J130" s="103"/>
    </row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5">
    <cfRule type="expression" dxfId="556" priority="51" stopIfTrue="1">
      <formula>IF($A11=1,B11,)</formula>
    </cfRule>
    <cfRule type="expression" dxfId="555" priority="52" stopIfTrue="1">
      <formula>IF($A11="",B11,)</formula>
    </cfRule>
  </conditionalFormatting>
  <conditionalFormatting sqref="E11:E15">
    <cfRule type="expression" dxfId="554" priority="53" stopIfTrue="1">
      <formula>IF($A11="",B11,"")</formula>
    </cfRule>
  </conditionalFormatting>
  <conditionalFormatting sqref="E16:E125">
    <cfRule type="expression" dxfId="553" priority="54" stopIfTrue="1">
      <formula>IF($A16&lt;&gt;1,B16,"")</formula>
    </cfRule>
  </conditionalFormatting>
  <conditionalFormatting sqref="D11:D125">
    <cfRule type="expression" dxfId="552" priority="55" stopIfTrue="1">
      <formula>IF($A11="",B11,)</formula>
    </cfRule>
  </conditionalFormatting>
  <conditionalFormatting sqref="G11:G20 G26:G40 G83:G111 G42:G61 G63:G67 G70:G77 G79:G81 G113:G120">
    <cfRule type="expression" dxfId="551" priority="56" stopIfTrue="1">
      <formula>#REF!="Freelancer"</formula>
    </cfRule>
    <cfRule type="expression" dxfId="550" priority="57" stopIfTrue="1">
      <formula>#REF!="DTC Int. Staff"</formula>
    </cfRule>
  </conditionalFormatting>
  <conditionalFormatting sqref="G116:G120 G88:G109 G26 G33:G40 G61 G42:G53 G63:G67 G70:G77 G79:G81">
    <cfRule type="expression" dxfId="549" priority="49" stopIfTrue="1">
      <formula>$F$5="Freelancer"</formula>
    </cfRule>
    <cfRule type="expression" dxfId="548" priority="50" stopIfTrue="1">
      <formula>$F$5="DTC Int. Staff"</formula>
    </cfRule>
  </conditionalFormatting>
  <conditionalFormatting sqref="G16:G20">
    <cfRule type="expression" dxfId="547" priority="47" stopIfTrue="1">
      <formula>#REF!="Freelancer"</formula>
    </cfRule>
    <cfRule type="expression" dxfId="546" priority="48" stopIfTrue="1">
      <formula>#REF!="DTC Int. Staff"</formula>
    </cfRule>
  </conditionalFormatting>
  <conditionalFormatting sqref="G16:G20">
    <cfRule type="expression" dxfId="545" priority="45" stopIfTrue="1">
      <formula>$F$5="Freelancer"</formula>
    </cfRule>
    <cfRule type="expression" dxfId="544" priority="46" stopIfTrue="1">
      <formula>$F$5="DTC Int. Staff"</formula>
    </cfRule>
  </conditionalFormatting>
  <conditionalFormatting sqref="G21:G25">
    <cfRule type="expression" dxfId="543" priority="43" stopIfTrue="1">
      <formula>#REF!="Freelancer"</formula>
    </cfRule>
    <cfRule type="expression" dxfId="542" priority="44" stopIfTrue="1">
      <formula>#REF!="DTC Int. Staff"</formula>
    </cfRule>
  </conditionalFormatting>
  <conditionalFormatting sqref="G21:G25">
    <cfRule type="expression" dxfId="541" priority="41" stopIfTrue="1">
      <formula>$F$5="Freelancer"</formula>
    </cfRule>
    <cfRule type="expression" dxfId="540" priority="42" stopIfTrue="1">
      <formula>$F$5="DTC Int. Staff"</formula>
    </cfRule>
  </conditionalFormatting>
  <conditionalFormatting sqref="C126:C130">
    <cfRule type="expression" dxfId="539" priority="38" stopIfTrue="1">
      <formula>IF($A126=1,B126,)</formula>
    </cfRule>
    <cfRule type="expression" dxfId="538" priority="39" stopIfTrue="1">
      <formula>IF($A126="",B126,)</formula>
    </cfRule>
  </conditionalFormatting>
  <conditionalFormatting sqref="D126:D130">
    <cfRule type="expression" dxfId="537" priority="40" stopIfTrue="1">
      <formula>IF($A126="",B126,)</formula>
    </cfRule>
  </conditionalFormatting>
  <conditionalFormatting sqref="E126:E130">
    <cfRule type="expression" dxfId="536" priority="37" stopIfTrue="1">
      <formula>IF($A126&lt;&gt;1,B126,"")</formula>
    </cfRule>
  </conditionalFormatting>
  <conditionalFormatting sqref="G56:G60">
    <cfRule type="expression" dxfId="535" priority="35" stopIfTrue="1">
      <formula>$F$5="Freelancer"</formula>
    </cfRule>
    <cfRule type="expression" dxfId="534" priority="36" stopIfTrue="1">
      <formula>$F$5="DTC Int. Staff"</formula>
    </cfRule>
  </conditionalFormatting>
  <conditionalFormatting sqref="G82">
    <cfRule type="expression" dxfId="533" priority="33" stopIfTrue="1">
      <formula>#REF!="Freelancer"</formula>
    </cfRule>
    <cfRule type="expression" dxfId="532" priority="34" stopIfTrue="1">
      <formula>#REF!="DTC Int. Staff"</formula>
    </cfRule>
  </conditionalFormatting>
  <conditionalFormatting sqref="G82">
    <cfRule type="expression" dxfId="531" priority="31" stopIfTrue="1">
      <formula>$F$5="Freelancer"</formula>
    </cfRule>
    <cfRule type="expression" dxfId="530" priority="32" stopIfTrue="1">
      <formula>$F$5="DTC Int. Staff"</formula>
    </cfRule>
  </conditionalFormatting>
  <conditionalFormatting sqref="G41">
    <cfRule type="expression" dxfId="529" priority="25" stopIfTrue="1">
      <formula>#REF!="Freelancer"</formula>
    </cfRule>
    <cfRule type="expression" dxfId="528" priority="26" stopIfTrue="1">
      <formula>#REF!="DTC Int. Staff"</formula>
    </cfRule>
  </conditionalFormatting>
  <conditionalFormatting sqref="G41">
    <cfRule type="expression" dxfId="527" priority="23" stopIfTrue="1">
      <formula>$F$5="Freelancer"</formula>
    </cfRule>
    <cfRule type="expression" dxfId="526" priority="24" stopIfTrue="1">
      <formula>$F$5="DTC Int. Staff"</formula>
    </cfRule>
  </conditionalFormatting>
  <conditionalFormatting sqref="G62">
    <cfRule type="expression" dxfId="525" priority="21" stopIfTrue="1">
      <formula>#REF!="Freelancer"</formula>
    </cfRule>
    <cfRule type="expression" dxfId="524" priority="22" stopIfTrue="1">
      <formula>#REF!="DTC Int. Staff"</formula>
    </cfRule>
  </conditionalFormatting>
  <conditionalFormatting sqref="G62">
    <cfRule type="expression" dxfId="523" priority="19" stopIfTrue="1">
      <formula>$F$5="Freelancer"</formula>
    </cfRule>
    <cfRule type="expression" dxfId="522" priority="20" stopIfTrue="1">
      <formula>$F$5="DTC Int. Staff"</formula>
    </cfRule>
  </conditionalFormatting>
  <conditionalFormatting sqref="G68">
    <cfRule type="expression" dxfId="521" priority="17" stopIfTrue="1">
      <formula>#REF!="Freelancer"</formula>
    </cfRule>
    <cfRule type="expression" dxfId="520" priority="18" stopIfTrue="1">
      <formula>#REF!="DTC Int. Staff"</formula>
    </cfRule>
  </conditionalFormatting>
  <conditionalFormatting sqref="G68">
    <cfRule type="expression" dxfId="519" priority="15" stopIfTrue="1">
      <formula>$F$5="Freelancer"</formula>
    </cfRule>
    <cfRule type="expression" dxfId="518" priority="16" stopIfTrue="1">
      <formula>$F$5="DTC Int. Staff"</formula>
    </cfRule>
  </conditionalFormatting>
  <conditionalFormatting sqref="G69">
    <cfRule type="expression" dxfId="517" priority="13" stopIfTrue="1">
      <formula>#REF!="Freelancer"</formula>
    </cfRule>
    <cfRule type="expression" dxfId="516" priority="14" stopIfTrue="1">
      <formula>#REF!="DTC Int. Staff"</formula>
    </cfRule>
  </conditionalFormatting>
  <conditionalFormatting sqref="G69">
    <cfRule type="expression" dxfId="515" priority="11" stopIfTrue="1">
      <formula>$F$5="Freelancer"</formula>
    </cfRule>
    <cfRule type="expression" dxfId="514" priority="12" stopIfTrue="1">
      <formula>$F$5="DTC Int. Staff"</formula>
    </cfRule>
  </conditionalFormatting>
  <conditionalFormatting sqref="G78">
    <cfRule type="expression" dxfId="513" priority="9" stopIfTrue="1">
      <formula>#REF!="Freelancer"</formula>
    </cfRule>
    <cfRule type="expression" dxfId="512" priority="10" stopIfTrue="1">
      <formula>#REF!="DTC Int. Staff"</formula>
    </cfRule>
  </conditionalFormatting>
  <conditionalFormatting sqref="G78">
    <cfRule type="expression" dxfId="511" priority="7" stopIfTrue="1">
      <formula>$F$5="Freelancer"</formula>
    </cfRule>
    <cfRule type="expression" dxfId="510" priority="8" stopIfTrue="1">
      <formula>$F$5="DTC Int. Staff"</formula>
    </cfRule>
  </conditionalFormatting>
  <conditionalFormatting sqref="G112">
    <cfRule type="expression" dxfId="509" priority="5" stopIfTrue="1">
      <formula>#REF!="Freelancer"</formula>
    </cfRule>
    <cfRule type="expression" dxfId="508" priority="6" stopIfTrue="1">
      <formula>#REF!="DTC Int. Staff"</formula>
    </cfRule>
  </conditionalFormatting>
  <conditionalFormatting sqref="G121">
    <cfRule type="expression" dxfId="507" priority="3" stopIfTrue="1">
      <formula>#REF!="Freelancer"</formula>
    </cfRule>
    <cfRule type="expression" dxfId="506" priority="4" stopIfTrue="1">
      <formula>#REF!="DTC Int. Staff"</formula>
    </cfRule>
  </conditionalFormatting>
  <conditionalFormatting sqref="G121">
    <cfRule type="expression" dxfId="505" priority="1" stopIfTrue="1">
      <formula>$F$5="Freelancer"</formula>
    </cfRule>
    <cfRule type="expression" dxfId="50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3FDE3-A4E5-4787-A72F-E64E11B3F369}">
  <sheetPr>
    <pageSetUpPr fitToPage="1"/>
  </sheetPr>
  <dimension ref="A1:J275"/>
  <sheetViews>
    <sheetView showGridLines="0" tabSelected="1" topLeftCell="D34" zoomScale="90" zoomScaleNormal="90" workbookViewId="0">
      <selection activeCell="H46" sqref="H4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255" t="s">
        <v>5</v>
      </c>
      <c r="E1" s="256"/>
      <c r="F1" s="256"/>
      <c r="G1" s="256"/>
      <c r="H1" s="256"/>
      <c r="I1" s="256"/>
      <c r="J1" s="257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58" t="s">
        <v>8</v>
      </c>
      <c r="E4" s="259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SUM(J10:J141)</f>
        <v>38</v>
      </c>
      <c r="J8" s="157">
        <f>I8/8</f>
        <v>4.75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10</v>
      </c>
      <c r="C10" s="158"/>
      <c r="D10" s="27">
        <v>44470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59" t="s">
        <v>2</v>
      </c>
    </row>
    <row r="11" spans="1:10" ht="22.5" customHeight="1" x14ac:dyDescent="0.25">
      <c r="A11" s="8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60" t="str">
        <f>IF(B11=1,"Mo",IF(B11=2,"Tue",IF(B11=3,"Wed",IF(B11=4,"Thu",IF(B11=5,"Fri",IF(B11=6,"Sat",IF(B11=7,"Sun","")))))))</f>
        <v>Fri</v>
      </c>
      <c r="E11" s="161">
        <f>+D10</f>
        <v>44470</v>
      </c>
      <c r="F11" s="35" t="s">
        <v>481</v>
      </c>
      <c r="G11" s="36">
        <v>9001</v>
      </c>
      <c r="H11" s="43" t="s">
        <v>495</v>
      </c>
      <c r="I11" s="36" t="s">
        <v>56</v>
      </c>
      <c r="J11" s="38">
        <v>2</v>
      </c>
    </row>
    <row r="12" spans="1:10" ht="22.5" customHeight="1" x14ac:dyDescent="0.25">
      <c r="C12" s="39"/>
      <c r="D12" s="160" t="str">
        <f>D11</f>
        <v>Fri</v>
      </c>
      <c r="E12" s="161">
        <f>E11</f>
        <v>44470</v>
      </c>
      <c r="F12" s="35" t="s">
        <v>268</v>
      </c>
      <c r="G12" s="36">
        <v>9001</v>
      </c>
      <c r="H12" s="43" t="s">
        <v>496</v>
      </c>
      <c r="I12" s="36" t="s">
        <v>56</v>
      </c>
      <c r="J12" s="38">
        <v>4</v>
      </c>
    </row>
    <row r="13" spans="1:10" ht="22.5" customHeight="1" x14ac:dyDescent="0.25">
      <c r="C13" s="39"/>
      <c r="D13" s="160" t="str">
        <f t="shared" ref="D13:E15" si="2">D12</f>
        <v>Fri</v>
      </c>
      <c r="E13" s="161">
        <f t="shared" si="2"/>
        <v>44470</v>
      </c>
      <c r="F13" s="35" t="s">
        <v>57</v>
      </c>
      <c r="G13" s="36">
        <v>9001</v>
      </c>
      <c r="H13" s="43" t="s">
        <v>479</v>
      </c>
      <c r="I13" s="36" t="s">
        <v>56</v>
      </c>
      <c r="J13" s="38">
        <v>2</v>
      </c>
    </row>
    <row r="14" spans="1:10" ht="22.5" customHeight="1" x14ac:dyDescent="0.25">
      <c r="C14" s="39"/>
      <c r="D14" s="160" t="str">
        <f t="shared" si="2"/>
        <v>Fri</v>
      </c>
      <c r="E14" s="161">
        <f t="shared" si="2"/>
        <v>44470</v>
      </c>
      <c r="F14" s="35" t="s">
        <v>57</v>
      </c>
      <c r="G14" s="36">
        <v>9001</v>
      </c>
      <c r="H14" s="43" t="s">
        <v>479</v>
      </c>
      <c r="I14" s="36" t="s">
        <v>68</v>
      </c>
      <c r="J14" s="38">
        <v>2</v>
      </c>
    </row>
    <row r="15" spans="1:10" ht="22.5" customHeight="1" x14ac:dyDescent="0.25">
      <c r="C15" s="39"/>
      <c r="D15" s="160" t="str">
        <f t="shared" si="2"/>
        <v>Fri</v>
      </c>
      <c r="E15" s="161">
        <f t="shared" si="2"/>
        <v>44470</v>
      </c>
      <c r="F15" s="35"/>
      <c r="G15" s="36"/>
      <c r="H15" s="43"/>
      <c r="I15" s="36"/>
      <c r="J15" s="38"/>
    </row>
    <row r="16" spans="1:10" ht="22.5" customHeight="1" x14ac:dyDescent="0.25">
      <c r="A16" s="8" t="str">
        <f t="shared" si="0"/>
        <v/>
      </c>
      <c r="B16" s="8">
        <f t="shared" si="1"/>
        <v>6</v>
      </c>
      <c r="C16" s="40"/>
      <c r="D16" s="164" t="str">
        <f>IF(B16=1,"Mo",IF(B16=2,"Tue",IF(B16=3,"Wed",IF(B16=4,"Thu",IF(B16=5,"Fri",IF(B16=6,"Sat",IF(B16=7,"Sun","")))))))</f>
        <v>Sat</v>
      </c>
      <c r="E16" s="165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8" t="str">
        <f t="shared" si="0"/>
        <v/>
      </c>
      <c r="B17" s="8">
        <f t="shared" si="1"/>
        <v>7</v>
      </c>
      <c r="C17" s="40"/>
      <c r="D17" s="164" t="str">
        <f>IF(B17=1,"Mo",IF(B17=2,"Tue",IF(B17=3,"Wed",IF(B17=4,"Thu",IF(B17=5,"Fri",IF(B17=6,"Sat",IF(B17=7,"Sun","")))))))</f>
        <v>Sun</v>
      </c>
      <c r="E17" s="165">
        <f t="shared" ref="E17:E72" si="3">+E16+1</f>
        <v>44472</v>
      </c>
      <c r="F17" s="35"/>
      <c r="G17" s="36"/>
      <c r="H17" s="43"/>
      <c r="I17" s="36"/>
      <c r="J17" s="38"/>
    </row>
    <row r="18" spans="1:10" ht="22.5" customHeight="1" x14ac:dyDescent="0.25">
      <c r="A18" s="8">
        <f t="shared" si="0"/>
        <v>1</v>
      </c>
      <c r="B18" s="8">
        <f t="shared" si="1"/>
        <v>1</v>
      </c>
      <c r="C18" s="40"/>
      <c r="D18" s="160" t="str">
        <f t="shared" ref="D18:D126" si="4">IF(B18=1,"Mo",IF(B18=2,"Tue",IF(B18=3,"Wed",IF(B18=4,"Thu",IF(B18=5,"Fri",IF(B18=6,"Sat",IF(B18=7,"Sun","")))))))</f>
        <v>Mo</v>
      </c>
      <c r="E18" s="161">
        <f t="shared" si="3"/>
        <v>44473</v>
      </c>
      <c r="F18" s="35" t="s">
        <v>481</v>
      </c>
      <c r="G18" s="36">
        <v>9001</v>
      </c>
      <c r="H18" s="43" t="s">
        <v>497</v>
      </c>
      <c r="I18" s="36" t="s">
        <v>68</v>
      </c>
      <c r="J18" s="38">
        <v>2</v>
      </c>
    </row>
    <row r="19" spans="1:10" ht="22.5" customHeight="1" x14ac:dyDescent="0.25">
      <c r="C19" s="40"/>
      <c r="D19" s="160" t="str">
        <f>D18</f>
        <v>Mo</v>
      </c>
      <c r="E19" s="161">
        <f>E18</f>
        <v>44473</v>
      </c>
      <c r="F19" s="35" t="s">
        <v>91</v>
      </c>
      <c r="G19" s="36">
        <v>9001</v>
      </c>
      <c r="H19" s="43" t="s">
        <v>499</v>
      </c>
      <c r="I19" s="36" t="s">
        <v>68</v>
      </c>
      <c r="J19" s="38">
        <v>3</v>
      </c>
    </row>
    <row r="20" spans="1:10" ht="22.5" customHeight="1" x14ac:dyDescent="0.25">
      <c r="C20" s="40"/>
      <c r="D20" s="160" t="str">
        <f t="shared" ref="D20:E22" si="5">D19</f>
        <v>Mo</v>
      </c>
      <c r="E20" s="161">
        <f t="shared" si="5"/>
        <v>44473</v>
      </c>
      <c r="F20" s="35" t="s">
        <v>57</v>
      </c>
      <c r="G20" s="36">
        <v>9001</v>
      </c>
      <c r="H20" s="43" t="s">
        <v>500</v>
      </c>
      <c r="I20" s="36" t="s">
        <v>68</v>
      </c>
      <c r="J20" s="38">
        <v>4</v>
      </c>
    </row>
    <row r="21" spans="1:10" ht="22.5" customHeight="1" x14ac:dyDescent="0.25">
      <c r="C21" s="40"/>
      <c r="D21" s="160" t="str">
        <f t="shared" si="5"/>
        <v>Mo</v>
      </c>
      <c r="E21" s="161">
        <f t="shared" si="5"/>
        <v>44473</v>
      </c>
      <c r="F21" s="35" t="s">
        <v>268</v>
      </c>
      <c r="G21" s="36">
        <v>9001</v>
      </c>
      <c r="H21" s="43" t="s">
        <v>496</v>
      </c>
      <c r="I21" s="36" t="s">
        <v>68</v>
      </c>
      <c r="J21" s="38">
        <v>1</v>
      </c>
    </row>
    <row r="22" spans="1:10" ht="22.5" customHeight="1" x14ac:dyDescent="0.25">
      <c r="C22" s="40"/>
      <c r="D22" s="160" t="str">
        <f t="shared" si="5"/>
        <v>Mo</v>
      </c>
      <c r="E22" s="161">
        <f t="shared" si="5"/>
        <v>44473</v>
      </c>
      <c r="F22" s="35"/>
      <c r="G22" s="36"/>
      <c r="H22" s="43"/>
      <c r="I22" s="36"/>
      <c r="J22" s="38"/>
    </row>
    <row r="23" spans="1:10" ht="22.5" customHeight="1" x14ac:dyDescent="0.25">
      <c r="A23" s="8">
        <f t="shared" si="0"/>
        <v>1</v>
      </c>
      <c r="B23" s="8">
        <f t="shared" si="1"/>
        <v>2</v>
      </c>
      <c r="C23" s="40"/>
      <c r="D23" s="162" t="str">
        <f t="shared" si="4"/>
        <v>Tue</v>
      </c>
      <c r="E23" s="163">
        <f>+E18+1</f>
        <v>44474</v>
      </c>
      <c r="F23" s="46" t="s">
        <v>57</v>
      </c>
      <c r="G23" s="47">
        <v>9001</v>
      </c>
      <c r="H23" s="48" t="s">
        <v>500</v>
      </c>
      <c r="I23" s="47" t="s">
        <v>68</v>
      </c>
      <c r="J23" s="49">
        <v>2</v>
      </c>
    </row>
    <row r="24" spans="1:10" ht="22.5" customHeight="1" x14ac:dyDescent="0.25">
      <c r="C24" s="40"/>
      <c r="D24" s="162" t="str">
        <f>D23</f>
        <v>Tue</v>
      </c>
      <c r="E24" s="163">
        <f>E23</f>
        <v>44474</v>
      </c>
      <c r="F24" s="46"/>
      <c r="G24" s="47">
        <v>9009</v>
      </c>
      <c r="H24" s="48" t="s">
        <v>127</v>
      </c>
      <c r="I24" s="47" t="s">
        <v>68</v>
      </c>
      <c r="J24" s="49">
        <v>1</v>
      </c>
    </row>
    <row r="25" spans="1:10" ht="22.5" customHeight="1" x14ac:dyDescent="0.25">
      <c r="C25" s="40"/>
      <c r="D25" s="162" t="str">
        <f t="shared" ref="D25:E27" si="6">D24</f>
        <v>Tue</v>
      </c>
      <c r="E25" s="163">
        <f t="shared" si="6"/>
        <v>44474</v>
      </c>
      <c r="F25" s="46" t="s">
        <v>268</v>
      </c>
      <c r="G25" s="47">
        <v>9001</v>
      </c>
      <c r="H25" s="48" t="s">
        <v>501</v>
      </c>
      <c r="I25" s="47" t="s">
        <v>68</v>
      </c>
      <c r="J25" s="49">
        <v>5</v>
      </c>
    </row>
    <row r="26" spans="1:10" ht="22.5" customHeight="1" x14ac:dyDescent="0.25">
      <c r="C26" s="40"/>
      <c r="D26" s="162" t="str">
        <f t="shared" si="6"/>
        <v>Tue</v>
      </c>
      <c r="E26" s="163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62" t="str">
        <f t="shared" si="6"/>
        <v>Tue</v>
      </c>
      <c r="E27" s="163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8">
        <f t="shared" si="0"/>
        <v>1</v>
      </c>
      <c r="B28" s="8">
        <f t="shared" si="1"/>
        <v>3</v>
      </c>
      <c r="C28" s="40"/>
      <c r="D28" s="160" t="str">
        <f t="shared" si="4"/>
        <v>Wed</v>
      </c>
      <c r="E28" s="161">
        <f>+E23+1</f>
        <v>44475</v>
      </c>
      <c r="F28" s="35"/>
      <c r="G28" s="36">
        <v>9010</v>
      </c>
      <c r="H28" s="125" t="s">
        <v>214</v>
      </c>
      <c r="I28" s="36"/>
      <c r="J28" s="38"/>
    </row>
    <row r="29" spans="1:10" ht="22.5" customHeight="1" x14ac:dyDescent="0.25">
      <c r="C29" s="40"/>
      <c r="D29" s="160" t="str">
        <f>D28</f>
        <v>Wed</v>
      </c>
      <c r="E29" s="161">
        <f>E28</f>
        <v>44475</v>
      </c>
      <c r="F29" s="35" t="s">
        <v>268</v>
      </c>
      <c r="G29" s="36">
        <v>9001</v>
      </c>
      <c r="H29" s="209" t="s">
        <v>502</v>
      </c>
      <c r="I29" s="36" t="s">
        <v>68</v>
      </c>
      <c r="J29" s="38">
        <v>2</v>
      </c>
    </row>
    <row r="30" spans="1:10" ht="22.5" customHeight="1" x14ac:dyDescent="0.25">
      <c r="C30" s="40"/>
      <c r="D30" s="160" t="str">
        <f t="shared" ref="D30:E32" si="7">D29</f>
        <v>Wed</v>
      </c>
      <c r="E30" s="161">
        <f t="shared" si="7"/>
        <v>44475</v>
      </c>
      <c r="F30" s="35"/>
      <c r="G30" s="36"/>
      <c r="H30" s="207"/>
      <c r="I30" s="36"/>
      <c r="J30" s="38"/>
    </row>
    <row r="31" spans="1:10" ht="22.5" customHeight="1" x14ac:dyDescent="0.25">
      <c r="C31" s="40"/>
      <c r="D31" s="160" t="str">
        <f t="shared" si="7"/>
        <v>Wed</v>
      </c>
      <c r="E31" s="161">
        <f t="shared" si="7"/>
        <v>44475</v>
      </c>
      <c r="F31" s="35"/>
      <c r="G31" s="36"/>
      <c r="H31" s="207"/>
      <c r="I31" s="36"/>
      <c r="J31" s="38"/>
    </row>
    <row r="32" spans="1:10" ht="22.5" customHeight="1" x14ac:dyDescent="0.25">
      <c r="C32" s="40"/>
      <c r="D32" s="160" t="str">
        <f t="shared" si="7"/>
        <v>Wed</v>
      </c>
      <c r="E32" s="161">
        <f t="shared" si="7"/>
        <v>44475</v>
      </c>
      <c r="F32" s="35"/>
      <c r="G32" s="36"/>
      <c r="H32" s="207"/>
      <c r="I32" s="36"/>
      <c r="J32" s="38"/>
    </row>
    <row r="33" spans="1:10" ht="22.5" customHeight="1" x14ac:dyDescent="0.25">
      <c r="A33" s="8">
        <f t="shared" si="0"/>
        <v>1</v>
      </c>
      <c r="B33" s="8">
        <f t="shared" si="1"/>
        <v>4</v>
      </c>
      <c r="C33" s="40"/>
      <c r="D33" s="162" t="str">
        <f t="shared" si="4"/>
        <v>Thu</v>
      </c>
      <c r="E33" s="163">
        <f>+E28+1</f>
        <v>44476</v>
      </c>
      <c r="F33" s="46"/>
      <c r="G33" s="47">
        <v>9010</v>
      </c>
      <c r="H33" s="70" t="s">
        <v>214</v>
      </c>
      <c r="I33" s="47"/>
      <c r="J33" s="49"/>
    </row>
    <row r="34" spans="1:10" ht="22.5" customHeight="1" x14ac:dyDescent="0.25">
      <c r="C34" s="40"/>
      <c r="D34" s="162" t="str">
        <f>D33</f>
        <v>Thu</v>
      </c>
      <c r="E34" s="163">
        <f>E33</f>
        <v>44476</v>
      </c>
      <c r="F34" s="46" t="s">
        <v>481</v>
      </c>
      <c r="G34" s="47">
        <v>9001</v>
      </c>
      <c r="H34" s="48" t="s">
        <v>503</v>
      </c>
      <c r="I34" s="47" t="s">
        <v>68</v>
      </c>
      <c r="J34" s="49">
        <v>2</v>
      </c>
    </row>
    <row r="35" spans="1:10" ht="22.5" customHeight="1" x14ac:dyDescent="0.25">
      <c r="C35" s="40"/>
      <c r="D35" s="162" t="str">
        <f t="shared" ref="D35:E37" si="8">D34</f>
        <v>Thu</v>
      </c>
      <c r="E35" s="163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C36" s="40"/>
      <c r="D36" s="162" t="str">
        <f t="shared" si="8"/>
        <v>Thu</v>
      </c>
      <c r="E36" s="163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C37" s="40"/>
      <c r="D37" s="162" t="str">
        <f t="shared" si="8"/>
        <v>Thu</v>
      </c>
      <c r="E37" s="163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8">
        <f t="shared" si="0"/>
        <v>1</v>
      </c>
      <c r="B38" s="8">
        <f t="shared" si="1"/>
        <v>5</v>
      </c>
      <c r="C38" s="40"/>
      <c r="D38" s="160" t="str">
        <f>IF(B38=1,"Mo",IF(B38=2,"Tue",IF(B38=3,"Wed",IF(B38=4,"Thu",IF(B38=5,"Fri",IF(B38=6,"Sat",IF(B38=7,"Sun","")))))))</f>
        <v>Fri</v>
      </c>
      <c r="E38" s="161">
        <f>+E33+1</f>
        <v>44477</v>
      </c>
      <c r="F38" s="35"/>
      <c r="G38" s="36">
        <v>9010</v>
      </c>
      <c r="H38" s="37" t="s">
        <v>214</v>
      </c>
      <c r="I38" s="36"/>
      <c r="J38" s="38"/>
    </row>
    <row r="39" spans="1:10" ht="22.5" customHeight="1" x14ac:dyDescent="0.25">
      <c r="C39" s="40"/>
      <c r="D39" s="160" t="str">
        <f t="shared" ref="D39:E42" si="9">D38</f>
        <v>Fri</v>
      </c>
      <c r="E39" s="161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C40" s="40"/>
      <c r="D40" s="160" t="str">
        <f t="shared" si="9"/>
        <v>Fri</v>
      </c>
      <c r="E40" s="161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C41" s="40"/>
      <c r="D41" s="160" t="str">
        <f t="shared" si="9"/>
        <v>Fri</v>
      </c>
      <c r="E41" s="161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C42" s="40"/>
      <c r="D42" s="160" t="str">
        <f t="shared" si="9"/>
        <v>Fri</v>
      </c>
      <c r="E42" s="161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8" t="str">
        <f t="shared" si="0"/>
        <v/>
      </c>
      <c r="B43" s="8">
        <f t="shared" si="1"/>
        <v>6</v>
      </c>
      <c r="C43" s="40"/>
      <c r="D43" s="160" t="str">
        <f>IF(B43=1,"Mo",IF(B43=2,"Tue",IF(B43=3,"Wed",IF(B43=4,"Thu",IF(B43=5,"Fri",IF(B43=6,"Sat",IF(B43=7,"Sun","")))))))</f>
        <v>Sat</v>
      </c>
      <c r="E43" s="161">
        <f>+E38+1</f>
        <v>44478</v>
      </c>
      <c r="F43" s="35" t="s">
        <v>57</v>
      </c>
      <c r="G43" s="36">
        <v>9001</v>
      </c>
      <c r="H43" s="43" t="s">
        <v>505</v>
      </c>
      <c r="I43" s="36" t="s">
        <v>68</v>
      </c>
      <c r="J43" s="38">
        <v>2</v>
      </c>
    </row>
    <row r="44" spans="1:10" ht="22.5" customHeight="1" x14ac:dyDescent="0.25">
      <c r="A44" s="8" t="str">
        <f t="shared" si="0"/>
        <v/>
      </c>
      <c r="B44" s="8">
        <f t="shared" si="1"/>
        <v>7</v>
      </c>
      <c r="C44" s="40"/>
      <c r="D44" s="160" t="str">
        <f>IF(B44=1,"Mo",IF(B44=2,"Tue",IF(B44=3,"Wed",IF(B44=4,"Thu",IF(B44=5,"Fri",IF(B44=6,"Sat",IF(B44=7,"Sun","")))))))</f>
        <v>Sun</v>
      </c>
      <c r="E44" s="161">
        <f t="shared" si="3"/>
        <v>44479</v>
      </c>
      <c r="F44" s="35" t="s">
        <v>268</v>
      </c>
      <c r="G44" s="36">
        <v>9001</v>
      </c>
      <c r="H44" s="43" t="s">
        <v>480</v>
      </c>
      <c r="I44" s="36" t="s">
        <v>68</v>
      </c>
      <c r="J44" s="38">
        <v>2</v>
      </c>
    </row>
    <row r="45" spans="1:10" ht="22.5" customHeight="1" x14ac:dyDescent="0.25">
      <c r="A45" s="8">
        <f t="shared" si="0"/>
        <v>1</v>
      </c>
      <c r="B45" s="8">
        <f t="shared" si="1"/>
        <v>1</v>
      </c>
      <c r="C45" s="40"/>
      <c r="D45" s="160" t="str">
        <f t="shared" si="4"/>
        <v>Mo</v>
      </c>
      <c r="E45" s="161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C46" s="40"/>
      <c r="D46" s="160" t="str">
        <f>D45</f>
        <v>Mo</v>
      </c>
      <c r="E46" s="161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C47" s="40"/>
      <c r="D47" s="160" t="str">
        <f t="shared" ref="D47:E49" si="10">D46</f>
        <v>Mo</v>
      </c>
      <c r="E47" s="161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C48" s="40"/>
      <c r="D48" s="160" t="str">
        <f t="shared" si="10"/>
        <v>Mo</v>
      </c>
      <c r="E48" s="161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C49" s="40"/>
      <c r="D49" s="160" t="str">
        <f t="shared" si="10"/>
        <v>Mo</v>
      </c>
      <c r="E49" s="161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8">
        <f t="shared" si="0"/>
        <v>1</v>
      </c>
      <c r="B50" s="8">
        <f t="shared" si="1"/>
        <v>2</v>
      </c>
      <c r="C50" s="40"/>
      <c r="D50" s="162" t="str">
        <f t="shared" si="4"/>
        <v>Tue</v>
      </c>
      <c r="E50" s="163">
        <f>+E45+1</f>
        <v>44481</v>
      </c>
      <c r="F50" s="46" t="s">
        <v>57</v>
      </c>
      <c r="G50" s="47">
        <v>9001</v>
      </c>
      <c r="H50" s="210" t="s">
        <v>504</v>
      </c>
      <c r="I50" s="47" t="s">
        <v>68</v>
      </c>
      <c r="J50" s="49">
        <v>2</v>
      </c>
    </row>
    <row r="51" spans="1:10" ht="22.5" customHeight="1" x14ac:dyDescent="0.25">
      <c r="C51" s="40"/>
      <c r="D51" s="162" t="str">
        <f t="shared" ref="D51:E54" si="11">D50</f>
        <v>Tue</v>
      </c>
      <c r="E51" s="163">
        <f t="shared" si="11"/>
        <v>44481</v>
      </c>
      <c r="F51" s="46"/>
      <c r="G51" s="47"/>
      <c r="H51" s="208"/>
      <c r="I51" s="47"/>
      <c r="J51" s="49"/>
    </row>
    <row r="52" spans="1:10" ht="22.5" customHeight="1" x14ac:dyDescent="0.25">
      <c r="C52" s="40"/>
      <c r="D52" s="162" t="str">
        <f t="shared" si="11"/>
        <v>Tue</v>
      </c>
      <c r="E52" s="163">
        <f t="shared" si="11"/>
        <v>44481</v>
      </c>
      <c r="F52" s="46"/>
      <c r="G52" s="47"/>
      <c r="H52" s="208"/>
      <c r="I52" s="47"/>
      <c r="J52" s="49"/>
    </row>
    <row r="53" spans="1:10" ht="22.5" customHeight="1" x14ac:dyDescent="0.25">
      <c r="C53" s="40"/>
      <c r="D53" s="162" t="str">
        <f t="shared" si="11"/>
        <v>Tue</v>
      </c>
      <c r="E53" s="163">
        <f t="shared" si="11"/>
        <v>44481</v>
      </c>
      <c r="F53" s="46"/>
      <c r="G53" s="47"/>
      <c r="H53" s="208"/>
      <c r="I53" s="47"/>
      <c r="J53" s="49"/>
    </row>
    <row r="54" spans="1:10" ht="22.5" customHeight="1" x14ac:dyDescent="0.25">
      <c r="C54" s="40"/>
      <c r="D54" s="162" t="str">
        <f t="shared" si="11"/>
        <v>Tue</v>
      </c>
      <c r="E54" s="163">
        <f t="shared" si="11"/>
        <v>44481</v>
      </c>
      <c r="F54" s="46"/>
      <c r="G54" s="47"/>
      <c r="H54" s="208"/>
      <c r="I54" s="47"/>
      <c r="J54" s="49"/>
    </row>
    <row r="55" spans="1:10" ht="22.5" customHeight="1" x14ac:dyDescent="0.25">
      <c r="A55" s="8">
        <f t="shared" si="0"/>
        <v>1</v>
      </c>
      <c r="B55" s="8">
        <f t="shared" si="1"/>
        <v>3</v>
      </c>
      <c r="C55" s="40"/>
      <c r="D55" s="160" t="str">
        <f t="shared" si="4"/>
        <v>Wed</v>
      </c>
      <c r="E55" s="161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C56" s="40"/>
      <c r="D56" s="160" t="str">
        <f>D55</f>
        <v>Wed</v>
      </c>
      <c r="E56" s="161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C57" s="40"/>
      <c r="D57" s="160" t="str">
        <f t="shared" ref="D57:E59" si="12">D56</f>
        <v>Wed</v>
      </c>
      <c r="E57" s="161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C58" s="40"/>
      <c r="D58" s="160" t="str">
        <f t="shared" si="12"/>
        <v>Wed</v>
      </c>
      <c r="E58" s="161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C59" s="40"/>
      <c r="D59" s="160" t="str">
        <f t="shared" si="12"/>
        <v>Wed</v>
      </c>
      <c r="E59" s="161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8">
        <f t="shared" si="0"/>
        <v>1</v>
      </c>
      <c r="B60" s="8">
        <f t="shared" si="1"/>
        <v>4</v>
      </c>
      <c r="C60" s="40"/>
      <c r="D60" s="162" t="str">
        <f t="shared" si="4"/>
        <v>Thu</v>
      </c>
      <c r="E60" s="163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C61" s="40"/>
      <c r="D61" s="162" t="str">
        <f>D60</f>
        <v>Thu</v>
      </c>
      <c r="E61" s="163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C62" s="40"/>
      <c r="D62" s="162" t="str">
        <f t="shared" ref="D62:E64" si="13">D61</f>
        <v>Thu</v>
      </c>
      <c r="E62" s="163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C63" s="40"/>
      <c r="D63" s="162" t="str">
        <f t="shared" si="13"/>
        <v>Thu</v>
      </c>
      <c r="E63" s="163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C64" s="40"/>
      <c r="D64" s="162" t="str">
        <f t="shared" si="13"/>
        <v>Thu</v>
      </c>
      <c r="E64" s="163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8">
        <f t="shared" si="0"/>
        <v>1</v>
      </c>
      <c r="B65" s="8">
        <f t="shared" si="1"/>
        <v>5</v>
      </c>
      <c r="C65" s="40"/>
      <c r="D65" s="160" t="str">
        <f t="shared" si="4"/>
        <v>Fri</v>
      </c>
      <c r="E65" s="161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C66" s="40"/>
      <c r="D66" s="160" t="str">
        <f>D65</f>
        <v>Fri</v>
      </c>
      <c r="E66" s="161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C67" s="40"/>
      <c r="D67" s="160" t="str">
        <f t="shared" ref="D67:E69" si="14">D66</f>
        <v>Fri</v>
      </c>
      <c r="E67" s="161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C68" s="40"/>
      <c r="D68" s="160" t="str">
        <f t="shared" si="14"/>
        <v>Fri</v>
      </c>
      <c r="E68" s="161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C69" s="40"/>
      <c r="D69" s="160" t="str">
        <f t="shared" si="14"/>
        <v>Fri</v>
      </c>
      <c r="E69" s="161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8" t="str">
        <f t="shared" si="0"/>
        <v/>
      </c>
      <c r="B70" s="8">
        <f t="shared" si="1"/>
        <v>6</v>
      </c>
      <c r="C70" s="40"/>
      <c r="D70" s="160" t="str">
        <f t="shared" si="4"/>
        <v>Sat</v>
      </c>
      <c r="E70" s="161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8" t="str">
        <f t="shared" si="0"/>
        <v/>
      </c>
      <c r="B71" s="8">
        <f t="shared" si="1"/>
        <v>7</v>
      </c>
      <c r="C71" s="40"/>
      <c r="D71" s="160" t="str">
        <f t="shared" si="4"/>
        <v>Sun</v>
      </c>
      <c r="E71" s="161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8">
        <f t="shared" si="0"/>
        <v>1</v>
      </c>
      <c r="B72" s="8">
        <f t="shared" si="1"/>
        <v>1</v>
      </c>
      <c r="C72" s="40"/>
      <c r="D72" s="160" t="str">
        <f t="shared" si="4"/>
        <v>Mo</v>
      </c>
      <c r="E72" s="161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C73" s="40"/>
      <c r="D73" s="160" t="str">
        <f>D72</f>
        <v>Mo</v>
      </c>
      <c r="E73" s="161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C74" s="40"/>
      <c r="D74" s="160" t="str">
        <f t="shared" ref="D74:E76" si="15">D73</f>
        <v>Mo</v>
      </c>
      <c r="E74" s="161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C75" s="40"/>
      <c r="D75" s="160" t="str">
        <f t="shared" si="15"/>
        <v>Mo</v>
      </c>
      <c r="E75" s="161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C76" s="40"/>
      <c r="D76" s="160" t="str">
        <f t="shared" si="15"/>
        <v>Mo</v>
      </c>
      <c r="E76" s="161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8">
        <f t="shared" si="0"/>
        <v>1</v>
      </c>
      <c r="B77" s="8">
        <f t="shared" si="1"/>
        <v>2</v>
      </c>
      <c r="C77" s="40"/>
      <c r="D77" s="162" t="str">
        <f t="shared" si="4"/>
        <v>Tue</v>
      </c>
      <c r="E77" s="163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C78" s="40"/>
      <c r="D78" s="162" t="str">
        <f>D77</f>
        <v>Tue</v>
      </c>
      <c r="E78" s="163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C79" s="40"/>
      <c r="D79" s="162" t="str">
        <f>D78</f>
        <v>Tue</v>
      </c>
      <c r="E79" s="163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C80" s="40"/>
      <c r="D80" s="162" t="str">
        <f t="shared" ref="D80:E81" si="16">D79</f>
        <v>Tue</v>
      </c>
      <c r="E80" s="163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C81" s="40"/>
      <c r="D81" s="162" t="str">
        <f t="shared" si="16"/>
        <v>Tue</v>
      </c>
      <c r="E81" s="163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8">
        <f t="shared" si="0"/>
        <v>1</v>
      </c>
      <c r="B82" s="8">
        <f t="shared" si="1"/>
        <v>3</v>
      </c>
      <c r="C82" s="40"/>
      <c r="D82" s="160" t="str">
        <f t="shared" si="4"/>
        <v>Wed</v>
      </c>
      <c r="E82" s="161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C83" s="40"/>
      <c r="D83" s="160" t="str">
        <f>D82</f>
        <v>Wed</v>
      </c>
      <c r="E83" s="161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C84" s="40"/>
      <c r="D84" s="160" t="str">
        <f t="shared" ref="D84:E86" si="17">D83</f>
        <v>Wed</v>
      </c>
      <c r="E84" s="161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C85" s="40"/>
      <c r="D85" s="160" t="str">
        <f t="shared" si="17"/>
        <v>Wed</v>
      </c>
      <c r="E85" s="161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C86" s="40"/>
      <c r="D86" s="160" t="str">
        <f t="shared" si="17"/>
        <v>Wed</v>
      </c>
      <c r="E86" s="161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8">
        <f t="shared" si="0"/>
        <v>1</v>
      </c>
      <c r="B87" s="8">
        <f t="shared" si="1"/>
        <v>4</v>
      </c>
      <c r="C87" s="40"/>
      <c r="D87" s="162" t="str">
        <f t="shared" si="4"/>
        <v>Thu</v>
      </c>
      <c r="E87" s="163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C88" s="40"/>
      <c r="D88" s="162" t="str">
        <f>D87</f>
        <v>Thu</v>
      </c>
      <c r="E88" s="163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C89" s="40"/>
      <c r="D89" s="162" t="str">
        <f t="shared" ref="D89:E91" si="18">D88</f>
        <v>Thu</v>
      </c>
      <c r="E89" s="163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C90" s="40"/>
      <c r="D90" s="162" t="str">
        <f t="shared" si="18"/>
        <v>Thu</v>
      </c>
      <c r="E90" s="163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C91" s="40"/>
      <c r="D91" s="162" t="str">
        <f t="shared" si="18"/>
        <v>Thu</v>
      </c>
      <c r="E91" s="163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8">
        <f t="shared" si="0"/>
        <v>1</v>
      </c>
      <c r="B92" s="8">
        <f t="shared" si="1"/>
        <v>5</v>
      </c>
      <c r="C92" s="40"/>
      <c r="D92" s="160" t="str">
        <f t="shared" si="4"/>
        <v>Fri</v>
      </c>
      <c r="E92" s="161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C93" s="40"/>
      <c r="D93" s="160" t="str">
        <f>D92</f>
        <v>Fri</v>
      </c>
      <c r="E93" s="161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C94" s="40"/>
      <c r="D94" s="160" t="str">
        <f t="shared" ref="D94:E97" si="19">D93</f>
        <v>Fri</v>
      </c>
      <c r="E94" s="161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C95" s="40"/>
      <c r="D95" s="160" t="str">
        <f t="shared" si="19"/>
        <v>Fri</v>
      </c>
      <c r="E95" s="161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C96" s="40"/>
      <c r="D96" s="160" t="str">
        <f t="shared" si="19"/>
        <v>Fri</v>
      </c>
      <c r="E96" s="161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C97" s="40"/>
      <c r="D97" s="160" t="str">
        <f t="shared" si="19"/>
        <v>Fri</v>
      </c>
      <c r="E97" s="161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8" t="str">
        <f t="shared" si="0"/>
        <v/>
      </c>
      <c r="B98" s="8">
        <f t="shared" si="1"/>
        <v>6</v>
      </c>
      <c r="C98" s="40"/>
      <c r="D98" s="160" t="str">
        <f t="shared" si="4"/>
        <v>Sat</v>
      </c>
      <c r="E98" s="161">
        <f>+E92+1</f>
        <v>44492</v>
      </c>
      <c r="F98" s="35"/>
      <c r="G98" s="36"/>
      <c r="H98" s="43"/>
      <c r="I98" s="36"/>
      <c r="J98" s="38"/>
    </row>
    <row r="99" spans="1:10" ht="22.5" customHeight="1" x14ac:dyDescent="0.25">
      <c r="A99" s="8" t="str">
        <f t="shared" si="0"/>
        <v/>
      </c>
      <c r="B99" s="8">
        <f t="shared" si="1"/>
        <v>7</v>
      </c>
      <c r="C99" s="40"/>
      <c r="D99" s="160" t="str">
        <f t="shared" si="4"/>
        <v>Sun</v>
      </c>
      <c r="E99" s="161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8">
        <f t="shared" si="0"/>
        <v>1</v>
      </c>
      <c r="B100" s="8">
        <f t="shared" si="1"/>
        <v>1</v>
      </c>
      <c r="C100" s="40"/>
      <c r="D100" s="160" t="str">
        <f t="shared" si="4"/>
        <v>Mo</v>
      </c>
      <c r="E100" s="161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C101" s="40"/>
      <c r="D101" s="160" t="str">
        <f>D100</f>
        <v>Mo</v>
      </c>
      <c r="E101" s="161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C102" s="40"/>
      <c r="D102" s="160" t="str">
        <f t="shared" ref="D102:E104" si="21">D101</f>
        <v>Mo</v>
      </c>
      <c r="E102" s="161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C103" s="40"/>
      <c r="D103" s="160" t="str">
        <f t="shared" si="21"/>
        <v>Mo</v>
      </c>
      <c r="E103" s="161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C104" s="40"/>
      <c r="D104" s="160" t="str">
        <f t="shared" si="21"/>
        <v>Mo</v>
      </c>
      <c r="E104" s="161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8">
        <f t="shared" si="0"/>
        <v>1</v>
      </c>
      <c r="B105" s="8">
        <f t="shared" si="1"/>
        <v>2</v>
      </c>
      <c r="C105" s="40"/>
      <c r="D105" s="162" t="str">
        <f t="shared" si="4"/>
        <v>Tue</v>
      </c>
      <c r="E105" s="163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C106" s="40"/>
      <c r="D106" s="162" t="str">
        <f>D105</f>
        <v>Tue</v>
      </c>
      <c r="E106" s="163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C107" s="40"/>
      <c r="D107" s="162" t="str">
        <f t="shared" ref="D107:E109" si="22">D106</f>
        <v>Tue</v>
      </c>
      <c r="E107" s="163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C108" s="40"/>
      <c r="D108" s="162" t="str">
        <f t="shared" si="22"/>
        <v>Tue</v>
      </c>
      <c r="E108" s="163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C109" s="40"/>
      <c r="D109" s="162" t="str">
        <f t="shared" si="22"/>
        <v>Tue</v>
      </c>
      <c r="E109" s="163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8">
        <f t="shared" si="0"/>
        <v>1</v>
      </c>
      <c r="B110" s="8">
        <f t="shared" si="1"/>
        <v>3</v>
      </c>
      <c r="C110" s="40"/>
      <c r="D110" s="160" t="str">
        <f t="shared" si="4"/>
        <v>Wed</v>
      </c>
      <c r="E110" s="161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C111" s="40"/>
      <c r="D111" s="160" t="str">
        <f>D110</f>
        <v>Wed</v>
      </c>
      <c r="E111" s="161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C112" s="40"/>
      <c r="D112" s="160" t="str">
        <f t="shared" ref="D112:E114" si="23">D111</f>
        <v>Wed</v>
      </c>
      <c r="E112" s="161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C113" s="40"/>
      <c r="D113" s="160" t="str">
        <f t="shared" si="23"/>
        <v>Wed</v>
      </c>
      <c r="E113" s="161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C114" s="40"/>
      <c r="D114" s="160" t="str">
        <f t="shared" si="23"/>
        <v>Wed</v>
      </c>
      <c r="E114" s="161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8">
        <f t="shared" si="0"/>
        <v>1</v>
      </c>
      <c r="B115" s="8">
        <f t="shared" si="1"/>
        <v>4</v>
      </c>
      <c r="C115" s="40"/>
      <c r="D115" s="162" t="str">
        <f t="shared" si="4"/>
        <v>Thu</v>
      </c>
      <c r="E115" s="163">
        <f>+E110+1</f>
        <v>44497</v>
      </c>
      <c r="F115" s="46"/>
      <c r="G115" s="47"/>
      <c r="H115" s="208"/>
      <c r="I115" s="47"/>
      <c r="J115" s="49"/>
    </row>
    <row r="116" spans="1:10" ht="22.5" customHeight="1" x14ac:dyDescent="0.25">
      <c r="C116" s="40"/>
      <c r="D116" s="162" t="str">
        <f>D115</f>
        <v>Thu</v>
      </c>
      <c r="E116" s="163">
        <f>E115</f>
        <v>44497</v>
      </c>
      <c r="F116" s="46"/>
      <c r="G116" s="47"/>
      <c r="H116" s="208"/>
      <c r="I116" s="47"/>
      <c r="J116" s="49"/>
    </row>
    <row r="117" spans="1:10" ht="22.5" customHeight="1" x14ac:dyDescent="0.25">
      <c r="C117" s="40"/>
      <c r="D117" s="162" t="str">
        <f t="shared" ref="D117:E119" si="24">D116</f>
        <v>Thu</v>
      </c>
      <c r="E117" s="163">
        <f t="shared" si="24"/>
        <v>44497</v>
      </c>
      <c r="F117" s="46"/>
      <c r="G117" s="47"/>
      <c r="H117" s="208"/>
      <c r="I117" s="47"/>
      <c r="J117" s="49"/>
    </row>
    <row r="118" spans="1:10" ht="22.5" customHeight="1" x14ac:dyDescent="0.25">
      <c r="C118" s="40"/>
      <c r="D118" s="162" t="str">
        <f t="shared" si="24"/>
        <v>Thu</v>
      </c>
      <c r="E118" s="163">
        <f t="shared" si="24"/>
        <v>44497</v>
      </c>
      <c r="F118" s="46"/>
      <c r="G118" s="47"/>
      <c r="H118" s="208"/>
      <c r="I118" s="47"/>
      <c r="J118" s="49"/>
    </row>
    <row r="119" spans="1:10" ht="22.5" customHeight="1" x14ac:dyDescent="0.25">
      <c r="C119" s="40"/>
      <c r="D119" s="162" t="str">
        <f t="shared" si="24"/>
        <v>Thu</v>
      </c>
      <c r="E119" s="163">
        <f t="shared" si="24"/>
        <v>44497</v>
      </c>
      <c r="F119" s="46"/>
      <c r="G119" s="47"/>
      <c r="H119" s="208"/>
      <c r="I119" s="47"/>
      <c r="J119" s="49"/>
    </row>
    <row r="120" spans="1:10" ht="22.5" customHeight="1" x14ac:dyDescent="0.25">
      <c r="A120" s="8">
        <f t="shared" si="0"/>
        <v>1</v>
      </c>
      <c r="B120" s="8">
        <f>WEEKDAY(E115+1,2)</f>
        <v>5</v>
      </c>
      <c r="C120" s="40"/>
      <c r="D120" s="160" t="str">
        <f>IF(B120=1,"Mo",IF(B120=2,"Tue",IF(B120=3,"Wed",IF(B120=4,"Thu",IF(B120=5,"Fri",IF(B120=6,"Sat",IF(B120=7,"Sun","")))))))</f>
        <v>Fri</v>
      </c>
      <c r="E120" s="161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C121" s="40"/>
      <c r="D121" s="160" t="str">
        <f>D120</f>
        <v>Fri</v>
      </c>
      <c r="E121" s="161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C122" s="40"/>
      <c r="D122" s="160" t="str">
        <f t="shared" ref="D122:E124" si="25">D121</f>
        <v>Fri</v>
      </c>
      <c r="E122" s="161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C123" s="40"/>
      <c r="D123" s="160" t="str">
        <f t="shared" si="25"/>
        <v>Fri</v>
      </c>
      <c r="E123" s="161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C124" s="40"/>
      <c r="D124" s="160" t="str">
        <f t="shared" si="25"/>
        <v>Fri</v>
      </c>
      <c r="E124" s="161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8" t="str">
        <f t="shared" si="0"/>
        <v/>
      </c>
      <c r="B125" s="8">
        <v>6</v>
      </c>
      <c r="C125" s="40"/>
      <c r="D125" s="160" t="str">
        <f>IF(B125=1,"Mo",IF(B125=2,"Tue",IF(B125=3,"Wed",IF(B125=4,"Thu",IF(B125=5,"Fri",IF(B125=6,"Sat",IF(B125=7,"Sun","")))))))</f>
        <v>Sat</v>
      </c>
      <c r="E125" s="161">
        <f>IF(MONTH(E120+1)&gt;MONTH(E120),"",E120+1)</f>
        <v>44499</v>
      </c>
      <c r="F125" s="35"/>
      <c r="G125" s="36"/>
      <c r="H125" s="43"/>
      <c r="I125" s="36"/>
      <c r="J125" s="38"/>
    </row>
    <row r="126" spans="1:10" ht="22.5" customHeight="1" thickBot="1" x14ac:dyDescent="0.3">
      <c r="A126" s="8" t="str">
        <f t="shared" si="0"/>
        <v/>
      </c>
      <c r="B126" s="8">
        <v>7</v>
      </c>
      <c r="C126" s="40"/>
      <c r="D126" s="187" t="str">
        <f t="shared" si="4"/>
        <v>Sun</v>
      </c>
      <c r="E126" s="188">
        <f>IF(MONTH(E125+1)&gt;MONTH(E125),"",E125+1)</f>
        <v>44500</v>
      </c>
      <c r="F126" s="54"/>
      <c r="G126" s="55"/>
      <c r="H126" s="132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503" priority="27" stopIfTrue="1">
      <formula>IF($A11=1,B11,)</formula>
    </cfRule>
    <cfRule type="expression" dxfId="502" priority="28" stopIfTrue="1">
      <formula>IF($A11="",B11,)</formula>
    </cfRule>
  </conditionalFormatting>
  <conditionalFormatting sqref="E11:E15">
    <cfRule type="expression" dxfId="501" priority="29" stopIfTrue="1">
      <formula>IF($A11="",B11,"")</formula>
    </cfRule>
  </conditionalFormatting>
  <conditionalFormatting sqref="E16:E124">
    <cfRule type="expression" dxfId="500" priority="30" stopIfTrue="1">
      <formula>IF($A16&lt;&gt;1,B16,"")</formula>
    </cfRule>
  </conditionalFormatting>
  <conditionalFormatting sqref="D11:D124">
    <cfRule type="expression" dxfId="499" priority="31" stopIfTrue="1">
      <formula>IF($A11="",B11,)</formula>
    </cfRule>
  </conditionalFormatting>
  <conditionalFormatting sqref="G11:G16 G82:G119 G18:G24 G26:G76">
    <cfRule type="expression" dxfId="498" priority="32" stopIfTrue="1">
      <formula>#REF!="Freelancer"</formula>
    </cfRule>
    <cfRule type="expression" dxfId="497" priority="33" stopIfTrue="1">
      <formula>#REF!="DTC Int. Staff"</formula>
    </cfRule>
  </conditionalFormatting>
  <conditionalFormatting sqref="G115:G119 G87:G104 G18:G22 G33:G49 G60:G76">
    <cfRule type="expression" dxfId="496" priority="25" stopIfTrue="1">
      <formula>$F$5="Freelancer"</formula>
    </cfRule>
    <cfRule type="expression" dxfId="495" priority="26" stopIfTrue="1">
      <formula>$F$5="DTC Int. Staff"</formula>
    </cfRule>
  </conditionalFormatting>
  <conditionalFormatting sqref="G16">
    <cfRule type="expression" dxfId="494" priority="23" stopIfTrue="1">
      <formula>#REF!="Freelancer"</formula>
    </cfRule>
    <cfRule type="expression" dxfId="493" priority="24" stopIfTrue="1">
      <formula>#REF!="DTC Int. Staff"</formula>
    </cfRule>
  </conditionalFormatting>
  <conditionalFormatting sqref="G16">
    <cfRule type="expression" dxfId="492" priority="21" stopIfTrue="1">
      <formula>$F$5="Freelancer"</formula>
    </cfRule>
    <cfRule type="expression" dxfId="491" priority="22" stopIfTrue="1">
      <formula>$F$5="DTC Int. Staff"</formula>
    </cfRule>
  </conditionalFormatting>
  <conditionalFormatting sqref="G17">
    <cfRule type="expression" dxfId="490" priority="19" stopIfTrue="1">
      <formula>#REF!="Freelancer"</formula>
    </cfRule>
    <cfRule type="expression" dxfId="489" priority="20" stopIfTrue="1">
      <formula>#REF!="DTC Int. Staff"</formula>
    </cfRule>
  </conditionalFormatting>
  <conditionalFormatting sqref="G17">
    <cfRule type="expression" dxfId="488" priority="17" stopIfTrue="1">
      <formula>$F$5="Freelancer"</formula>
    </cfRule>
    <cfRule type="expression" dxfId="487" priority="18" stopIfTrue="1">
      <formula>$F$5="DTC Int. Staff"</formula>
    </cfRule>
  </conditionalFormatting>
  <conditionalFormatting sqref="C126">
    <cfRule type="expression" dxfId="486" priority="14" stopIfTrue="1">
      <formula>IF($A126=1,B126,)</formula>
    </cfRule>
    <cfRule type="expression" dxfId="485" priority="15" stopIfTrue="1">
      <formula>IF($A126="",B126,)</formula>
    </cfRule>
  </conditionalFormatting>
  <conditionalFormatting sqref="D126">
    <cfRule type="expression" dxfId="484" priority="16" stopIfTrue="1">
      <formula>IF($A126="",B126,)</formula>
    </cfRule>
  </conditionalFormatting>
  <conditionalFormatting sqref="C125">
    <cfRule type="expression" dxfId="483" priority="11" stopIfTrue="1">
      <formula>IF($A125=1,B125,)</formula>
    </cfRule>
    <cfRule type="expression" dxfId="482" priority="12" stopIfTrue="1">
      <formula>IF($A125="",B125,)</formula>
    </cfRule>
  </conditionalFormatting>
  <conditionalFormatting sqref="D125">
    <cfRule type="expression" dxfId="481" priority="13" stopIfTrue="1">
      <formula>IF($A125="",B125,)</formula>
    </cfRule>
  </conditionalFormatting>
  <conditionalFormatting sqref="E125">
    <cfRule type="expression" dxfId="480" priority="10" stopIfTrue="1">
      <formula>IF($A125&lt;&gt;1,B125,"")</formula>
    </cfRule>
  </conditionalFormatting>
  <conditionalFormatting sqref="E126">
    <cfRule type="expression" dxfId="479" priority="9" stopIfTrue="1">
      <formula>IF($A126&lt;&gt;1,B126,"")</formula>
    </cfRule>
  </conditionalFormatting>
  <conditionalFormatting sqref="G55:G59">
    <cfRule type="expression" dxfId="478" priority="7" stopIfTrue="1">
      <formula>$F$5="Freelancer"</formula>
    </cfRule>
    <cfRule type="expression" dxfId="477" priority="8" stopIfTrue="1">
      <formula>$F$5="DTC Int. Staff"</formula>
    </cfRule>
  </conditionalFormatting>
  <conditionalFormatting sqref="G77:G81">
    <cfRule type="expression" dxfId="476" priority="5" stopIfTrue="1">
      <formula>#REF!="Freelancer"</formula>
    </cfRule>
    <cfRule type="expression" dxfId="475" priority="6" stopIfTrue="1">
      <formula>#REF!="DTC Int. Staff"</formula>
    </cfRule>
  </conditionalFormatting>
  <conditionalFormatting sqref="G77:G81">
    <cfRule type="expression" dxfId="474" priority="3" stopIfTrue="1">
      <formula>$F$5="Freelancer"</formula>
    </cfRule>
    <cfRule type="expression" dxfId="473" priority="4" stopIfTrue="1">
      <formula>$F$5="DTC Int. Staff"</formula>
    </cfRule>
  </conditionalFormatting>
  <conditionalFormatting sqref="G25">
    <cfRule type="expression" dxfId="472" priority="1" stopIfTrue="1">
      <formula>#REF!="Freelancer"</formula>
    </cfRule>
    <cfRule type="expression" dxfId="47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5CDE-DF84-4280-B450-B59E7AD9B3EB}">
  <sheetPr>
    <pageSetUpPr fitToPage="1"/>
  </sheetPr>
  <dimension ref="A1:J283"/>
  <sheetViews>
    <sheetView showGridLines="0" topLeftCell="D7" zoomScale="90" zoomScaleNormal="90" workbookViewId="0">
      <selection activeCell="G8" sqref="G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255" t="s">
        <v>5</v>
      </c>
      <c r="E1" s="256"/>
      <c r="F1" s="256"/>
      <c r="G1" s="256"/>
      <c r="H1" s="256"/>
      <c r="I1" s="256"/>
      <c r="J1" s="257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58" t="s">
        <v>8</v>
      </c>
      <c r="E4" s="259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SUM(J10:J193)</f>
        <v>0</v>
      </c>
      <c r="J8" s="157">
        <f>I8/8</f>
        <v>0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11</v>
      </c>
      <c r="C10" s="167"/>
      <c r="D10" s="28">
        <v>44501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</row>
    <row r="11" spans="1:10" ht="22.5" customHeight="1" x14ac:dyDescent="0.25">
      <c r="A11" s="8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170" t="str">
        <f>IF(B11=1,"Mo",IF(B11=2,"Tue",IF(B11=3,"Wed",IF(B11=4,"Thu",IF(B11=5,"Fri",IF(B11=6,"Sat",IF(B11=7,"Sun","")))))))</f>
        <v>Mo</v>
      </c>
      <c r="E11" s="163">
        <f>+D10</f>
        <v>44501</v>
      </c>
      <c r="F11" s="46"/>
      <c r="G11" s="47"/>
      <c r="H11" s="70"/>
      <c r="I11" s="47"/>
      <c r="J11" s="85"/>
    </row>
    <row r="12" spans="1:10" ht="22.5" customHeight="1" x14ac:dyDescent="0.25">
      <c r="C12" s="74"/>
      <c r="D12" s="170" t="str">
        <f>D11</f>
        <v>Mo</v>
      </c>
      <c r="E12" s="163">
        <f>E11</f>
        <v>44501</v>
      </c>
      <c r="F12" s="46"/>
      <c r="G12" s="47"/>
      <c r="H12" s="70"/>
      <c r="I12" s="47"/>
      <c r="J12" s="85"/>
    </row>
    <row r="13" spans="1:10" ht="22.5" customHeight="1" x14ac:dyDescent="0.25">
      <c r="C13" s="74"/>
      <c r="D13" s="170" t="str">
        <f t="shared" ref="D13:E15" si="2">D12</f>
        <v>Mo</v>
      </c>
      <c r="E13" s="163">
        <f t="shared" si="2"/>
        <v>44501</v>
      </c>
      <c r="F13" s="46"/>
      <c r="G13" s="47"/>
      <c r="H13" s="70"/>
      <c r="I13" s="47"/>
      <c r="J13" s="85"/>
    </row>
    <row r="14" spans="1:10" ht="22.5" customHeight="1" x14ac:dyDescent="0.25">
      <c r="C14" s="74"/>
      <c r="D14" s="170" t="str">
        <f t="shared" si="2"/>
        <v>Mo</v>
      </c>
      <c r="E14" s="163">
        <f t="shared" si="2"/>
        <v>44501</v>
      </c>
      <c r="F14" s="46"/>
      <c r="G14" s="47"/>
      <c r="H14" s="70"/>
      <c r="I14" s="47"/>
      <c r="J14" s="85"/>
    </row>
    <row r="15" spans="1:10" ht="22.5" customHeight="1" x14ac:dyDescent="0.25">
      <c r="C15" s="74"/>
      <c r="D15" s="170" t="str">
        <f t="shared" si="2"/>
        <v>Mo</v>
      </c>
      <c r="E15" s="163">
        <f t="shared" si="2"/>
        <v>44501</v>
      </c>
      <c r="F15" s="46"/>
      <c r="G15" s="47"/>
      <c r="H15" s="70"/>
      <c r="I15" s="47"/>
      <c r="J15" s="85"/>
    </row>
    <row r="16" spans="1:10" ht="22.5" customHeight="1" x14ac:dyDescent="0.25">
      <c r="B16" s="8">
        <f t="shared" si="1"/>
        <v>2</v>
      </c>
      <c r="C16" s="75"/>
      <c r="D16" s="169" t="str">
        <f>IF(B16=1,"Mo",IF(B16=2,"Tue",IF(B16=3,"Wed",IF(B16=4,"Thu",IF(B16=5,"Fri",IF(B16=6,"Sat",IF(B16=7,"Sun","")))))))</f>
        <v>Tue</v>
      </c>
      <c r="E16" s="161">
        <f>+E11+1</f>
        <v>44502</v>
      </c>
      <c r="F16" s="35"/>
      <c r="G16" s="36"/>
      <c r="H16" s="43"/>
      <c r="I16" s="36"/>
      <c r="J16" s="84"/>
    </row>
    <row r="17" spans="1:10" ht="22.5" customHeight="1" x14ac:dyDescent="0.25">
      <c r="C17" s="75"/>
      <c r="D17" s="169" t="str">
        <f>D16</f>
        <v>Tue</v>
      </c>
      <c r="E17" s="161">
        <f>E16</f>
        <v>44502</v>
      </c>
      <c r="F17" s="35"/>
      <c r="G17" s="36"/>
      <c r="H17" s="43"/>
      <c r="I17" s="36"/>
      <c r="J17" s="84"/>
    </row>
    <row r="18" spans="1:10" ht="22.5" customHeight="1" x14ac:dyDescent="0.25">
      <c r="C18" s="75"/>
      <c r="D18" s="169" t="str">
        <f t="shared" ref="D18:E20" si="3">D17</f>
        <v>Tue</v>
      </c>
      <c r="E18" s="161">
        <f t="shared" si="3"/>
        <v>44502</v>
      </c>
      <c r="F18" s="35"/>
      <c r="G18" s="36"/>
      <c r="H18" s="43"/>
      <c r="I18" s="36"/>
      <c r="J18" s="84"/>
    </row>
    <row r="19" spans="1:10" ht="22.5" customHeight="1" x14ac:dyDescent="0.25">
      <c r="C19" s="75"/>
      <c r="D19" s="169" t="str">
        <f t="shared" si="3"/>
        <v>Tue</v>
      </c>
      <c r="E19" s="161">
        <f t="shared" si="3"/>
        <v>44502</v>
      </c>
      <c r="F19" s="35"/>
      <c r="G19" s="36"/>
      <c r="H19" s="43"/>
      <c r="I19" s="36"/>
      <c r="J19" s="84"/>
    </row>
    <row r="20" spans="1:10" ht="22.5" customHeight="1" x14ac:dyDescent="0.25">
      <c r="C20" s="75"/>
      <c r="D20" s="169" t="str">
        <f t="shared" si="3"/>
        <v>Tue</v>
      </c>
      <c r="E20" s="161">
        <f t="shared" si="3"/>
        <v>44502</v>
      </c>
      <c r="F20" s="35"/>
      <c r="G20" s="36"/>
      <c r="H20" s="43"/>
      <c r="I20" s="36"/>
      <c r="J20" s="84"/>
    </row>
    <row r="21" spans="1:10" ht="22.5" customHeight="1" x14ac:dyDescent="0.25">
      <c r="B21" s="8">
        <f t="shared" si="1"/>
        <v>3</v>
      </c>
      <c r="C21" s="75"/>
      <c r="D21" s="170" t="str">
        <f>IF(B21=1,"Mo",IF(B21=2,"Tue",IF(B21=3,"Wed",IF(B21=4,"Thu",IF(B21=5,"Fri",IF(B21=6,"Sat",IF(B21=7,"Sun","")))))))</f>
        <v>Wed</v>
      </c>
      <c r="E21" s="163">
        <f>+E16+1</f>
        <v>44503</v>
      </c>
      <c r="F21" s="46"/>
      <c r="G21" s="47"/>
      <c r="H21" s="70"/>
      <c r="I21" s="47"/>
      <c r="J21" s="85"/>
    </row>
    <row r="22" spans="1:10" ht="22.5" customHeight="1" x14ac:dyDescent="0.25">
      <c r="C22" s="75"/>
      <c r="D22" s="170" t="str">
        <f>D21</f>
        <v>Wed</v>
      </c>
      <c r="E22" s="163">
        <f>E21</f>
        <v>44503</v>
      </c>
      <c r="F22" s="46"/>
      <c r="G22" s="47"/>
      <c r="H22" s="70"/>
      <c r="I22" s="47"/>
      <c r="J22" s="85"/>
    </row>
    <row r="23" spans="1:10" ht="22.5" customHeight="1" x14ac:dyDescent="0.25">
      <c r="C23" s="75"/>
      <c r="D23" s="170" t="str">
        <f t="shared" ref="D23:E25" si="4">D22</f>
        <v>Wed</v>
      </c>
      <c r="E23" s="163">
        <f t="shared" si="4"/>
        <v>44503</v>
      </c>
      <c r="F23" s="46"/>
      <c r="G23" s="47"/>
      <c r="H23" s="70"/>
      <c r="I23" s="47"/>
      <c r="J23" s="85"/>
    </row>
    <row r="24" spans="1:10" ht="22.5" customHeight="1" x14ac:dyDescent="0.25">
      <c r="C24" s="75"/>
      <c r="D24" s="170" t="str">
        <f t="shared" si="4"/>
        <v>Wed</v>
      </c>
      <c r="E24" s="163">
        <f t="shared" si="4"/>
        <v>44503</v>
      </c>
      <c r="F24" s="46"/>
      <c r="G24" s="47"/>
      <c r="H24" s="70"/>
      <c r="I24" s="47"/>
      <c r="J24" s="85"/>
    </row>
    <row r="25" spans="1:10" ht="22.5" customHeight="1" x14ac:dyDescent="0.25">
      <c r="C25" s="75"/>
      <c r="D25" s="170" t="str">
        <f t="shared" si="4"/>
        <v>Wed</v>
      </c>
      <c r="E25" s="163">
        <f t="shared" si="4"/>
        <v>44503</v>
      </c>
      <c r="F25" s="46"/>
      <c r="G25" s="47"/>
      <c r="H25" s="70"/>
      <c r="I25" s="47"/>
      <c r="J25" s="85"/>
    </row>
    <row r="26" spans="1:10" ht="22.5" customHeight="1" x14ac:dyDescent="0.25">
      <c r="A26" s="8">
        <f t="shared" si="0"/>
        <v>1</v>
      </c>
      <c r="B26" s="8">
        <f t="shared" si="1"/>
        <v>4</v>
      </c>
      <c r="C26" s="75"/>
      <c r="D26" s="169" t="str">
        <f t="shared" ref="D26:D119" si="5">IF(B26=1,"Mo",IF(B26=2,"Tue",IF(B26=3,"Wed",IF(B26=4,"Thu",IF(B26=5,"Fri",IF(B26=6,"Sat",IF(B26=7,"Sun","")))))))</f>
        <v>Thu</v>
      </c>
      <c r="E26" s="161">
        <f t="shared" ref="E26" si="6">+E21+1</f>
        <v>44504</v>
      </c>
      <c r="F26" s="35"/>
      <c r="G26" s="36"/>
      <c r="H26" s="37"/>
      <c r="I26" s="36"/>
      <c r="J26" s="84"/>
    </row>
    <row r="27" spans="1:10" ht="22.5" customHeight="1" x14ac:dyDescent="0.25">
      <c r="C27" s="75"/>
      <c r="D27" s="169" t="str">
        <f>D26</f>
        <v>Thu</v>
      </c>
      <c r="E27" s="161">
        <f>E26</f>
        <v>44504</v>
      </c>
      <c r="F27" s="35"/>
      <c r="G27" s="36"/>
      <c r="H27" s="37"/>
      <c r="I27" s="36"/>
      <c r="J27" s="84"/>
    </row>
    <row r="28" spans="1:10" ht="22.5" customHeight="1" x14ac:dyDescent="0.25">
      <c r="C28" s="75"/>
      <c r="D28" s="169" t="str">
        <f t="shared" ref="D28:E30" si="7">D27</f>
        <v>Thu</v>
      </c>
      <c r="E28" s="161">
        <f t="shared" si="7"/>
        <v>44504</v>
      </c>
      <c r="F28" s="35"/>
      <c r="G28" s="36"/>
      <c r="H28" s="37"/>
      <c r="I28" s="36"/>
      <c r="J28" s="84"/>
    </row>
    <row r="29" spans="1:10" ht="22.5" customHeight="1" x14ac:dyDescent="0.25">
      <c r="C29" s="75"/>
      <c r="D29" s="169" t="str">
        <f t="shared" si="7"/>
        <v>Thu</v>
      </c>
      <c r="E29" s="161">
        <f t="shared" si="7"/>
        <v>44504</v>
      </c>
      <c r="F29" s="35"/>
      <c r="G29" s="36"/>
      <c r="H29" s="37"/>
      <c r="I29" s="36"/>
      <c r="J29" s="84"/>
    </row>
    <row r="30" spans="1:10" ht="22.5" customHeight="1" x14ac:dyDescent="0.25">
      <c r="C30" s="75"/>
      <c r="D30" s="169" t="str">
        <f t="shared" si="7"/>
        <v>Thu</v>
      </c>
      <c r="E30" s="161">
        <f t="shared" si="7"/>
        <v>44504</v>
      </c>
      <c r="F30" s="35"/>
      <c r="G30" s="36"/>
      <c r="H30" s="37"/>
      <c r="I30" s="36"/>
      <c r="J30" s="84"/>
    </row>
    <row r="31" spans="1:10" ht="22.5" customHeight="1" x14ac:dyDescent="0.25">
      <c r="A31" s="8">
        <f t="shared" si="0"/>
        <v>1</v>
      </c>
      <c r="B31" s="8">
        <f t="shared" si="1"/>
        <v>5</v>
      </c>
      <c r="C31" s="75"/>
      <c r="D31" s="170" t="str">
        <f t="shared" si="5"/>
        <v>Fri</v>
      </c>
      <c r="E31" s="163">
        <f>+E26+1</f>
        <v>44505</v>
      </c>
      <c r="F31" s="46"/>
      <c r="G31" s="47"/>
      <c r="H31" s="48"/>
      <c r="I31" s="47"/>
      <c r="J31" s="85"/>
    </row>
    <row r="32" spans="1:10" ht="22.5" customHeight="1" x14ac:dyDescent="0.25">
      <c r="C32" s="75"/>
      <c r="D32" s="170" t="str">
        <f>D31</f>
        <v>Fri</v>
      </c>
      <c r="E32" s="163">
        <f>E31</f>
        <v>44505</v>
      </c>
      <c r="F32" s="46"/>
      <c r="G32" s="47"/>
      <c r="H32" s="48"/>
      <c r="I32" s="47"/>
      <c r="J32" s="85"/>
    </row>
    <row r="33" spans="1:10" ht="22.5" customHeight="1" x14ac:dyDescent="0.25">
      <c r="C33" s="75"/>
      <c r="D33" s="170" t="str">
        <f t="shared" ref="D33:E35" si="8">D32</f>
        <v>Fri</v>
      </c>
      <c r="E33" s="163">
        <f t="shared" si="8"/>
        <v>44505</v>
      </c>
      <c r="F33" s="46"/>
      <c r="G33" s="47"/>
      <c r="H33" s="48"/>
      <c r="I33" s="47"/>
      <c r="J33" s="85"/>
    </row>
    <row r="34" spans="1:10" ht="22.5" customHeight="1" x14ac:dyDescent="0.25">
      <c r="C34" s="75"/>
      <c r="D34" s="170" t="str">
        <f t="shared" si="8"/>
        <v>Fri</v>
      </c>
      <c r="E34" s="163">
        <f t="shared" si="8"/>
        <v>44505</v>
      </c>
      <c r="F34" s="46"/>
      <c r="G34" s="47"/>
      <c r="H34" s="48"/>
      <c r="I34" s="47"/>
      <c r="J34" s="85"/>
    </row>
    <row r="35" spans="1:10" ht="22.5" customHeight="1" x14ac:dyDescent="0.25">
      <c r="C35" s="75"/>
      <c r="D35" s="170" t="str">
        <f t="shared" si="8"/>
        <v>Fri</v>
      </c>
      <c r="E35" s="163">
        <f t="shared" si="8"/>
        <v>44505</v>
      </c>
      <c r="F35" s="46"/>
      <c r="G35" s="47"/>
      <c r="H35" s="48"/>
      <c r="I35" s="47"/>
      <c r="J35" s="85"/>
    </row>
    <row r="36" spans="1:10" ht="22.5" customHeight="1" x14ac:dyDescent="0.25">
      <c r="A36" s="8" t="str">
        <f t="shared" si="0"/>
        <v/>
      </c>
      <c r="B36" s="8">
        <f t="shared" si="1"/>
        <v>6</v>
      </c>
      <c r="C36" s="75"/>
      <c r="D36" s="169" t="str">
        <f t="shared" si="5"/>
        <v>Sat</v>
      </c>
      <c r="E36" s="161">
        <f>+E31+1</f>
        <v>44506</v>
      </c>
      <c r="F36" s="35"/>
      <c r="G36" s="36"/>
      <c r="H36" s="166"/>
      <c r="I36" s="36"/>
      <c r="J36" s="84"/>
    </row>
    <row r="37" spans="1:10" ht="22.5" customHeight="1" x14ac:dyDescent="0.25">
      <c r="A37" s="8" t="str">
        <f t="shared" si="0"/>
        <v/>
      </c>
      <c r="B37" s="8">
        <f t="shared" si="1"/>
        <v>7</v>
      </c>
      <c r="C37" s="75"/>
      <c r="D37" s="170" t="str">
        <f t="shared" si="5"/>
        <v>Sun</v>
      </c>
      <c r="E37" s="163">
        <f>+E36+1</f>
        <v>44507</v>
      </c>
      <c r="F37" s="35"/>
      <c r="G37" s="36"/>
      <c r="H37" s="43"/>
      <c r="I37" s="36"/>
      <c r="J37" s="84"/>
    </row>
    <row r="38" spans="1:10" ht="22.5" customHeight="1" x14ac:dyDescent="0.25">
      <c r="A38" s="8">
        <f t="shared" si="0"/>
        <v>1</v>
      </c>
      <c r="B38" s="8">
        <f t="shared" si="1"/>
        <v>1</v>
      </c>
      <c r="C38" s="75"/>
      <c r="D38" s="169" t="str">
        <f>IF(B38=1,"Mo",IF(B38=2,"Tue",IF(B38=3,"Wed",IF(B38=4,"Thu",IF(B38=5,"Fri",IF(B38=6,"Sat",IF(B38=7,"Sun","")))))))</f>
        <v>Mo</v>
      </c>
      <c r="E38" s="161">
        <f>+E37+1</f>
        <v>44508</v>
      </c>
      <c r="F38" s="35"/>
      <c r="G38" s="36"/>
      <c r="H38" s="43"/>
      <c r="I38" s="36"/>
      <c r="J38" s="84"/>
    </row>
    <row r="39" spans="1:10" ht="22.5" customHeight="1" x14ac:dyDescent="0.25">
      <c r="C39" s="75"/>
      <c r="D39" s="169" t="str">
        <f t="shared" ref="D39:E42" si="9">D38</f>
        <v>Mo</v>
      </c>
      <c r="E39" s="161">
        <f t="shared" si="9"/>
        <v>44508</v>
      </c>
      <c r="F39" s="35"/>
      <c r="G39" s="36"/>
      <c r="H39" s="43"/>
      <c r="I39" s="36"/>
      <c r="J39" s="84"/>
    </row>
    <row r="40" spans="1:10" ht="22.5" customHeight="1" x14ac:dyDescent="0.25">
      <c r="C40" s="75"/>
      <c r="D40" s="169" t="str">
        <f t="shared" si="9"/>
        <v>Mo</v>
      </c>
      <c r="E40" s="161">
        <f t="shared" si="9"/>
        <v>44508</v>
      </c>
      <c r="F40" s="35"/>
      <c r="G40" s="36"/>
      <c r="H40" s="43"/>
      <c r="I40" s="36"/>
      <c r="J40" s="84"/>
    </row>
    <row r="41" spans="1:10" ht="22.5" customHeight="1" x14ac:dyDescent="0.25">
      <c r="C41" s="75"/>
      <c r="D41" s="169" t="str">
        <f t="shared" si="9"/>
        <v>Mo</v>
      </c>
      <c r="E41" s="161">
        <f t="shared" si="9"/>
        <v>44508</v>
      </c>
      <c r="F41" s="35"/>
      <c r="G41" s="36"/>
      <c r="H41" s="43"/>
      <c r="I41" s="36"/>
      <c r="J41" s="84"/>
    </row>
    <row r="42" spans="1:10" ht="22.5" customHeight="1" x14ac:dyDescent="0.25">
      <c r="C42" s="75"/>
      <c r="D42" s="169" t="str">
        <f t="shared" si="9"/>
        <v>Mo</v>
      </c>
      <c r="E42" s="161">
        <f t="shared" si="9"/>
        <v>44508</v>
      </c>
      <c r="F42" s="35"/>
      <c r="G42" s="36"/>
      <c r="H42" s="43"/>
      <c r="I42" s="36"/>
      <c r="J42" s="84"/>
    </row>
    <row r="43" spans="1:10" ht="22.5" customHeight="1" x14ac:dyDescent="0.25">
      <c r="A43" s="8">
        <f t="shared" si="0"/>
        <v>1</v>
      </c>
      <c r="B43" s="8">
        <f t="shared" si="1"/>
        <v>2</v>
      </c>
      <c r="C43" s="75"/>
      <c r="D43" s="170" t="str">
        <f>IF(B43=1,"Mo",IF(B43=2,"Tue",IF(B43=3,"Wed",IF(B43=4,"Thu",IF(B43=5,"Fri",IF(B43=6,"Sat",IF(B43=7,"Sun","")))))))</f>
        <v>Tue</v>
      </c>
      <c r="E43" s="163">
        <f>+E38+1</f>
        <v>44509</v>
      </c>
      <c r="F43" s="46"/>
      <c r="G43" s="47"/>
      <c r="H43" s="48"/>
      <c r="I43" s="47"/>
      <c r="J43" s="85"/>
    </row>
    <row r="44" spans="1:10" ht="22.5" customHeight="1" x14ac:dyDescent="0.25">
      <c r="C44" s="75"/>
      <c r="D44" s="170" t="str">
        <f>D43</f>
        <v>Tue</v>
      </c>
      <c r="E44" s="163">
        <f>E43</f>
        <v>44509</v>
      </c>
      <c r="F44" s="46"/>
      <c r="G44" s="47"/>
      <c r="H44" s="48"/>
      <c r="I44" s="47"/>
      <c r="J44" s="85"/>
    </row>
    <row r="45" spans="1:10" ht="22.5" customHeight="1" x14ac:dyDescent="0.25">
      <c r="C45" s="75"/>
      <c r="D45" s="170" t="str">
        <f t="shared" ref="D45:E47" si="10">D44</f>
        <v>Tue</v>
      </c>
      <c r="E45" s="163">
        <f t="shared" si="10"/>
        <v>44509</v>
      </c>
      <c r="F45" s="46"/>
      <c r="G45" s="47"/>
      <c r="H45" s="48"/>
      <c r="I45" s="47"/>
      <c r="J45" s="85"/>
    </row>
    <row r="46" spans="1:10" ht="22.5" customHeight="1" x14ac:dyDescent="0.25">
      <c r="C46" s="75"/>
      <c r="D46" s="170" t="str">
        <f t="shared" si="10"/>
        <v>Tue</v>
      </c>
      <c r="E46" s="163">
        <f t="shared" si="10"/>
        <v>44509</v>
      </c>
      <c r="F46" s="46"/>
      <c r="G46" s="47"/>
      <c r="H46" s="48"/>
      <c r="I46" s="47"/>
      <c r="J46" s="85"/>
    </row>
    <row r="47" spans="1:10" ht="22.5" customHeight="1" x14ac:dyDescent="0.25">
      <c r="C47" s="75"/>
      <c r="D47" s="170" t="str">
        <f t="shared" si="10"/>
        <v>Tue</v>
      </c>
      <c r="E47" s="163">
        <f t="shared" si="10"/>
        <v>44509</v>
      </c>
      <c r="F47" s="46"/>
      <c r="G47" s="47"/>
      <c r="H47" s="48"/>
      <c r="I47" s="47"/>
      <c r="J47" s="85"/>
    </row>
    <row r="48" spans="1:10" ht="22.5" customHeight="1" x14ac:dyDescent="0.25">
      <c r="A48" s="8">
        <f t="shared" si="0"/>
        <v>1</v>
      </c>
      <c r="B48" s="8">
        <f t="shared" si="1"/>
        <v>3</v>
      </c>
      <c r="C48" s="75"/>
      <c r="D48" s="169" t="str">
        <f>IF(B48=1,"Mo",IF(B48=2,"Tue",IF(B48=3,"Wed",IF(B48=4,"Thu",IF(B48=5,"Fri",IF(B48=6,"Sat",IF(B48=7,"Sun","")))))))</f>
        <v>Wed</v>
      </c>
      <c r="E48" s="161">
        <f>+E43+1</f>
        <v>44510</v>
      </c>
      <c r="F48" s="35"/>
      <c r="G48" s="36"/>
      <c r="H48" s="37"/>
      <c r="I48" s="36"/>
      <c r="J48" s="84"/>
    </row>
    <row r="49" spans="1:10" ht="22.5" customHeight="1" x14ac:dyDescent="0.25">
      <c r="C49" s="75"/>
      <c r="D49" s="169" t="str">
        <f>D48</f>
        <v>Wed</v>
      </c>
      <c r="E49" s="161">
        <f>E48</f>
        <v>44510</v>
      </c>
      <c r="F49" s="35"/>
      <c r="G49" s="36"/>
      <c r="H49" s="37"/>
      <c r="I49" s="36"/>
      <c r="J49" s="84"/>
    </row>
    <row r="50" spans="1:10" ht="22.5" customHeight="1" x14ac:dyDescent="0.25">
      <c r="C50" s="75"/>
      <c r="D50" s="169" t="str">
        <f t="shared" ref="D50:E52" si="11">D49</f>
        <v>Wed</v>
      </c>
      <c r="E50" s="161">
        <f t="shared" si="11"/>
        <v>44510</v>
      </c>
      <c r="F50" s="35"/>
      <c r="G50" s="36"/>
      <c r="H50" s="37"/>
      <c r="I50" s="36"/>
      <c r="J50" s="84"/>
    </row>
    <row r="51" spans="1:10" ht="22.5" customHeight="1" x14ac:dyDescent="0.25">
      <c r="C51" s="75"/>
      <c r="D51" s="169" t="str">
        <f t="shared" si="11"/>
        <v>Wed</v>
      </c>
      <c r="E51" s="161">
        <f t="shared" si="11"/>
        <v>44510</v>
      </c>
      <c r="F51" s="35"/>
      <c r="G51" s="36"/>
      <c r="H51" s="37"/>
      <c r="I51" s="36"/>
      <c r="J51" s="84"/>
    </row>
    <row r="52" spans="1:10" ht="22.5" customHeight="1" x14ac:dyDescent="0.25">
      <c r="C52" s="75"/>
      <c r="D52" s="169" t="str">
        <f t="shared" si="11"/>
        <v>Wed</v>
      </c>
      <c r="E52" s="161">
        <f t="shared" si="11"/>
        <v>44510</v>
      </c>
      <c r="F52" s="35"/>
      <c r="G52" s="36"/>
      <c r="H52" s="37"/>
      <c r="I52" s="36"/>
      <c r="J52" s="84"/>
    </row>
    <row r="53" spans="1:10" ht="22.5" customHeight="1" x14ac:dyDescent="0.25">
      <c r="A53" s="8">
        <f t="shared" si="0"/>
        <v>1</v>
      </c>
      <c r="B53" s="8">
        <f t="shared" si="1"/>
        <v>4</v>
      </c>
      <c r="C53" s="173"/>
      <c r="D53" s="170" t="str">
        <f t="shared" si="5"/>
        <v>Thu</v>
      </c>
      <c r="E53" s="163">
        <f>+E48+1</f>
        <v>44511</v>
      </c>
      <c r="F53" s="46"/>
      <c r="G53" s="47"/>
      <c r="H53" s="48"/>
      <c r="I53" s="47"/>
      <c r="J53" s="85"/>
    </row>
    <row r="54" spans="1:10" ht="22.5" customHeight="1" x14ac:dyDescent="0.25">
      <c r="C54" s="173"/>
      <c r="D54" s="170" t="str">
        <f>D53</f>
        <v>Thu</v>
      </c>
      <c r="E54" s="163">
        <f>E53</f>
        <v>44511</v>
      </c>
      <c r="F54" s="46"/>
      <c r="G54" s="47"/>
      <c r="H54" s="48"/>
      <c r="I54" s="47"/>
      <c r="J54" s="85"/>
    </row>
    <row r="55" spans="1:10" ht="22.5" customHeight="1" x14ac:dyDescent="0.25">
      <c r="C55" s="173"/>
      <c r="D55" s="170" t="str">
        <f t="shared" ref="D55:E57" si="12">D54</f>
        <v>Thu</v>
      </c>
      <c r="E55" s="163">
        <f t="shared" si="12"/>
        <v>44511</v>
      </c>
      <c r="F55" s="46"/>
      <c r="G55" s="47"/>
      <c r="H55" s="48"/>
      <c r="I55" s="47"/>
      <c r="J55" s="85"/>
    </row>
    <row r="56" spans="1:10" ht="22.5" customHeight="1" x14ac:dyDescent="0.25">
      <c r="C56" s="173"/>
      <c r="D56" s="170" t="str">
        <f t="shared" si="12"/>
        <v>Thu</v>
      </c>
      <c r="E56" s="163">
        <f t="shared" si="12"/>
        <v>44511</v>
      </c>
      <c r="F56" s="46"/>
      <c r="G56" s="47"/>
      <c r="H56" s="48"/>
      <c r="I56" s="47"/>
      <c r="J56" s="85"/>
    </row>
    <row r="57" spans="1:10" ht="22.5" customHeight="1" x14ac:dyDescent="0.25">
      <c r="C57" s="173"/>
      <c r="D57" s="170" t="str">
        <f t="shared" si="12"/>
        <v>Thu</v>
      </c>
      <c r="E57" s="163">
        <f t="shared" si="12"/>
        <v>44511</v>
      </c>
      <c r="F57" s="46"/>
      <c r="G57" s="47"/>
      <c r="H57" s="48"/>
      <c r="I57" s="47"/>
      <c r="J57" s="85"/>
    </row>
    <row r="58" spans="1:10" ht="22.5" customHeight="1" x14ac:dyDescent="0.25">
      <c r="A58" s="8">
        <f t="shared" si="0"/>
        <v>1</v>
      </c>
      <c r="B58" s="8">
        <f t="shared" si="1"/>
        <v>5</v>
      </c>
      <c r="C58" s="173"/>
      <c r="D58" s="169" t="str">
        <f t="shared" si="5"/>
        <v>Fri</v>
      </c>
      <c r="E58" s="161">
        <f>+E53+1</f>
        <v>44512</v>
      </c>
      <c r="F58" s="35"/>
      <c r="G58" s="36"/>
      <c r="H58" s="125"/>
      <c r="I58" s="36"/>
      <c r="J58" s="84"/>
    </row>
    <row r="59" spans="1:10" ht="22.5" customHeight="1" x14ac:dyDescent="0.25">
      <c r="C59" s="173"/>
      <c r="D59" s="169" t="str">
        <f t="shared" ref="D59:E62" si="13">D58</f>
        <v>Fri</v>
      </c>
      <c r="E59" s="161">
        <f t="shared" si="13"/>
        <v>44512</v>
      </c>
      <c r="F59" s="35"/>
      <c r="G59" s="36"/>
      <c r="H59" s="125"/>
      <c r="I59" s="36"/>
      <c r="J59" s="84"/>
    </row>
    <row r="60" spans="1:10" ht="22.5" customHeight="1" x14ac:dyDescent="0.25">
      <c r="C60" s="173"/>
      <c r="D60" s="169" t="str">
        <f t="shared" si="13"/>
        <v>Fri</v>
      </c>
      <c r="E60" s="161">
        <f t="shared" si="13"/>
        <v>44512</v>
      </c>
      <c r="F60" s="35"/>
      <c r="G60" s="36"/>
      <c r="H60" s="125"/>
      <c r="I60" s="36"/>
      <c r="J60" s="84"/>
    </row>
    <row r="61" spans="1:10" ht="22.5" customHeight="1" x14ac:dyDescent="0.25">
      <c r="C61" s="173"/>
      <c r="D61" s="169" t="str">
        <f t="shared" si="13"/>
        <v>Fri</v>
      </c>
      <c r="E61" s="161">
        <f t="shared" si="13"/>
        <v>44512</v>
      </c>
      <c r="F61" s="35"/>
      <c r="G61" s="36"/>
      <c r="H61" s="125"/>
      <c r="I61" s="36"/>
      <c r="J61" s="84"/>
    </row>
    <row r="62" spans="1:10" ht="22.5" customHeight="1" x14ac:dyDescent="0.25">
      <c r="C62" s="173"/>
      <c r="D62" s="169" t="str">
        <f t="shared" si="13"/>
        <v>Fri</v>
      </c>
      <c r="E62" s="161">
        <f t="shared" si="13"/>
        <v>44512</v>
      </c>
      <c r="F62" s="35"/>
      <c r="G62" s="36"/>
      <c r="H62" s="125"/>
      <c r="I62" s="36"/>
      <c r="J62" s="84"/>
    </row>
    <row r="63" spans="1:10" ht="22.5" customHeight="1" x14ac:dyDescent="0.25">
      <c r="A63" s="8" t="str">
        <f t="shared" si="0"/>
        <v/>
      </c>
      <c r="B63" s="8">
        <f t="shared" si="1"/>
        <v>6</v>
      </c>
      <c r="C63" s="75"/>
      <c r="D63" s="170" t="str">
        <f t="shared" si="5"/>
        <v>Sat</v>
      </c>
      <c r="E63" s="163">
        <f>+E58+1</f>
        <v>44513</v>
      </c>
      <c r="F63" s="46"/>
      <c r="G63" s="47"/>
      <c r="H63" s="48"/>
      <c r="I63" s="47"/>
      <c r="J63" s="85"/>
    </row>
    <row r="64" spans="1:10" ht="22.5" customHeight="1" x14ac:dyDescent="0.25">
      <c r="A64" s="8" t="str">
        <f t="shared" si="0"/>
        <v/>
      </c>
      <c r="B64" s="8">
        <f t="shared" si="1"/>
        <v>7</v>
      </c>
      <c r="C64" s="75"/>
      <c r="D64" s="170" t="str">
        <f t="shared" si="5"/>
        <v>Sun</v>
      </c>
      <c r="E64" s="163">
        <f>+E63+1</f>
        <v>44514</v>
      </c>
      <c r="F64" s="46"/>
      <c r="G64" s="47"/>
      <c r="H64" s="48"/>
      <c r="I64" s="47"/>
      <c r="J64" s="85"/>
    </row>
    <row r="65" spans="1:10" ht="22.5" customHeight="1" x14ac:dyDescent="0.25">
      <c r="A65" s="8">
        <f t="shared" si="0"/>
        <v>1</v>
      </c>
      <c r="B65" s="8">
        <f t="shared" si="1"/>
        <v>1</v>
      </c>
      <c r="C65" s="75"/>
      <c r="D65" s="169" t="str">
        <f t="shared" si="5"/>
        <v>Mo</v>
      </c>
      <c r="E65" s="161">
        <f>+E64+1</f>
        <v>44515</v>
      </c>
      <c r="F65" s="35"/>
      <c r="G65" s="36"/>
      <c r="H65" s="43"/>
      <c r="I65" s="36"/>
      <c r="J65" s="84"/>
    </row>
    <row r="66" spans="1:10" ht="22.5" customHeight="1" x14ac:dyDescent="0.25">
      <c r="C66" s="75"/>
      <c r="D66" s="169" t="str">
        <f>D65</f>
        <v>Mo</v>
      </c>
      <c r="E66" s="161">
        <f>E65</f>
        <v>44515</v>
      </c>
      <c r="F66" s="35"/>
      <c r="G66" s="36"/>
      <c r="H66" s="43"/>
      <c r="I66" s="36"/>
      <c r="J66" s="84"/>
    </row>
    <row r="67" spans="1:10" ht="22.5" customHeight="1" x14ac:dyDescent="0.25">
      <c r="C67" s="75"/>
      <c r="D67" s="169" t="str">
        <f t="shared" ref="D67:E69" si="14">D66</f>
        <v>Mo</v>
      </c>
      <c r="E67" s="161">
        <f t="shared" si="14"/>
        <v>44515</v>
      </c>
      <c r="F67" s="35"/>
      <c r="G67" s="36"/>
      <c r="H67" s="43"/>
      <c r="I67" s="36"/>
      <c r="J67" s="84"/>
    </row>
    <row r="68" spans="1:10" ht="22.5" customHeight="1" x14ac:dyDescent="0.25">
      <c r="C68" s="75"/>
      <c r="D68" s="169" t="str">
        <f t="shared" si="14"/>
        <v>Mo</v>
      </c>
      <c r="E68" s="161">
        <f t="shared" si="14"/>
        <v>44515</v>
      </c>
      <c r="F68" s="35"/>
      <c r="G68" s="36"/>
      <c r="H68" s="43"/>
      <c r="I68" s="36"/>
      <c r="J68" s="84"/>
    </row>
    <row r="69" spans="1:10" ht="22.5" customHeight="1" x14ac:dyDescent="0.25">
      <c r="C69" s="75"/>
      <c r="D69" s="169" t="str">
        <f t="shared" si="14"/>
        <v>Mo</v>
      </c>
      <c r="E69" s="161">
        <f t="shared" si="14"/>
        <v>44515</v>
      </c>
      <c r="F69" s="35"/>
      <c r="G69" s="36"/>
      <c r="H69" s="43"/>
      <c r="I69" s="36"/>
      <c r="J69" s="84"/>
    </row>
    <row r="70" spans="1:10" ht="22.5" customHeight="1" x14ac:dyDescent="0.25">
      <c r="A70" s="8">
        <f t="shared" si="0"/>
        <v>1</v>
      </c>
      <c r="B70" s="8">
        <f t="shared" si="1"/>
        <v>2</v>
      </c>
      <c r="C70" s="75"/>
      <c r="D70" s="170" t="str">
        <f t="shared" si="5"/>
        <v>Tue</v>
      </c>
      <c r="E70" s="163">
        <f>+E65+1</f>
        <v>44516</v>
      </c>
      <c r="F70" s="46"/>
      <c r="G70" s="47"/>
      <c r="H70" s="48"/>
      <c r="I70" s="47"/>
      <c r="J70" s="85"/>
    </row>
    <row r="71" spans="1:10" ht="22.5" customHeight="1" x14ac:dyDescent="0.25">
      <c r="C71" s="75"/>
      <c r="D71" s="170" t="str">
        <f>D70</f>
        <v>Tue</v>
      </c>
      <c r="E71" s="163">
        <f>E70</f>
        <v>44516</v>
      </c>
      <c r="F71" s="46"/>
      <c r="G71" s="47"/>
      <c r="H71" s="48"/>
      <c r="I71" s="47"/>
      <c r="J71" s="85"/>
    </row>
    <row r="72" spans="1:10" ht="22.5" customHeight="1" x14ac:dyDescent="0.25">
      <c r="C72" s="75"/>
      <c r="D72" s="170" t="str">
        <f t="shared" ref="D72:E74" si="15">D71</f>
        <v>Tue</v>
      </c>
      <c r="E72" s="163">
        <f t="shared" si="15"/>
        <v>44516</v>
      </c>
      <c r="F72" s="46"/>
      <c r="G72" s="47"/>
      <c r="H72" s="48"/>
      <c r="I72" s="47"/>
      <c r="J72" s="85"/>
    </row>
    <row r="73" spans="1:10" ht="22.5" customHeight="1" x14ac:dyDescent="0.25">
      <c r="C73" s="75"/>
      <c r="D73" s="170" t="str">
        <f t="shared" si="15"/>
        <v>Tue</v>
      </c>
      <c r="E73" s="163">
        <f t="shared" si="15"/>
        <v>44516</v>
      </c>
      <c r="F73" s="46"/>
      <c r="G73" s="47"/>
      <c r="H73" s="48"/>
      <c r="I73" s="47"/>
      <c r="J73" s="85"/>
    </row>
    <row r="74" spans="1:10" ht="22.5" customHeight="1" x14ac:dyDescent="0.25">
      <c r="C74" s="75"/>
      <c r="D74" s="170" t="str">
        <f t="shared" si="15"/>
        <v>Tue</v>
      </c>
      <c r="E74" s="163">
        <f t="shared" si="15"/>
        <v>44516</v>
      </c>
      <c r="F74" s="46"/>
      <c r="G74" s="47"/>
      <c r="H74" s="48"/>
      <c r="I74" s="47"/>
      <c r="J74" s="85"/>
    </row>
    <row r="75" spans="1:10" ht="22.5" customHeight="1" x14ac:dyDescent="0.25">
      <c r="A75" s="8">
        <f t="shared" si="0"/>
        <v>1</v>
      </c>
      <c r="B75" s="8">
        <f t="shared" si="1"/>
        <v>3</v>
      </c>
      <c r="C75" s="75"/>
      <c r="D75" s="169" t="str">
        <f t="shared" si="5"/>
        <v>Wed</v>
      </c>
      <c r="E75" s="161">
        <f>+E70+1</f>
        <v>44517</v>
      </c>
      <c r="F75" s="35"/>
      <c r="G75" s="36"/>
      <c r="H75" s="43"/>
      <c r="I75" s="36"/>
      <c r="J75" s="84"/>
    </row>
    <row r="76" spans="1:10" ht="22.5" customHeight="1" x14ac:dyDescent="0.25">
      <c r="C76" s="75"/>
      <c r="D76" s="169" t="str">
        <f>D75</f>
        <v>Wed</v>
      </c>
      <c r="E76" s="161">
        <f>E75</f>
        <v>44517</v>
      </c>
      <c r="F76" s="35"/>
      <c r="G76" s="36"/>
      <c r="H76" s="43"/>
      <c r="I76" s="36"/>
      <c r="J76" s="84"/>
    </row>
    <row r="77" spans="1:10" ht="22.5" customHeight="1" x14ac:dyDescent="0.25">
      <c r="C77" s="75"/>
      <c r="D77" s="169" t="str">
        <f t="shared" ref="D77:E79" si="16">D76</f>
        <v>Wed</v>
      </c>
      <c r="E77" s="161">
        <f t="shared" si="16"/>
        <v>44517</v>
      </c>
      <c r="F77" s="35"/>
      <c r="G77" s="36"/>
      <c r="H77" s="43"/>
      <c r="I77" s="36"/>
      <c r="J77" s="84"/>
    </row>
    <row r="78" spans="1:10" ht="22.5" customHeight="1" x14ac:dyDescent="0.25">
      <c r="C78" s="75"/>
      <c r="D78" s="169" t="str">
        <f t="shared" si="16"/>
        <v>Wed</v>
      </c>
      <c r="E78" s="161">
        <f t="shared" si="16"/>
        <v>44517</v>
      </c>
      <c r="F78" s="35"/>
      <c r="G78" s="36"/>
      <c r="H78" s="43"/>
      <c r="I78" s="36"/>
      <c r="J78" s="84"/>
    </row>
    <row r="79" spans="1:10" ht="22.5" customHeight="1" x14ac:dyDescent="0.25">
      <c r="C79" s="75"/>
      <c r="D79" s="169" t="str">
        <f t="shared" si="16"/>
        <v>Wed</v>
      </c>
      <c r="E79" s="161">
        <f t="shared" si="16"/>
        <v>44517</v>
      </c>
      <c r="F79" s="35"/>
      <c r="G79" s="36"/>
      <c r="H79" s="43"/>
      <c r="I79" s="36"/>
      <c r="J79" s="84"/>
    </row>
    <row r="80" spans="1:10" ht="22.5" customHeight="1" x14ac:dyDescent="0.25">
      <c r="A80" s="8">
        <f t="shared" si="0"/>
        <v>1</v>
      </c>
      <c r="B80" s="8">
        <f t="shared" si="1"/>
        <v>4</v>
      </c>
      <c r="C80" s="75"/>
      <c r="D80" s="170" t="str">
        <f t="shared" si="5"/>
        <v>Thu</v>
      </c>
      <c r="E80" s="163">
        <f>+E75+1</f>
        <v>44518</v>
      </c>
      <c r="F80" s="46"/>
      <c r="G80" s="47"/>
      <c r="H80" s="48"/>
      <c r="I80" s="47"/>
      <c r="J80" s="85"/>
    </row>
    <row r="81" spans="1:10" ht="22.5" customHeight="1" x14ac:dyDescent="0.25">
      <c r="C81" s="75"/>
      <c r="D81" s="170" t="str">
        <f>D80</f>
        <v>Thu</v>
      </c>
      <c r="E81" s="163">
        <f>E80</f>
        <v>44518</v>
      </c>
      <c r="F81" s="46"/>
      <c r="G81" s="47"/>
      <c r="H81" s="48"/>
      <c r="I81" s="47"/>
      <c r="J81" s="85"/>
    </row>
    <row r="82" spans="1:10" ht="22.5" customHeight="1" x14ac:dyDescent="0.25">
      <c r="C82" s="75"/>
      <c r="D82" s="170" t="str">
        <f t="shared" ref="D82:E84" si="17">D81</f>
        <v>Thu</v>
      </c>
      <c r="E82" s="163">
        <f t="shared" si="17"/>
        <v>44518</v>
      </c>
      <c r="F82" s="46"/>
      <c r="G82" s="47"/>
      <c r="H82" s="48"/>
      <c r="I82" s="47"/>
      <c r="J82" s="85"/>
    </row>
    <row r="83" spans="1:10" ht="22.5" customHeight="1" x14ac:dyDescent="0.25">
      <c r="C83" s="75"/>
      <c r="D83" s="170" t="str">
        <f t="shared" si="17"/>
        <v>Thu</v>
      </c>
      <c r="E83" s="163">
        <f t="shared" si="17"/>
        <v>44518</v>
      </c>
      <c r="F83" s="46"/>
      <c r="G83" s="47"/>
      <c r="H83" s="48"/>
      <c r="I83" s="47"/>
      <c r="J83" s="85"/>
    </row>
    <row r="84" spans="1:10" ht="22.5" customHeight="1" x14ac:dyDescent="0.25">
      <c r="C84" s="75"/>
      <c r="D84" s="170" t="str">
        <f t="shared" si="17"/>
        <v>Thu</v>
      </c>
      <c r="E84" s="163">
        <f t="shared" si="17"/>
        <v>44518</v>
      </c>
      <c r="F84" s="46"/>
      <c r="G84" s="47"/>
      <c r="H84" s="48"/>
      <c r="I84" s="47"/>
      <c r="J84" s="85"/>
    </row>
    <row r="85" spans="1:10" ht="22.5" customHeight="1" x14ac:dyDescent="0.25">
      <c r="A85" s="8">
        <f t="shared" si="0"/>
        <v>1</v>
      </c>
      <c r="B85" s="8">
        <f t="shared" si="1"/>
        <v>5</v>
      </c>
      <c r="C85" s="75"/>
      <c r="D85" s="169" t="str">
        <f t="shared" si="5"/>
        <v>Fri</v>
      </c>
      <c r="E85" s="161">
        <f>+E80+1</f>
        <v>44519</v>
      </c>
      <c r="F85" s="35"/>
      <c r="G85" s="36"/>
      <c r="H85" s="43"/>
      <c r="I85" s="36"/>
      <c r="J85" s="84"/>
    </row>
    <row r="86" spans="1:10" ht="22.5" customHeight="1" x14ac:dyDescent="0.25">
      <c r="C86" s="75"/>
      <c r="D86" s="169" t="str">
        <f>D85</f>
        <v>Fri</v>
      </c>
      <c r="E86" s="161">
        <f>E85</f>
        <v>44519</v>
      </c>
      <c r="F86" s="35"/>
      <c r="G86" s="36"/>
      <c r="H86" s="43"/>
      <c r="I86" s="36"/>
      <c r="J86" s="84"/>
    </row>
    <row r="87" spans="1:10" ht="22.5" customHeight="1" x14ac:dyDescent="0.25">
      <c r="C87" s="75"/>
      <c r="D87" s="169" t="str">
        <f>D86</f>
        <v>Fri</v>
      </c>
      <c r="E87" s="161">
        <f>E86</f>
        <v>44519</v>
      </c>
      <c r="F87" s="35"/>
      <c r="G87" s="36"/>
      <c r="H87" s="43"/>
      <c r="I87" s="36"/>
      <c r="J87" s="84"/>
    </row>
    <row r="88" spans="1:10" ht="22.5" customHeight="1" x14ac:dyDescent="0.25">
      <c r="C88" s="75"/>
      <c r="D88" s="169" t="str">
        <f t="shared" ref="D88:E89" si="18">D87</f>
        <v>Fri</v>
      </c>
      <c r="E88" s="161">
        <f t="shared" si="18"/>
        <v>44519</v>
      </c>
      <c r="F88" s="35"/>
      <c r="G88" s="36"/>
      <c r="H88" s="43"/>
      <c r="I88" s="36"/>
      <c r="J88" s="84"/>
    </row>
    <row r="89" spans="1:10" ht="22.5" customHeight="1" x14ac:dyDescent="0.25">
      <c r="C89" s="75"/>
      <c r="D89" s="169" t="str">
        <f t="shared" si="18"/>
        <v>Fri</v>
      </c>
      <c r="E89" s="161">
        <f t="shared" si="18"/>
        <v>44519</v>
      </c>
      <c r="F89" s="35"/>
      <c r="G89" s="36"/>
      <c r="H89" s="43"/>
      <c r="I89" s="36"/>
      <c r="J89" s="84"/>
    </row>
    <row r="90" spans="1:10" ht="22.5" customHeight="1" x14ac:dyDescent="0.25">
      <c r="A90" s="8" t="str">
        <f t="shared" si="0"/>
        <v/>
      </c>
      <c r="B90" s="8">
        <f t="shared" si="1"/>
        <v>6</v>
      </c>
      <c r="C90" s="75"/>
      <c r="D90" s="169" t="str">
        <f t="shared" si="5"/>
        <v>Sat</v>
      </c>
      <c r="E90" s="161">
        <f>+E85+1</f>
        <v>44520</v>
      </c>
      <c r="F90" s="35"/>
      <c r="G90" s="36"/>
      <c r="H90" s="43"/>
      <c r="I90" s="36"/>
      <c r="J90" s="84"/>
    </row>
    <row r="91" spans="1:10" ht="22.5" customHeight="1" x14ac:dyDescent="0.25">
      <c r="A91" s="8" t="str">
        <f t="shared" si="0"/>
        <v/>
      </c>
      <c r="B91" s="8">
        <f t="shared" si="1"/>
        <v>7</v>
      </c>
      <c r="C91" s="75"/>
      <c r="D91" s="170" t="str">
        <f t="shared" si="5"/>
        <v>Sun</v>
      </c>
      <c r="E91" s="163">
        <f>+E90+1</f>
        <v>44521</v>
      </c>
      <c r="F91" s="46"/>
      <c r="G91" s="47"/>
      <c r="H91" s="48"/>
      <c r="I91" s="47"/>
      <c r="J91" s="85"/>
    </row>
    <row r="92" spans="1:10" ht="22.5" customHeight="1" x14ac:dyDescent="0.25">
      <c r="A92" s="8">
        <f t="shared" si="0"/>
        <v>1</v>
      </c>
      <c r="B92" s="8">
        <f t="shared" si="1"/>
        <v>1</v>
      </c>
      <c r="C92" s="75"/>
      <c r="D92" s="169" t="str">
        <f t="shared" si="5"/>
        <v>Mo</v>
      </c>
      <c r="E92" s="161">
        <f>+E91+1</f>
        <v>44522</v>
      </c>
      <c r="F92" s="35"/>
      <c r="G92" s="36"/>
      <c r="H92" s="43"/>
      <c r="I92" s="36"/>
      <c r="J92" s="84"/>
    </row>
    <row r="93" spans="1:10" ht="22.5" customHeight="1" x14ac:dyDescent="0.25">
      <c r="C93" s="75"/>
      <c r="D93" s="169" t="str">
        <f>D92</f>
        <v>Mo</v>
      </c>
      <c r="E93" s="161">
        <f>E92</f>
        <v>44522</v>
      </c>
      <c r="F93" s="35"/>
      <c r="G93" s="36"/>
      <c r="H93" s="43"/>
      <c r="I93" s="36"/>
      <c r="J93" s="84"/>
    </row>
    <row r="94" spans="1:10" ht="22.5" customHeight="1" x14ac:dyDescent="0.25">
      <c r="C94" s="75"/>
      <c r="D94" s="169" t="str">
        <f t="shared" ref="D94:E97" si="19">D93</f>
        <v>Mo</v>
      </c>
      <c r="E94" s="161">
        <f t="shared" si="19"/>
        <v>44522</v>
      </c>
      <c r="F94" s="35"/>
      <c r="G94" s="36"/>
      <c r="H94" s="43"/>
      <c r="I94" s="36"/>
      <c r="J94" s="84"/>
    </row>
    <row r="95" spans="1:10" ht="22.5" customHeight="1" x14ac:dyDescent="0.25">
      <c r="C95" s="75"/>
      <c r="D95" s="169" t="str">
        <f t="shared" si="19"/>
        <v>Mo</v>
      </c>
      <c r="E95" s="161">
        <f t="shared" si="19"/>
        <v>44522</v>
      </c>
      <c r="F95" s="35"/>
      <c r="G95" s="36"/>
      <c r="H95" s="43"/>
      <c r="I95" s="36"/>
      <c r="J95" s="84"/>
    </row>
    <row r="96" spans="1:10" ht="22.5" customHeight="1" x14ac:dyDescent="0.25">
      <c r="C96" s="75"/>
      <c r="D96" s="169" t="str">
        <f t="shared" si="19"/>
        <v>Mo</v>
      </c>
      <c r="E96" s="161">
        <f t="shared" si="19"/>
        <v>44522</v>
      </c>
      <c r="F96" s="35"/>
      <c r="G96" s="36"/>
      <c r="H96" s="43"/>
      <c r="I96" s="36"/>
      <c r="J96" s="84"/>
    </row>
    <row r="97" spans="1:10" ht="22.5" customHeight="1" x14ac:dyDescent="0.25">
      <c r="C97" s="75"/>
      <c r="D97" s="169" t="str">
        <f t="shared" si="19"/>
        <v>Mo</v>
      </c>
      <c r="E97" s="161">
        <f t="shared" si="19"/>
        <v>44522</v>
      </c>
      <c r="F97" s="35"/>
      <c r="G97" s="36"/>
      <c r="H97" s="43"/>
      <c r="I97" s="36"/>
      <c r="J97" s="84"/>
    </row>
    <row r="98" spans="1:10" ht="22.5" customHeight="1" x14ac:dyDescent="0.25">
      <c r="A98" s="8">
        <f t="shared" si="0"/>
        <v>1</v>
      </c>
      <c r="B98" s="8">
        <f t="shared" si="1"/>
        <v>2</v>
      </c>
      <c r="C98" s="75"/>
      <c r="D98" s="170" t="str">
        <f t="shared" si="5"/>
        <v>Tue</v>
      </c>
      <c r="E98" s="163">
        <f>+E92+1</f>
        <v>44523</v>
      </c>
      <c r="F98" s="46"/>
      <c r="G98" s="47"/>
      <c r="H98" s="70"/>
      <c r="I98" s="47"/>
      <c r="J98" s="85"/>
    </row>
    <row r="99" spans="1:10" ht="22.5" customHeight="1" x14ac:dyDescent="0.25">
      <c r="C99" s="75"/>
      <c r="D99" s="170" t="str">
        <f>D98</f>
        <v>Tue</v>
      </c>
      <c r="E99" s="163">
        <f>E98</f>
        <v>44523</v>
      </c>
      <c r="F99" s="46"/>
      <c r="G99" s="47"/>
      <c r="H99" s="70"/>
      <c r="I99" s="47"/>
      <c r="J99" s="85"/>
    </row>
    <row r="100" spans="1:10" ht="22.5" customHeight="1" x14ac:dyDescent="0.25">
      <c r="C100" s="75"/>
      <c r="D100" s="170" t="str">
        <f t="shared" ref="D100:E102" si="20">D99</f>
        <v>Tue</v>
      </c>
      <c r="E100" s="163">
        <f t="shared" si="20"/>
        <v>44523</v>
      </c>
      <c r="F100" s="46"/>
      <c r="G100" s="47"/>
      <c r="H100" s="70"/>
      <c r="I100" s="47"/>
      <c r="J100" s="85"/>
    </row>
    <row r="101" spans="1:10" ht="22.5" customHeight="1" x14ac:dyDescent="0.25">
      <c r="C101" s="75"/>
      <c r="D101" s="170" t="str">
        <f t="shared" si="20"/>
        <v>Tue</v>
      </c>
      <c r="E101" s="163">
        <f t="shared" si="20"/>
        <v>44523</v>
      </c>
      <c r="F101" s="46"/>
      <c r="G101" s="47"/>
      <c r="H101" s="70"/>
      <c r="I101" s="47"/>
      <c r="J101" s="85"/>
    </row>
    <row r="102" spans="1:10" ht="22.5" customHeight="1" x14ac:dyDescent="0.25">
      <c r="C102" s="75"/>
      <c r="D102" s="170" t="str">
        <f t="shared" si="20"/>
        <v>Tue</v>
      </c>
      <c r="E102" s="163">
        <f t="shared" si="20"/>
        <v>44523</v>
      </c>
      <c r="F102" s="46"/>
      <c r="G102" s="47"/>
      <c r="H102" s="70"/>
      <c r="I102" s="47"/>
      <c r="J102" s="85"/>
    </row>
    <row r="103" spans="1:10" ht="22.5" customHeight="1" x14ac:dyDescent="0.25">
      <c r="A103" s="8">
        <f t="shared" si="0"/>
        <v>1</v>
      </c>
      <c r="B103" s="8">
        <f t="shared" si="1"/>
        <v>3</v>
      </c>
      <c r="C103" s="75"/>
      <c r="D103" s="169" t="str">
        <f t="shared" si="5"/>
        <v>Wed</v>
      </c>
      <c r="E103" s="161">
        <f>+E98+1</f>
        <v>44524</v>
      </c>
      <c r="F103" s="35"/>
      <c r="G103" s="36"/>
      <c r="H103" s="43"/>
      <c r="I103" s="36"/>
      <c r="J103" s="84"/>
    </row>
    <row r="104" spans="1:10" ht="22.5" customHeight="1" x14ac:dyDescent="0.25">
      <c r="C104" s="75"/>
      <c r="D104" s="169" t="str">
        <f>D103</f>
        <v>Wed</v>
      </c>
      <c r="E104" s="161">
        <f>E103</f>
        <v>44524</v>
      </c>
      <c r="F104" s="35"/>
      <c r="G104" s="36"/>
      <c r="H104" s="43"/>
      <c r="I104" s="36"/>
      <c r="J104" s="84"/>
    </row>
    <row r="105" spans="1:10" ht="22.5" customHeight="1" x14ac:dyDescent="0.25">
      <c r="C105" s="75"/>
      <c r="D105" s="169" t="str">
        <f t="shared" ref="D105:E107" si="21">D104</f>
        <v>Wed</v>
      </c>
      <c r="E105" s="161">
        <f t="shared" si="21"/>
        <v>44524</v>
      </c>
      <c r="F105" s="35"/>
      <c r="G105" s="36"/>
      <c r="H105" s="43"/>
      <c r="I105" s="36"/>
      <c r="J105" s="84"/>
    </row>
    <row r="106" spans="1:10" ht="22.5" customHeight="1" x14ac:dyDescent="0.25">
      <c r="C106" s="75"/>
      <c r="D106" s="169" t="str">
        <f t="shared" si="21"/>
        <v>Wed</v>
      </c>
      <c r="E106" s="161">
        <f t="shared" si="21"/>
        <v>44524</v>
      </c>
      <c r="F106" s="35"/>
      <c r="G106" s="36"/>
      <c r="H106" s="43"/>
      <c r="I106" s="36"/>
      <c r="J106" s="84"/>
    </row>
    <row r="107" spans="1:10" ht="22.5" customHeight="1" x14ac:dyDescent="0.25">
      <c r="C107" s="75"/>
      <c r="D107" s="169" t="str">
        <f t="shared" si="21"/>
        <v>Wed</v>
      </c>
      <c r="E107" s="161">
        <f t="shared" si="21"/>
        <v>44524</v>
      </c>
      <c r="F107" s="35"/>
      <c r="G107" s="36"/>
      <c r="H107" s="43"/>
      <c r="I107" s="36"/>
      <c r="J107" s="84"/>
    </row>
    <row r="108" spans="1:10" ht="22.5" customHeight="1" x14ac:dyDescent="0.25">
      <c r="A108" s="8">
        <f t="shared" si="0"/>
        <v>1</v>
      </c>
      <c r="B108" s="8">
        <f t="shared" si="1"/>
        <v>4</v>
      </c>
      <c r="C108" s="75"/>
      <c r="D108" s="170" t="str">
        <f t="shared" si="5"/>
        <v>Thu</v>
      </c>
      <c r="E108" s="163">
        <f>+E103+1</f>
        <v>44525</v>
      </c>
      <c r="F108" s="46"/>
      <c r="G108" s="47"/>
      <c r="H108" s="48"/>
      <c r="I108" s="47"/>
      <c r="J108" s="85"/>
    </row>
    <row r="109" spans="1:10" ht="22.5" customHeight="1" x14ac:dyDescent="0.25">
      <c r="C109" s="75"/>
      <c r="D109" s="170" t="str">
        <f>D108</f>
        <v>Thu</v>
      </c>
      <c r="E109" s="163">
        <f>E108</f>
        <v>44525</v>
      </c>
      <c r="F109" s="46"/>
      <c r="G109" s="47"/>
      <c r="H109" s="48"/>
      <c r="I109" s="47"/>
      <c r="J109" s="85"/>
    </row>
    <row r="110" spans="1:10" ht="22.5" customHeight="1" x14ac:dyDescent="0.25">
      <c r="C110" s="75"/>
      <c r="D110" s="170" t="str">
        <f t="shared" ref="D110:E112" si="22">D109</f>
        <v>Thu</v>
      </c>
      <c r="E110" s="163">
        <f t="shared" si="22"/>
        <v>44525</v>
      </c>
      <c r="F110" s="46"/>
      <c r="G110" s="47"/>
      <c r="H110" s="48"/>
      <c r="I110" s="47"/>
      <c r="J110" s="85"/>
    </row>
    <row r="111" spans="1:10" ht="22.5" customHeight="1" x14ac:dyDescent="0.25">
      <c r="C111" s="75"/>
      <c r="D111" s="170" t="str">
        <f t="shared" si="22"/>
        <v>Thu</v>
      </c>
      <c r="E111" s="163">
        <f t="shared" si="22"/>
        <v>44525</v>
      </c>
      <c r="F111" s="46"/>
      <c r="G111" s="47"/>
      <c r="H111" s="48"/>
      <c r="I111" s="47"/>
      <c r="J111" s="85"/>
    </row>
    <row r="112" spans="1:10" ht="22.5" customHeight="1" x14ac:dyDescent="0.25">
      <c r="C112" s="75"/>
      <c r="D112" s="170" t="str">
        <f t="shared" si="22"/>
        <v>Thu</v>
      </c>
      <c r="E112" s="163">
        <f t="shared" si="22"/>
        <v>44525</v>
      </c>
      <c r="F112" s="46"/>
      <c r="G112" s="47"/>
      <c r="H112" s="48"/>
      <c r="I112" s="47"/>
      <c r="J112" s="85"/>
    </row>
    <row r="113" spans="1:10" ht="22.5" customHeight="1" x14ac:dyDescent="0.25">
      <c r="A113" s="8">
        <f t="shared" si="0"/>
        <v>1</v>
      </c>
      <c r="B113" s="8">
        <f t="shared" si="1"/>
        <v>5</v>
      </c>
      <c r="C113" s="75"/>
      <c r="D113" s="169" t="str">
        <f t="shared" si="5"/>
        <v>Fri</v>
      </c>
      <c r="E113" s="161">
        <f>+E108+1</f>
        <v>44526</v>
      </c>
      <c r="F113" s="35"/>
      <c r="G113" s="36"/>
      <c r="H113" s="43"/>
      <c r="I113" s="36"/>
      <c r="J113" s="84"/>
    </row>
    <row r="114" spans="1:10" ht="22.5" customHeight="1" x14ac:dyDescent="0.25">
      <c r="C114" s="75"/>
      <c r="D114" s="169" t="str">
        <f>D113</f>
        <v>Fri</v>
      </c>
      <c r="E114" s="161">
        <f>E113</f>
        <v>44526</v>
      </c>
      <c r="F114" s="35"/>
      <c r="G114" s="36"/>
      <c r="H114" s="43"/>
      <c r="I114" s="36"/>
      <c r="J114" s="84"/>
    </row>
    <row r="115" spans="1:10" ht="22.5" customHeight="1" x14ac:dyDescent="0.25">
      <c r="C115" s="75"/>
      <c r="D115" s="169" t="str">
        <f t="shared" ref="D115:E117" si="23">D114</f>
        <v>Fri</v>
      </c>
      <c r="E115" s="161">
        <f t="shared" si="23"/>
        <v>44526</v>
      </c>
      <c r="F115" s="35"/>
      <c r="G115" s="36"/>
      <c r="H115" s="43"/>
      <c r="I115" s="36"/>
      <c r="J115" s="84"/>
    </row>
    <row r="116" spans="1:10" ht="22.5" customHeight="1" x14ac:dyDescent="0.25">
      <c r="C116" s="75"/>
      <c r="D116" s="169" t="str">
        <f t="shared" si="23"/>
        <v>Fri</v>
      </c>
      <c r="E116" s="161">
        <f t="shared" si="23"/>
        <v>44526</v>
      </c>
      <c r="F116" s="35"/>
      <c r="G116" s="36"/>
      <c r="H116" s="43"/>
      <c r="I116" s="36"/>
      <c r="J116" s="84"/>
    </row>
    <row r="117" spans="1:10" ht="22.5" customHeight="1" x14ac:dyDescent="0.25">
      <c r="C117" s="75"/>
      <c r="D117" s="169" t="str">
        <f t="shared" si="23"/>
        <v>Fri</v>
      </c>
      <c r="E117" s="161">
        <f t="shared" si="23"/>
        <v>44526</v>
      </c>
      <c r="F117" s="35"/>
      <c r="G117" s="36"/>
      <c r="H117" s="43"/>
      <c r="I117" s="36"/>
      <c r="J117" s="84"/>
    </row>
    <row r="118" spans="1:10" ht="22.5" customHeight="1" x14ac:dyDescent="0.25">
      <c r="A118" s="8" t="str">
        <f t="shared" si="0"/>
        <v/>
      </c>
      <c r="B118" s="8">
        <f t="shared" si="1"/>
        <v>6</v>
      </c>
      <c r="C118" s="75"/>
      <c r="D118" s="169" t="str">
        <f t="shared" si="5"/>
        <v>Sat</v>
      </c>
      <c r="E118" s="161">
        <f>+E113+1</f>
        <v>44527</v>
      </c>
      <c r="F118" s="35"/>
      <c r="G118" s="36"/>
      <c r="H118" s="43"/>
      <c r="I118" s="36"/>
      <c r="J118" s="84"/>
    </row>
    <row r="119" spans="1:10" ht="22.5" customHeight="1" x14ac:dyDescent="0.25">
      <c r="A119" s="8" t="str">
        <f t="shared" si="0"/>
        <v/>
      </c>
      <c r="B119" s="8">
        <f t="shared" si="1"/>
        <v>7</v>
      </c>
      <c r="C119" s="75"/>
      <c r="D119" s="170" t="str">
        <f t="shared" si="5"/>
        <v>Sun</v>
      </c>
      <c r="E119" s="163">
        <f>+E118+1</f>
        <v>44528</v>
      </c>
      <c r="F119" s="35"/>
      <c r="G119" s="36"/>
      <c r="H119" s="125"/>
      <c r="I119" s="36"/>
      <c r="J119" s="84"/>
    </row>
    <row r="120" spans="1:10" ht="22.5" customHeight="1" x14ac:dyDescent="0.25">
      <c r="A120" s="8">
        <f t="shared" si="0"/>
        <v>1</v>
      </c>
      <c r="B120" s="8">
        <f>WEEKDAY(E119+1,2)</f>
        <v>1</v>
      </c>
      <c r="C120" s="75"/>
      <c r="D120" s="169" t="str">
        <f>IF(B120=1,"Mo",IF(B120=2,"Tue",IF(B120=3,"Wed",IF(B120=4,"Thu",IF(B120=5,"Fri",IF(B120=6,"Sat",IF(B120=7,"Sun","")))))))</f>
        <v>Mo</v>
      </c>
      <c r="E120" s="161">
        <f>IF(MONTH(E119+1)&gt;MONTH(E119),"",E119+1)</f>
        <v>44529</v>
      </c>
      <c r="F120" s="35"/>
      <c r="G120" s="36"/>
      <c r="H120" s="43"/>
      <c r="I120" s="36"/>
      <c r="J120" s="84"/>
    </row>
    <row r="121" spans="1:10" ht="22.5" customHeight="1" x14ac:dyDescent="0.25">
      <c r="C121" s="75"/>
      <c r="D121" s="169" t="str">
        <f>D120</f>
        <v>Mo</v>
      </c>
      <c r="E121" s="161">
        <f>E120</f>
        <v>44529</v>
      </c>
      <c r="F121" s="35"/>
      <c r="G121" s="36"/>
      <c r="H121" s="43"/>
      <c r="I121" s="36"/>
      <c r="J121" s="84"/>
    </row>
    <row r="122" spans="1:10" ht="22.5" customHeight="1" x14ac:dyDescent="0.25">
      <c r="C122" s="75"/>
      <c r="D122" s="169" t="str">
        <f t="shared" ref="D122:E124" si="24">D121</f>
        <v>Mo</v>
      </c>
      <c r="E122" s="161">
        <f t="shared" si="24"/>
        <v>44529</v>
      </c>
      <c r="F122" s="35"/>
      <c r="G122" s="36"/>
      <c r="H122" s="43"/>
      <c r="I122" s="36"/>
      <c r="J122" s="84"/>
    </row>
    <row r="123" spans="1:10" ht="22.5" customHeight="1" x14ac:dyDescent="0.25">
      <c r="C123" s="75"/>
      <c r="D123" s="169" t="str">
        <f t="shared" si="24"/>
        <v>Mo</v>
      </c>
      <c r="E123" s="161">
        <f t="shared" si="24"/>
        <v>44529</v>
      </c>
      <c r="F123" s="35"/>
      <c r="G123" s="36"/>
      <c r="H123" s="43"/>
      <c r="I123" s="36"/>
      <c r="J123" s="84"/>
    </row>
    <row r="124" spans="1:10" ht="22.5" customHeight="1" x14ac:dyDescent="0.25">
      <c r="C124" s="75"/>
      <c r="D124" s="169" t="str">
        <f t="shared" si="24"/>
        <v>Mo</v>
      </c>
      <c r="E124" s="161">
        <f t="shared" si="24"/>
        <v>44529</v>
      </c>
      <c r="F124" s="35"/>
      <c r="G124" s="36"/>
      <c r="H124" s="43"/>
      <c r="I124" s="36"/>
      <c r="J124" s="84"/>
    </row>
    <row r="125" spans="1:10" ht="22.5" customHeight="1" x14ac:dyDescent="0.25">
      <c r="A125" s="8">
        <f t="shared" si="0"/>
        <v>1</v>
      </c>
      <c r="B125" s="8">
        <v>2</v>
      </c>
      <c r="C125" s="75"/>
      <c r="D125" s="170" t="str">
        <f>IF(B125=1,"Mo",IF(B125=2,"Tue",IF(B125=3,"Wed",IF(B125=4,"Thu",IF(B125=5,"Fri",IF(B125=6,"Sat",IF(B125=7,"Sun","")))))))</f>
        <v>Tue</v>
      </c>
      <c r="E125" s="163">
        <f>IF(MONTH(E120+1)&gt;MONTH(E120),"",E120+1)</f>
        <v>44530</v>
      </c>
      <c r="F125" s="46"/>
      <c r="G125" s="47"/>
      <c r="H125" s="70"/>
      <c r="I125" s="47"/>
      <c r="J125" s="85"/>
    </row>
    <row r="126" spans="1:10" ht="22.5" customHeight="1" x14ac:dyDescent="0.25">
      <c r="C126" s="75"/>
      <c r="D126" s="180" t="str">
        <f>D125</f>
        <v>Tue</v>
      </c>
      <c r="E126" s="181">
        <f>E125</f>
        <v>44530</v>
      </c>
      <c r="F126" s="96"/>
      <c r="G126" s="97"/>
      <c r="H126" s="182"/>
      <c r="I126" s="97"/>
      <c r="J126" s="98"/>
    </row>
    <row r="127" spans="1:10" ht="22.5" customHeight="1" x14ac:dyDescent="0.25">
      <c r="C127" s="75"/>
      <c r="D127" s="180" t="str">
        <f t="shared" ref="D127:E129" si="25">D126</f>
        <v>Tue</v>
      </c>
      <c r="E127" s="181">
        <f t="shared" si="25"/>
        <v>44530</v>
      </c>
      <c r="F127" s="96"/>
      <c r="G127" s="97"/>
      <c r="H127" s="182"/>
      <c r="I127" s="97"/>
      <c r="J127" s="98"/>
    </row>
    <row r="128" spans="1:10" ht="22.5" customHeight="1" x14ac:dyDescent="0.25">
      <c r="C128" s="75"/>
      <c r="D128" s="180" t="str">
        <f t="shared" si="25"/>
        <v>Tue</v>
      </c>
      <c r="E128" s="181">
        <f t="shared" si="25"/>
        <v>44530</v>
      </c>
      <c r="F128" s="96"/>
      <c r="G128" s="97"/>
      <c r="H128" s="182"/>
      <c r="I128" s="97"/>
      <c r="J128" s="98"/>
    </row>
    <row r="129" spans="1:10" ht="22.5" customHeight="1" thickBot="1" x14ac:dyDescent="0.3">
      <c r="C129" s="75"/>
      <c r="D129" s="189" t="str">
        <f t="shared" si="25"/>
        <v>Tue</v>
      </c>
      <c r="E129" s="185">
        <f t="shared" si="25"/>
        <v>44530</v>
      </c>
      <c r="F129" s="101"/>
      <c r="G129" s="102"/>
      <c r="H129" s="186"/>
      <c r="I129" s="102"/>
      <c r="J129" s="103"/>
    </row>
    <row r="130" spans="1:10" ht="22.5" customHeight="1" x14ac:dyDescent="0.25">
      <c r="A130" s="8">
        <f t="shared" si="0"/>
        <v>1</v>
      </c>
      <c r="B130" s="8">
        <v>3</v>
      </c>
      <c r="C130" s="75"/>
    </row>
    <row r="131" spans="1:10" ht="22.5" customHeight="1" x14ac:dyDescent="0.25">
      <c r="C131" s="75"/>
    </row>
    <row r="132" spans="1:10" ht="22.5" customHeight="1" x14ac:dyDescent="0.25">
      <c r="C132" s="75"/>
    </row>
    <row r="133" spans="1:10" ht="22.5" customHeight="1" x14ac:dyDescent="0.25">
      <c r="C133" s="75"/>
    </row>
    <row r="134" spans="1:10" ht="22.5" customHeight="1" thickBot="1" x14ac:dyDescent="0.3">
      <c r="C134" s="82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70" priority="25" stopIfTrue="1">
      <formula>IF($A11=1,B11,)</formula>
    </cfRule>
    <cfRule type="expression" dxfId="469" priority="26" stopIfTrue="1">
      <formula>IF($A11="",B11,)</formula>
    </cfRule>
  </conditionalFormatting>
  <conditionalFormatting sqref="E11:E15">
    <cfRule type="expression" dxfId="468" priority="27" stopIfTrue="1">
      <formula>IF($A11="",B11,"")</formula>
    </cfRule>
  </conditionalFormatting>
  <conditionalFormatting sqref="E26:E124">
    <cfRule type="expression" dxfId="467" priority="28" stopIfTrue="1">
      <formula>IF($A26&lt;&gt;1,B26,"")</formula>
    </cfRule>
  </conditionalFormatting>
  <conditionalFormatting sqref="D11:D15 D26:D124">
    <cfRule type="expression" dxfId="466" priority="29" stopIfTrue="1">
      <formula>IF($A11="",B11,)</formula>
    </cfRule>
  </conditionalFormatting>
  <conditionalFormatting sqref="G11:G20 G26:G84 G90:G119">
    <cfRule type="expression" dxfId="465" priority="30" stopIfTrue="1">
      <formula>#REF!="Freelancer"</formula>
    </cfRule>
    <cfRule type="expression" dxfId="464" priority="31" stopIfTrue="1">
      <formula>#REF!="DTC Int. Staff"</formula>
    </cfRule>
  </conditionalFormatting>
  <conditionalFormatting sqref="G119 G26:G30 G37:G57 G64:G84 G91:G112">
    <cfRule type="expression" dxfId="463" priority="23" stopIfTrue="1">
      <formula>$F$5="Freelancer"</formula>
    </cfRule>
    <cfRule type="expression" dxfId="462" priority="24" stopIfTrue="1">
      <formula>$F$5="DTC Int. Staff"</formula>
    </cfRule>
  </conditionalFormatting>
  <conditionalFormatting sqref="G16:G20">
    <cfRule type="expression" dxfId="461" priority="21" stopIfTrue="1">
      <formula>#REF!="Freelancer"</formula>
    </cfRule>
    <cfRule type="expression" dxfId="460" priority="22" stopIfTrue="1">
      <formula>#REF!="DTC Int. Staff"</formula>
    </cfRule>
  </conditionalFormatting>
  <conditionalFormatting sqref="G16:G20">
    <cfRule type="expression" dxfId="459" priority="19" stopIfTrue="1">
      <formula>$F$5="Freelancer"</formula>
    </cfRule>
    <cfRule type="expression" dxfId="458" priority="20" stopIfTrue="1">
      <formula>$F$5="DTC Int. Staff"</formula>
    </cfRule>
  </conditionalFormatting>
  <conditionalFormatting sqref="G21:G25">
    <cfRule type="expression" dxfId="457" priority="17" stopIfTrue="1">
      <formula>#REF!="Freelancer"</formula>
    </cfRule>
    <cfRule type="expression" dxfId="456" priority="18" stopIfTrue="1">
      <formula>#REF!="DTC Int. Staff"</formula>
    </cfRule>
  </conditionalFormatting>
  <conditionalFormatting sqref="G21:G25">
    <cfRule type="expression" dxfId="455" priority="15" stopIfTrue="1">
      <formula>$F$5="Freelancer"</formula>
    </cfRule>
    <cfRule type="expression" dxfId="454" priority="16" stopIfTrue="1">
      <formula>$F$5="DTC Int. Staff"</formula>
    </cfRule>
  </conditionalFormatting>
  <conditionalFormatting sqref="C125:C129">
    <cfRule type="expression" dxfId="453" priority="12" stopIfTrue="1">
      <formula>IF($A125=1,B125,)</formula>
    </cfRule>
    <cfRule type="expression" dxfId="452" priority="13" stopIfTrue="1">
      <formula>IF($A125="",B125,)</formula>
    </cfRule>
  </conditionalFormatting>
  <conditionalFormatting sqref="D125:D129">
    <cfRule type="expression" dxfId="451" priority="14" stopIfTrue="1">
      <formula>IF($A125="",B125,)</formula>
    </cfRule>
  </conditionalFormatting>
  <conditionalFormatting sqref="E125:E129">
    <cfRule type="expression" dxfId="450" priority="11" stopIfTrue="1">
      <formula>IF($A125&lt;&gt;1,B125,"")</formula>
    </cfRule>
  </conditionalFormatting>
  <conditionalFormatting sqref="G63">
    <cfRule type="expression" dxfId="449" priority="9" stopIfTrue="1">
      <formula>$F$5="Freelancer"</formula>
    </cfRule>
    <cfRule type="expression" dxfId="448" priority="10" stopIfTrue="1">
      <formula>$F$5="DTC Int. Staff"</formula>
    </cfRule>
  </conditionalFormatting>
  <conditionalFormatting sqref="G85:G89">
    <cfRule type="expression" dxfId="447" priority="7" stopIfTrue="1">
      <formula>#REF!="Freelancer"</formula>
    </cfRule>
    <cfRule type="expression" dxfId="446" priority="8" stopIfTrue="1">
      <formula>#REF!="DTC Int. Staff"</formula>
    </cfRule>
  </conditionalFormatting>
  <conditionalFormatting sqref="G85:G89">
    <cfRule type="expression" dxfId="445" priority="5" stopIfTrue="1">
      <formula>$F$5="Freelancer"</formula>
    </cfRule>
    <cfRule type="expression" dxfId="444" priority="6" stopIfTrue="1">
      <formula>$F$5="DTC Int. Staff"</formula>
    </cfRule>
  </conditionalFormatting>
  <conditionalFormatting sqref="E17:E20">
    <cfRule type="expression" dxfId="443" priority="3" stopIfTrue="1">
      <formula>IF($A17="",B17,"")</formula>
    </cfRule>
  </conditionalFormatting>
  <conditionalFormatting sqref="D17:D20">
    <cfRule type="expression" dxfId="442" priority="4" stopIfTrue="1">
      <formula>IF($A17="",B17,)</formula>
    </cfRule>
  </conditionalFormatting>
  <conditionalFormatting sqref="E22:E25">
    <cfRule type="expression" dxfId="441" priority="1" stopIfTrue="1">
      <formula>IF($A22="",B22,"")</formula>
    </cfRule>
  </conditionalFormatting>
  <conditionalFormatting sqref="D22:D25">
    <cfRule type="expression" dxfId="440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6B3A-7D95-45B9-9AF7-E3A32E3B31C6}">
  <sheetPr>
    <pageSetUpPr fitToPage="1"/>
  </sheetPr>
  <dimension ref="A1:J279"/>
  <sheetViews>
    <sheetView showGridLines="0" topLeftCell="D1" zoomScale="90" zoomScaleNormal="90" workbookViewId="0">
      <selection activeCell="G8" sqref="G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255" t="s">
        <v>5</v>
      </c>
      <c r="E1" s="256"/>
      <c r="F1" s="256"/>
      <c r="G1" s="256"/>
      <c r="H1" s="256"/>
      <c r="I1" s="256"/>
      <c r="J1" s="257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58" t="s">
        <v>8</v>
      </c>
      <c r="E4" s="259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SUM(J10:J145)</f>
        <v>0</v>
      </c>
      <c r="J8" s="157">
        <f>I8/8</f>
        <v>0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12</v>
      </c>
      <c r="C10" s="167"/>
      <c r="D10" s="28">
        <v>44531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</row>
    <row r="11" spans="1:10" ht="22.5" customHeight="1" x14ac:dyDescent="0.25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2"/>
      <c r="D11" s="169" t="str">
        <f>IF(B11=1,"Mo",IF(B11=2,"Tue",IF(B11=3,"Wed",IF(B11=4,"Thu",IF(B11=5,"Fri",IF(B11=6,"Sat",IF(B11=7,"Sun","")))))))</f>
        <v>Wed</v>
      </c>
      <c r="E11" s="161">
        <f>+D10</f>
        <v>44531</v>
      </c>
      <c r="F11" s="35"/>
      <c r="G11" s="36"/>
      <c r="H11" s="37"/>
      <c r="I11" s="36"/>
      <c r="J11" s="84"/>
    </row>
    <row r="12" spans="1:10" ht="22.5" customHeight="1" x14ac:dyDescent="0.25">
      <c r="C12" s="74"/>
      <c r="D12" s="169" t="str">
        <f>D11</f>
        <v>Wed</v>
      </c>
      <c r="E12" s="161">
        <f>E11</f>
        <v>44531</v>
      </c>
      <c r="F12" s="35"/>
      <c r="G12" s="36"/>
      <c r="H12" s="37"/>
      <c r="I12" s="36"/>
      <c r="J12" s="84"/>
    </row>
    <row r="13" spans="1:10" ht="22.5" customHeight="1" x14ac:dyDescent="0.25">
      <c r="C13" s="74"/>
      <c r="D13" s="169" t="str">
        <f t="shared" ref="D13:E15" si="2">D12</f>
        <v>Wed</v>
      </c>
      <c r="E13" s="161">
        <f t="shared" si="2"/>
        <v>44531</v>
      </c>
      <c r="F13" s="35"/>
      <c r="G13" s="36"/>
      <c r="H13" s="37"/>
      <c r="I13" s="36"/>
      <c r="J13" s="84"/>
    </row>
    <row r="14" spans="1:10" ht="22.5" customHeight="1" x14ac:dyDescent="0.25">
      <c r="C14" s="74"/>
      <c r="D14" s="169" t="str">
        <f t="shared" si="2"/>
        <v>Wed</v>
      </c>
      <c r="E14" s="161">
        <f t="shared" si="2"/>
        <v>44531</v>
      </c>
      <c r="F14" s="35"/>
      <c r="G14" s="36"/>
      <c r="H14" s="37"/>
      <c r="I14" s="36"/>
      <c r="J14" s="84"/>
    </row>
    <row r="15" spans="1:10" ht="22.5" customHeight="1" x14ac:dyDescent="0.25">
      <c r="C15" s="74"/>
      <c r="D15" s="169" t="str">
        <f t="shared" si="2"/>
        <v>Wed</v>
      </c>
      <c r="E15" s="161">
        <f t="shared" si="2"/>
        <v>44531</v>
      </c>
      <c r="F15" s="35"/>
      <c r="G15" s="36"/>
      <c r="H15" s="37"/>
      <c r="I15" s="36"/>
      <c r="J15" s="84"/>
    </row>
    <row r="16" spans="1:10" ht="22.5" customHeight="1" x14ac:dyDescent="0.25">
      <c r="A16" s="8">
        <f t="shared" si="0"/>
        <v>1</v>
      </c>
      <c r="B16" s="8">
        <f t="shared" si="1"/>
        <v>4</v>
      </c>
      <c r="C16" s="75"/>
      <c r="D16" s="170" t="str">
        <f>IF(B16=1,"Mo",IF(B16=2,"Tue",IF(B16=3,"Wed",IF(B16=4,"Thu",IF(B16=5,"Fri",IF(B16=6,"Sat",IF(B16=7,"Sun","")))))))</f>
        <v>Thu</v>
      </c>
      <c r="E16" s="163">
        <f>+E11+1</f>
        <v>44532</v>
      </c>
      <c r="F16" s="46"/>
      <c r="G16" s="47"/>
      <c r="H16" s="48"/>
      <c r="I16" s="47"/>
      <c r="J16" s="85"/>
    </row>
    <row r="17" spans="1:10" ht="22.5" customHeight="1" x14ac:dyDescent="0.25">
      <c r="C17" s="75"/>
      <c r="D17" s="170" t="str">
        <f>D16</f>
        <v>Thu</v>
      </c>
      <c r="E17" s="163">
        <f>E16</f>
        <v>44532</v>
      </c>
      <c r="F17" s="46"/>
      <c r="G17" s="47"/>
      <c r="H17" s="48"/>
      <c r="I17" s="47"/>
      <c r="J17" s="85"/>
    </row>
    <row r="18" spans="1:10" ht="22.5" customHeight="1" x14ac:dyDescent="0.25">
      <c r="C18" s="75"/>
      <c r="D18" s="170" t="str">
        <f t="shared" ref="D18:E20" si="3">D17</f>
        <v>Thu</v>
      </c>
      <c r="E18" s="163">
        <f t="shared" si="3"/>
        <v>44532</v>
      </c>
      <c r="F18" s="46"/>
      <c r="G18" s="47"/>
      <c r="H18" s="48"/>
      <c r="I18" s="47"/>
      <c r="J18" s="85"/>
    </row>
    <row r="19" spans="1:10" ht="22.5" customHeight="1" x14ac:dyDescent="0.25">
      <c r="C19" s="75"/>
      <c r="D19" s="170" t="str">
        <f t="shared" si="3"/>
        <v>Thu</v>
      </c>
      <c r="E19" s="163">
        <f t="shared" si="3"/>
        <v>44532</v>
      </c>
      <c r="F19" s="46"/>
      <c r="G19" s="47"/>
      <c r="H19" s="48"/>
      <c r="I19" s="47"/>
      <c r="J19" s="85"/>
    </row>
    <row r="20" spans="1:10" ht="22.5" customHeight="1" x14ac:dyDescent="0.25">
      <c r="C20" s="75"/>
      <c r="D20" s="170" t="str">
        <f t="shared" si="3"/>
        <v>Thu</v>
      </c>
      <c r="E20" s="163">
        <f t="shared" si="3"/>
        <v>44532</v>
      </c>
      <c r="F20" s="46"/>
      <c r="G20" s="47"/>
      <c r="H20" s="48"/>
      <c r="I20" s="47"/>
      <c r="J20" s="85"/>
    </row>
    <row r="21" spans="1:10" ht="22.5" customHeight="1" x14ac:dyDescent="0.25">
      <c r="A21" s="8">
        <f t="shared" si="0"/>
        <v>1</v>
      </c>
      <c r="B21" s="8">
        <f t="shared" si="1"/>
        <v>5</v>
      </c>
      <c r="C21" s="75"/>
      <c r="D21" s="169" t="str">
        <f>IF(B21=1,"Mo",IF(B21=2,"Tue",IF(B21=3,"Wed",IF(B21=4,"Thu",IF(B21=5,"Fri",IF(B21=6,"Sat",IF(B21=7,"Sun","")))))))</f>
        <v>Fri</v>
      </c>
      <c r="E21" s="161">
        <f>+E16+1</f>
        <v>44533</v>
      </c>
      <c r="F21" s="35"/>
      <c r="G21" s="36"/>
      <c r="H21" s="37"/>
      <c r="I21" s="36"/>
      <c r="J21" s="84"/>
    </row>
    <row r="22" spans="1:10" ht="22.5" customHeight="1" x14ac:dyDescent="0.25">
      <c r="C22" s="75"/>
      <c r="D22" s="169" t="str">
        <f>D21</f>
        <v>Fri</v>
      </c>
      <c r="E22" s="161">
        <f>E21</f>
        <v>44533</v>
      </c>
      <c r="F22" s="35"/>
      <c r="G22" s="36"/>
      <c r="H22" s="37"/>
      <c r="I22" s="36"/>
      <c r="J22" s="84"/>
    </row>
    <row r="23" spans="1:10" ht="22.5" customHeight="1" x14ac:dyDescent="0.25">
      <c r="C23" s="75"/>
      <c r="D23" s="169" t="str">
        <f t="shared" ref="D23:E25" si="4">D22</f>
        <v>Fri</v>
      </c>
      <c r="E23" s="161">
        <f t="shared" si="4"/>
        <v>44533</v>
      </c>
      <c r="F23" s="35"/>
      <c r="G23" s="36"/>
      <c r="H23" s="37"/>
      <c r="I23" s="36"/>
      <c r="J23" s="84"/>
    </row>
    <row r="24" spans="1:10" ht="22.5" customHeight="1" x14ac:dyDescent="0.25">
      <c r="C24" s="75"/>
      <c r="D24" s="169" t="str">
        <f t="shared" si="4"/>
        <v>Fri</v>
      </c>
      <c r="E24" s="161">
        <f t="shared" si="4"/>
        <v>44533</v>
      </c>
      <c r="F24" s="35"/>
      <c r="G24" s="36"/>
      <c r="H24" s="37"/>
      <c r="I24" s="36"/>
      <c r="J24" s="84"/>
    </row>
    <row r="25" spans="1:10" ht="22.5" customHeight="1" x14ac:dyDescent="0.25">
      <c r="C25" s="75"/>
      <c r="D25" s="169" t="str">
        <f t="shared" si="4"/>
        <v>Fri</v>
      </c>
      <c r="E25" s="161">
        <f t="shared" si="4"/>
        <v>44533</v>
      </c>
      <c r="F25" s="35"/>
      <c r="G25" s="36"/>
      <c r="H25" s="37"/>
      <c r="I25" s="36"/>
      <c r="J25" s="84"/>
    </row>
    <row r="26" spans="1:10" ht="22.5" customHeight="1" x14ac:dyDescent="0.25">
      <c r="A26" s="8" t="str">
        <f t="shared" si="0"/>
        <v/>
      </c>
      <c r="B26" s="8">
        <f t="shared" si="1"/>
        <v>6</v>
      </c>
      <c r="C26" s="75"/>
      <c r="D26" s="170" t="str">
        <f t="shared" ref="D26:D115" si="5">IF(B26=1,"Mo",IF(B26=2,"Tue",IF(B26=3,"Wed",IF(B26=4,"Thu",IF(B26=5,"Fri",IF(B26=6,"Sat",IF(B26=7,"Sun","")))))))</f>
        <v>Sat</v>
      </c>
      <c r="E26" s="163">
        <f>+E21+1</f>
        <v>44534</v>
      </c>
      <c r="F26" s="46"/>
      <c r="G26" s="47"/>
      <c r="H26" s="70"/>
      <c r="I26" s="47"/>
      <c r="J26" s="85"/>
    </row>
    <row r="27" spans="1:10" ht="22.5" customHeight="1" x14ac:dyDescent="0.25">
      <c r="A27" s="8" t="str">
        <f t="shared" si="0"/>
        <v/>
      </c>
      <c r="B27" s="8">
        <f t="shared" si="1"/>
        <v>7</v>
      </c>
      <c r="C27" s="75"/>
      <c r="D27" s="170" t="str">
        <f t="shared" si="5"/>
        <v>Sun</v>
      </c>
      <c r="E27" s="163">
        <f>+E26+1</f>
        <v>44535</v>
      </c>
      <c r="F27" s="46"/>
      <c r="G27" s="47"/>
      <c r="H27" s="48"/>
      <c r="I27" s="47"/>
      <c r="J27" s="85"/>
    </row>
    <row r="28" spans="1:10" ht="22.5" customHeight="1" x14ac:dyDescent="0.25">
      <c r="A28" s="8">
        <f t="shared" si="0"/>
        <v>1</v>
      </c>
      <c r="B28" s="8">
        <f t="shared" si="1"/>
        <v>1</v>
      </c>
      <c r="C28" s="75"/>
      <c r="D28" s="169" t="str">
        <f t="shared" si="5"/>
        <v>Mo</v>
      </c>
      <c r="E28" s="161">
        <f>+E27+1</f>
        <v>44536</v>
      </c>
      <c r="F28" s="35"/>
      <c r="G28" s="36"/>
      <c r="H28" s="166"/>
      <c r="I28" s="36"/>
      <c r="J28" s="84"/>
    </row>
    <row r="29" spans="1:10" ht="22.5" customHeight="1" x14ac:dyDescent="0.25">
      <c r="C29" s="75"/>
      <c r="D29" s="169" t="str">
        <f>D28</f>
        <v>Mo</v>
      </c>
      <c r="E29" s="161">
        <f>E28</f>
        <v>44536</v>
      </c>
      <c r="F29" s="35"/>
      <c r="G29" s="36"/>
      <c r="H29" s="166"/>
      <c r="I29" s="36"/>
      <c r="J29" s="84"/>
    </row>
    <row r="30" spans="1:10" ht="22.5" customHeight="1" x14ac:dyDescent="0.25">
      <c r="C30" s="75"/>
      <c r="D30" s="169" t="str">
        <f t="shared" ref="D30:E32" si="6">D29</f>
        <v>Mo</v>
      </c>
      <c r="E30" s="161">
        <f t="shared" si="6"/>
        <v>44536</v>
      </c>
      <c r="F30" s="35"/>
      <c r="G30" s="36"/>
      <c r="H30" s="166"/>
      <c r="I30" s="36"/>
      <c r="J30" s="84"/>
    </row>
    <row r="31" spans="1:10" ht="22.5" customHeight="1" x14ac:dyDescent="0.25">
      <c r="C31" s="75"/>
      <c r="D31" s="169" t="str">
        <f t="shared" si="6"/>
        <v>Mo</v>
      </c>
      <c r="E31" s="161">
        <f t="shared" si="6"/>
        <v>44536</v>
      </c>
      <c r="F31" s="35"/>
      <c r="G31" s="36"/>
      <c r="H31" s="166"/>
      <c r="I31" s="36"/>
      <c r="J31" s="84"/>
    </row>
    <row r="32" spans="1:10" ht="22.5" customHeight="1" x14ac:dyDescent="0.25">
      <c r="C32" s="75"/>
      <c r="D32" s="169" t="str">
        <f t="shared" si="6"/>
        <v>Mo</v>
      </c>
      <c r="E32" s="161">
        <f t="shared" si="6"/>
        <v>44536</v>
      </c>
      <c r="F32" s="35"/>
      <c r="G32" s="36"/>
      <c r="H32" s="166"/>
      <c r="I32" s="36"/>
      <c r="J32" s="84"/>
    </row>
    <row r="33" spans="1:10" ht="22.5" customHeight="1" x14ac:dyDescent="0.25">
      <c r="A33" s="8">
        <f t="shared" si="0"/>
        <v>1</v>
      </c>
      <c r="B33" s="8">
        <f t="shared" si="1"/>
        <v>2</v>
      </c>
      <c r="C33" s="75"/>
      <c r="D33" s="170" t="str">
        <f t="shared" si="5"/>
        <v>Tue</v>
      </c>
      <c r="E33" s="163">
        <f>+E28+1</f>
        <v>44537</v>
      </c>
      <c r="F33" s="46"/>
      <c r="G33" s="47"/>
      <c r="H33" s="48"/>
      <c r="I33" s="47"/>
      <c r="J33" s="85"/>
    </row>
    <row r="34" spans="1:10" ht="22.5" customHeight="1" x14ac:dyDescent="0.25">
      <c r="C34" s="75"/>
      <c r="D34" s="170" t="str">
        <f>D33</f>
        <v>Tue</v>
      </c>
      <c r="E34" s="163">
        <f>E33</f>
        <v>44537</v>
      </c>
      <c r="F34" s="46"/>
      <c r="G34" s="47"/>
      <c r="H34" s="48"/>
      <c r="I34" s="47"/>
      <c r="J34" s="85"/>
    </row>
    <row r="35" spans="1:10" ht="22.5" customHeight="1" x14ac:dyDescent="0.25">
      <c r="C35" s="75"/>
      <c r="D35" s="170" t="str">
        <f t="shared" ref="D35:E37" si="7">D34</f>
        <v>Tue</v>
      </c>
      <c r="E35" s="163">
        <f t="shared" si="7"/>
        <v>44537</v>
      </c>
      <c r="F35" s="46"/>
      <c r="G35" s="47"/>
      <c r="H35" s="48"/>
      <c r="I35" s="47"/>
      <c r="J35" s="85"/>
    </row>
    <row r="36" spans="1:10" ht="22.5" customHeight="1" x14ac:dyDescent="0.25">
      <c r="C36" s="75"/>
      <c r="D36" s="170" t="str">
        <f t="shared" si="7"/>
        <v>Tue</v>
      </c>
      <c r="E36" s="163">
        <f t="shared" si="7"/>
        <v>44537</v>
      </c>
      <c r="F36" s="46"/>
      <c r="G36" s="47"/>
      <c r="H36" s="48"/>
      <c r="I36" s="47"/>
      <c r="J36" s="85"/>
    </row>
    <row r="37" spans="1:10" ht="22.5" customHeight="1" x14ac:dyDescent="0.25">
      <c r="C37" s="75"/>
      <c r="D37" s="170" t="str">
        <f t="shared" si="7"/>
        <v>Tue</v>
      </c>
      <c r="E37" s="163">
        <f t="shared" si="7"/>
        <v>44537</v>
      </c>
      <c r="F37" s="46"/>
      <c r="G37" s="47"/>
      <c r="H37" s="48"/>
      <c r="I37" s="47"/>
      <c r="J37" s="85"/>
    </row>
    <row r="38" spans="1:10" ht="22.5" customHeight="1" x14ac:dyDescent="0.25">
      <c r="A38" s="8">
        <f t="shared" si="0"/>
        <v>1</v>
      </c>
      <c r="B38" s="8">
        <f t="shared" si="1"/>
        <v>3</v>
      </c>
      <c r="C38" s="75"/>
      <c r="D38" s="169" t="str">
        <f>IF(B38=1,"Mo",IF(B38=2,"Tue",IF(B38=3,"Wed",IF(B38=4,"Thu",IF(B38=5,"Fri",IF(B38=6,"Sat",IF(B38=7,"Sun","")))))))</f>
        <v>Wed</v>
      </c>
      <c r="E38" s="161">
        <f>+E33+1</f>
        <v>44538</v>
      </c>
      <c r="F38" s="35"/>
      <c r="G38" s="36"/>
      <c r="H38" s="43"/>
      <c r="I38" s="36"/>
      <c r="J38" s="84"/>
    </row>
    <row r="39" spans="1:10" ht="22.5" customHeight="1" x14ac:dyDescent="0.25">
      <c r="C39" s="75"/>
      <c r="D39" s="169" t="str">
        <f t="shared" ref="D39:E42" si="8">D38</f>
        <v>Wed</v>
      </c>
      <c r="E39" s="161">
        <f t="shared" si="8"/>
        <v>44538</v>
      </c>
      <c r="F39" s="35"/>
      <c r="G39" s="36"/>
      <c r="H39" s="43"/>
      <c r="I39" s="36"/>
      <c r="J39" s="84"/>
    </row>
    <row r="40" spans="1:10" ht="22.5" customHeight="1" x14ac:dyDescent="0.25">
      <c r="C40" s="75"/>
      <c r="D40" s="169" t="str">
        <f t="shared" si="8"/>
        <v>Wed</v>
      </c>
      <c r="E40" s="161">
        <f t="shared" si="8"/>
        <v>44538</v>
      </c>
      <c r="F40" s="35"/>
      <c r="G40" s="36"/>
      <c r="H40" s="43"/>
      <c r="I40" s="36"/>
      <c r="J40" s="84"/>
    </row>
    <row r="41" spans="1:10" ht="22.5" customHeight="1" x14ac:dyDescent="0.25">
      <c r="C41" s="75"/>
      <c r="D41" s="169" t="str">
        <f t="shared" si="8"/>
        <v>Wed</v>
      </c>
      <c r="E41" s="161">
        <f t="shared" si="8"/>
        <v>44538</v>
      </c>
      <c r="F41" s="35"/>
      <c r="G41" s="36"/>
      <c r="H41" s="43"/>
      <c r="I41" s="36"/>
      <c r="J41" s="84"/>
    </row>
    <row r="42" spans="1:10" ht="22.5" customHeight="1" x14ac:dyDescent="0.25">
      <c r="C42" s="75"/>
      <c r="D42" s="169" t="str">
        <f t="shared" si="8"/>
        <v>Wed</v>
      </c>
      <c r="E42" s="161">
        <f t="shared" si="8"/>
        <v>44538</v>
      </c>
      <c r="F42" s="35"/>
      <c r="G42" s="36"/>
      <c r="H42" s="43"/>
      <c r="I42" s="36"/>
      <c r="J42" s="84"/>
    </row>
    <row r="43" spans="1:10" ht="22.5" customHeight="1" x14ac:dyDescent="0.25">
      <c r="A43" s="8">
        <f t="shared" si="0"/>
        <v>1</v>
      </c>
      <c r="B43" s="8">
        <f t="shared" si="1"/>
        <v>4</v>
      </c>
      <c r="C43" s="75"/>
      <c r="D43" s="170" t="str">
        <f>IF(B43=1,"Mo",IF(B43=2,"Tue",IF(B43=3,"Wed",IF(B43=4,"Thu",IF(B43=5,"Fri",IF(B43=6,"Sat",IF(B43=7,"Sun","")))))))</f>
        <v>Thu</v>
      </c>
      <c r="E43" s="163">
        <f>+E38+1</f>
        <v>44539</v>
      </c>
      <c r="F43" s="46"/>
      <c r="G43" s="47"/>
      <c r="H43" s="48"/>
      <c r="I43" s="47"/>
      <c r="J43" s="85"/>
    </row>
    <row r="44" spans="1:10" ht="22.5" customHeight="1" x14ac:dyDescent="0.25">
      <c r="C44" s="75"/>
      <c r="D44" s="170" t="str">
        <f>D43</f>
        <v>Thu</v>
      </c>
      <c r="E44" s="163">
        <f>E43</f>
        <v>44539</v>
      </c>
      <c r="F44" s="46"/>
      <c r="G44" s="47"/>
      <c r="H44" s="48"/>
      <c r="I44" s="47"/>
      <c r="J44" s="85"/>
    </row>
    <row r="45" spans="1:10" ht="22.5" customHeight="1" x14ac:dyDescent="0.25">
      <c r="C45" s="75"/>
      <c r="D45" s="170" t="str">
        <f t="shared" ref="D45:E47" si="9">D44</f>
        <v>Thu</v>
      </c>
      <c r="E45" s="163">
        <f t="shared" si="9"/>
        <v>44539</v>
      </c>
      <c r="F45" s="46"/>
      <c r="G45" s="47"/>
      <c r="H45" s="48"/>
      <c r="I45" s="47"/>
      <c r="J45" s="85"/>
    </row>
    <row r="46" spans="1:10" ht="22.5" customHeight="1" x14ac:dyDescent="0.25">
      <c r="C46" s="75"/>
      <c r="D46" s="170" t="str">
        <f t="shared" si="9"/>
        <v>Thu</v>
      </c>
      <c r="E46" s="163">
        <f t="shared" si="9"/>
        <v>44539</v>
      </c>
      <c r="F46" s="46"/>
      <c r="G46" s="47"/>
      <c r="H46" s="48"/>
      <c r="I46" s="47"/>
      <c r="J46" s="85"/>
    </row>
    <row r="47" spans="1:10" ht="22.5" customHeight="1" x14ac:dyDescent="0.25">
      <c r="C47" s="75"/>
      <c r="D47" s="170" t="str">
        <f t="shared" si="9"/>
        <v>Thu</v>
      </c>
      <c r="E47" s="163">
        <f t="shared" si="9"/>
        <v>44539</v>
      </c>
      <c r="F47" s="46"/>
      <c r="G47" s="47"/>
      <c r="H47" s="48"/>
      <c r="I47" s="47"/>
      <c r="J47" s="85"/>
    </row>
    <row r="48" spans="1:10" ht="22.5" customHeight="1" x14ac:dyDescent="0.25">
      <c r="A48" s="8">
        <f t="shared" si="0"/>
        <v>1</v>
      </c>
      <c r="B48" s="8">
        <f t="shared" si="1"/>
        <v>5</v>
      </c>
      <c r="C48" s="75"/>
      <c r="D48" s="169" t="str">
        <f>IF(B48=1,"Mo",IF(B48=2,"Tue",IF(B48=3,"Wed",IF(B48=4,"Thu",IF(B48=5,"Fri",IF(B48=6,"Sat",IF(B48=7,"Sun","")))))))</f>
        <v>Fri</v>
      </c>
      <c r="E48" s="161">
        <f>+E43+1</f>
        <v>44540</v>
      </c>
      <c r="F48" s="35"/>
      <c r="G48" s="36"/>
      <c r="H48" s="37"/>
      <c r="I48" s="36"/>
      <c r="J48" s="84"/>
    </row>
    <row r="49" spans="1:10" ht="22.5" customHeight="1" x14ac:dyDescent="0.25">
      <c r="C49" s="75"/>
      <c r="D49" s="169" t="str">
        <f>D48</f>
        <v>Fri</v>
      </c>
      <c r="E49" s="161">
        <f>E48</f>
        <v>44540</v>
      </c>
      <c r="F49" s="35"/>
      <c r="G49" s="36"/>
      <c r="H49" s="37"/>
      <c r="I49" s="36"/>
      <c r="J49" s="84"/>
    </row>
    <row r="50" spans="1:10" ht="22.5" customHeight="1" x14ac:dyDescent="0.25">
      <c r="C50" s="75"/>
      <c r="D50" s="169" t="str">
        <f t="shared" ref="D50:E52" si="10">D49</f>
        <v>Fri</v>
      </c>
      <c r="E50" s="161">
        <f t="shared" si="10"/>
        <v>44540</v>
      </c>
      <c r="F50" s="35"/>
      <c r="G50" s="36"/>
      <c r="H50" s="37"/>
      <c r="I50" s="36"/>
      <c r="J50" s="84"/>
    </row>
    <row r="51" spans="1:10" ht="22.5" customHeight="1" x14ac:dyDescent="0.25">
      <c r="C51" s="75"/>
      <c r="D51" s="169" t="str">
        <f t="shared" si="10"/>
        <v>Fri</v>
      </c>
      <c r="E51" s="161">
        <f t="shared" si="10"/>
        <v>44540</v>
      </c>
      <c r="F51" s="35"/>
      <c r="G51" s="36"/>
      <c r="H51" s="37"/>
      <c r="I51" s="36"/>
      <c r="J51" s="84"/>
    </row>
    <row r="52" spans="1:10" ht="22.5" customHeight="1" x14ac:dyDescent="0.25">
      <c r="C52" s="75"/>
      <c r="D52" s="169" t="str">
        <f t="shared" si="10"/>
        <v>Fri</v>
      </c>
      <c r="E52" s="161">
        <f t="shared" si="10"/>
        <v>44540</v>
      </c>
      <c r="F52" s="35"/>
      <c r="G52" s="36"/>
      <c r="H52" s="37"/>
      <c r="I52" s="36"/>
      <c r="J52" s="84"/>
    </row>
    <row r="53" spans="1:10" ht="22.5" customHeight="1" x14ac:dyDescent="0.25">
      <c r="A53" s="8" t="str">
        <f t="shared" si="0"/>
        <v/>
      </c>
      <c r="B53" s="8">
        <f t="shared" si="1"/>
        <v>6</v>
      </c>
      <c r="C53" s="75"/>
      <c r="D53" s="170" t="str">
        <f t="shared" si="5"/>
        <v>Sat</v>
      </c>
      <c r="E53" s="163">
        <f>+E48+1</f>
        <v>44541</v>
      </c>
      <c r="F53" s="46"/>
      <c r="G53" s="47"/>
      <c r="H53" s="48"/>
      <c r="I53" s="47"/>
      <c r="J53" s="85"/>
    </row>
    <row r="54" spans="1:10" s="171" customFormat="1" ht="22.5" customHeight="1" x14ac:dyDescent="0.25">
      <c r="A54" s="171" t="str">
        <f t="shared" si="0"/>
        <v/>
      </c>
      <c r="B54" s="171">
        <f t="shared" si="1"/>
        <v>7</v>
      </c>
      <c r="C54" s="172"/>
      <c r="D54" s="170" t="str">
        <f t="shared" si="5"/>
        <v>Sun</v>
      </c>
      <c r="E54" s="163">
        <f>+E53+1</f>
        <v>44542</v>
      </c>
      <c r="F54" s="46"/>
      <c r="G54" s="47"/>
      <c r="H54" s="51"/>
      <c r="I54" s="47"/>
      <c r="J54" s="85"/>
    </row>
    <row r="55" spans="1:10" ht="22.5" customHeight="1" x14ac:dyDescent="0.25">
      <c r="A55" s="8">
        <f t="shared" si="0"/>
        <v>1</v>
      </c>
      <c r="B55" s="8">
        <f t="shared" si="1"/>
        <v>1</v>
      </c>
      <c r="C55" s="75"/>
      <c r="D55" s="169" t="str">
        <f t="shared" si="5"/>
        <v>Mo</v>
      </c>
      <c r="E55" s="161">
        <f>+E54+1</f>
        <v>44543</v>
      </c>
      <c r="F55" s="35"/>
      <c r="G55" s="36"/>
      <c r="H55" s="43"/>
      <c r="I55" s="36"/>
      <c r="J55" s="84"/>
    </row>
    <row r="56" spans="1:10" ht="22.5" customHeight="1" x14ac:dyDescent="0.25">
      <c r="C56" s="75"/>
      <c r="D56" s="169" t="str">
        <f>D55</f>
        <v>Mo</v>
      </c>
      <c r="E56" s="161">
        <f>E55</f>
        <v>44543</v>
      </c>
      <c r="F56" s="35"/>
      <c r="G56" s="36"/>
      <c r="H56" s="43"/>
      <c r="I56" s="36"/>
      <c r="J56" s="84"/>
    </row>
    <row r="57" spans="1:10" ht="22.5" customHeight="1" x14ac:dyDescent="0.25">
      <c r="C57" s="75"/>
      <c r="D57" s="169" t="str">
        <f t="shared" ref="D57:E59" si="11">D56</f>
        <v>Mo</v>
      </c>
      <c r="E57" s="161">
        <f t="shared" si="11"/>
        <v>44543</v>
      </c>
      <c r="F57" s="35"/>
      <c r="G57" s="36"/>
      <c r="H57" s="43"/>
      <c r="I57" s="36"/>
      <c r="J57" s="84"/>
    </row>
    <row r="58" spans="1:10" ht="22.5" customHeight="1" x14ac:dyDescent="0.25">
      <c r="C58" s="75"/>
      <c r="D58" s="169" t="str">
        <f t="shared" si="11"/>
        <v>Mo</v>
      </c>
      <c r="E58" s="161">
        <f t="shared" si="11"/>
        <v>44543</v>
      </c>
      <c r="F58" s="35"/>
      <c r="G58" s="36"/>
      <c r="H58" s="43"/>
      <c r="I58" s="36"/>
      <c r="J58" s="84"/>
    </row>
    <row r="59" spans="1:10" ht="22.5" customHeight="1" x14ac:dyDescent="0.25">
      <c r="C59" s="75"/>
      <c r="D59" s="169" t="str">
        <f t="shared" si="11"/>
        <v>Mo</v>
      </c>
      <c r="E59" s="161">
        <f t="shared" si="11"/>
        <v>44543</v>
      </c>
      <c r="F59" s="35"/>
      <c r="G59" s="36"/>
      <c r="H59" s="43"/>
      <c r="I59" s="36"/>
      <c r="J59" s="84"/>
    </row>
    <row r="60" spans="1:10" ht="22.5" customHeight="1" x14ac:dyDescent="0.25">
      <c r="A60" s="8">
        <f t="shared" si="0"/>
        <v>1</v>
      </c>
      <c r="B60" s="8">
        <f t="shared" si="1"/>
        <v>2</v>
      </c>
      <c r="C60" s="75"/>
      <c r="D60" s="170" t="str">
        <f t="shared" si="5"/>
        <v>Tue</v>
      </c>
      <c r="E60" s="163">
        <f>+E55+1</f>
        <v>44544</v>
      </c>
      <c r="F60" s="46"/>
      <c r="G60" s="47"/>
      <c r="H60" s="48"/>
      <c r="I60" s="47"/>
      <c r="J60" s="85"/>
    </row>
    <row r="61" spans="1:10" ht="22.5" customHeight="1" x14ac:dyDescent="0.25">
      <c r="C61" s="75"/>
      <c r="D61" s="170" t="str">
        <f>D60</f>
        <v>Tue</v>
      </c>
      <c r="E61" s="163">
        <f>E60</f>
        <v>44544</v>
      </c>
      <c r="F61" s="46"/>
      <c r="G61" s="47"/>
      <c r="H61" s="48"/>
      <c r="I61" s="47"/>
      <c r="J61" s="85"/>
    </row>
    <row r="62" spans="1:10" ht="22.5" customHeight="1" x14ac:dyDescent="0.25">
      <c r="C62" s="75"/>
      <c r="D62" s="170" t="str">
        <f t="shared" ref="D62:E64" si="12">D61</f>
        <v>Tue</v>
      </c>
      <c r="E62" s="163">
        <f t="shared" si="12"/>
        <v>44544</v>
      </c>
      <c r="F62" s="46"/>
      <c r="G62" s="47"/>
      <c r="H62" s="48"/>
      <c r="I62" s="47"/>
      <c r="J62" s="85"/>
    </row>
    <row r="63" spans="1:10" ht="22.5" customHeight="1" x14ac:dyDescent="0.25">
      <c r="C63" s="75"/>
      <c r="D63" s="170" t="str">
        <f t="shared" si="12"/>
        <v>Tue</v>
      </c>
      <c r="E63" s="163">
        <f t="shared" si="12"/>
        <v>44544</v>
      </c>
      <c r="F63" s="46"/>
      <c r="G63" s="47"/>
      <c r="H63" s="48"/>
      <c r="I63" s="47"/>
      <c r="J63" s="85"/>
    </row>
    <row r="64" spans="1:10" ht="22.5" customHeight="1" x14ac:dyDescent="0.25">
      <c r="C64" s="75"/>
      <c r="D64" s="170" t="str">
        <f t="shared" si="12"/>
        <v>Tue</v>
      </c>
      <c r="E64" s="163">
        <f t="shared" si="12"/>
        <v>44544</v>
      </c>
      <c r="F64" s="46"/>
      <c r="G64" s="47"/>
      <c r="H64" s="48"/>
      <c r="I64" s="47"/>
      <c r="J64" s="85"/>
    </row>
    <row r="65" spans="1:10" ht="22.5" customHeight="1" x14ac:dyDescent="0.25">
      <c r="A65" s="8">
        <f t="shared" si="0"/>
        <v>1</v>
      </c>
      <c r="B65" s="8">
        <f t="shared" si="1"/>
        <v>3</v>
      </c>
      <c r="C65" s="75"/>
      <c r="D65" s="169" t="str">
        <f t="shared" si="5"/>
        <v>Wed</v>
      </c>
      <c r="E65" s="161">
        <f>+E60+1</f>
        <v>44545</v>
      </c>
      <c r="F65" s="35"/>
      <c r="G65" s="36"/>
      <c r="H65" s="43"/>
      <c r="I65" s="36"/>
      <c r="J65" s="84"/>
    </row>
    <row r="66" spans="1:10" ht="22.5" customHeight="1" x14ac:dyDescent="0.25">
      <c r="C66" s="75"/>
      <c r="D66" s="169" t="str">
        <f>D65</f>
        <v>Wed</v>
      </c>
      <c r="E66" s="161">
        <f>E65</f>
        <v>44545</v>
      </c>
      <c r="F66" s="35"/>
      <c r="G66" s="36"/>
      <c r="H66" s="43"/>
      <c r="I66" s="36"/>
      <c r="J66" s="84"/>
    </row>
    <row r="67" spans="1:10" ht="22.5" customHeight="1" x14ac:dyDescent="0.25">
      <c r="C67" s="75"/>
      <c r="D67" s="169" t="str">
        <f t="shared" ref="D67:E69" si="13">D66</f>
        <v>Wed</v>
      </c>
      <c r="E67" s="161">
        <f t="shared" si="13"/>
        <v>44545</v>
      </c>
      <c r="F67" s="35"/>
      <c r="G67" s="36"/>
      <c r="H67" s="43"/>
      <c r="I67" s="36"/>
      <c r="J67" s="84"/>
    </row>
    <row r="68" spans="1:10" ht="22.5" customHeight="1" x14ac:dyDescent="0.25">
      <c r="C68" s="75"/>
      <c r="D68" s="169" t="str">
        <f t="shared" si="13"/>
        <v>Wed</v>
      </c>
      <c r="E68" s="161">
        <f t="shared" si="13"/>
        <v>44545</v>
      </c>
      <c r="F68" s="35"/>
      <c r="G68" s="36"/>
      <c r="H68" s="43"/>
      <c r="I68" s="36"/>
      <c r="J68" s="84"/>
    </row>
    <row r="69" spans="1:10" ht="22.5" customHeight="1" x14ac:dyDescent="0.25">
      <c r="C69" s="75"/>
      <c r="D69" s="169" t="str">
        <f t="shared" si="13"/>
        <v>Wed</v>
      </c>
      <c r="E69" s="161">
        <f t="shared" si="13"/>
        <v>44545</v>
      </c>
      <c r="F69" s="35"/>
      <c r="G69" s="36"/>
      <c r="H69" s="43"/>
      <c r="I69" s="36"/>
      <c r="J69" s="84"/>
    </row>
    <row r="70" spans="1:10" ht="22.5" customHeight="1" x14ac:dyDescent="0.25">
      <c r="A70" s="8">
        <f t="shared" si="0"/>
        <v>1</v>
      </c>
      <c r="B70" s="8">
        <f t="shared" si="1"/>
        <v>4</v>
      </c>
      <c r="C70" s="75"/>
      <c r="D70" s="170" t="str">
        <f t="shared" si="5"/>
        <v>Thu</v>
      </c>
      <c r="E70" s="163">
        <f>+E65+1</f>
        <v>44546</v>
      </c>
      <c r="F70" s="46"/>
      <c r="G70" s="47"/>
      <c r="H70" s="48"/>
      <c r="I70" s="47"/>
      <c r="J70" s="85"/>
    </row>
    <row r="71" spans="1:10" ht="22.5" customHeight="1" x14ac:dyDescent="0.25">
      <c r="C71" s="75"/>
      <c r="D71" s="170" t="str">
        <f>D70</f>
        <v>Thu</v>
      </c>
      <c r="E71" s="163">
        <f>E70</f>
        <v>44546</v>
      </c>
      <c r="F71" s="46"/>
      <c r="G71" s="47"/>
      <c r="H71" s="48"/>
      <c r="I71" s="47"/>
      <c r="J71" s="85"/>
    </row>
    <row r="72" spans="1:10" ht="22.5" customHeight="1" x14ac:dyDescent="0.25">
      <c r="C72" s="75"/>
      <c r="D72" s="170" t="str">
        <f t="shared" ref="D72:E74" si="14">D71</f>
        <v>Thu</v>
      </c>
      <c r="E72" s="163">
        <f t="shared" si="14"/>
        <v>44546</v>
      </c>
      <c r="F72" s="46"/>
      <c r="G72" s="47"/>
      <c r="H72" s="48"/>
      <c r="I72" s="47"/>
      <c r="J72" s="85"/>
    </row>
    <row r="73" spans="1:10" ht="22.5" customHeight="1" x14ac:dyDescent="0.25">
      <c r="C73" s="75"/>
      <c r="D73" s="170" t="str">
        <f t="shared" si="14"/>
        <v>Thu</v>
      </c>
      <c r="E73" s="163">
        <f t="shared" si="14"/>
        <v>44546</v>
      </c>
      <c r="F73" s="46"/>
      <c r="G73" s="47"/>
      <c r="H73" s="48"/>
      <c r="I73" s="47"/>
      <c r="J73" s="85"/>
    </row>
    <row r="74" spans="1:10" ht="22.5" customHeight="1" x14ac:dyDescent="0.25">
      <c r="C74" s="75"/>
      <c r="D74" s="170" t="str">
        <f t="shared" si="14"/>
        <v>Thu</v>
      </c>
      <c r="E74" s="163">
        <f t="shared" si="14"/>
        <v>44546</v>
      </c>
      <c r="F74" s="46"/>
      <c r="G74" s="47"/>
      <c r="H74" s="48"/>
      <c r="I74" s="47"/>
      <c r="J74" s="85"/>
    </row>
    <row r="75" spans="1:10" ht="22.5" customHeight="1" x14ac:dyDescent="0.25">
      <c r="A75" s="8">
        <f t="shared" si="0"/>
        <v>1</v>
      </c>
      <c r="B75" s="8">
        <f t="shared" si="1"/>
        <v>5</v>
      </c>
      <c r="C75" s="75"/>
      <c r="D75" s="169" t="str">
        <f t="shared" si="5"/>
        <v>Fri</v>
      </c>
      <c r="E75" s="161">
        <f>+E70+1</f>
        <v>44547</v>
      </c>
      <c r="F75" s="35"/>
      <c r="G75" s="36"/>
      <c r="H75" s="43"/>
      <c r="I75" s="36"/>
      <c r="J75" s="84"/>
    </row>
    <row r="76" spans="1:10" ht="22.5" customHeight="1" x14ac:dyDescent="0.25">
      <c r="C76" s="75"/>
      <c r="D76" s="169" t="str">
        <f>D75</f>
        <v>Fri</v>
      </c>
      <c r="E76" s="161">
        <f>E75</f>
        <v>44547</v>
      </c>
      <c r="F76" s="35"/>
      <c r="G76" s="36"/>
      <c r="H76" s="43"/>
      <c r="I76" s="36"/>
      <c r="J76" s="84"/>
    </row>
    <row r="77" spans="1:10" ht="22.5" customHeight="1" x14ac:dyDescent="0.25">
      <c r="C77" s="75"/>
      <c r="D77" s="169" t="str">
        <f t="shared" ref="D77:E79" si="15">D76</f>
        <v>Fri</v>
      </c>
      <c r="E77" s="161">
        <f t="shared" si="15"/>
        <v>44547</v>
      </c>
      <c r="F77" s="35"/>
      <c r="G77" s="36"/>
      <c r="H77" s="43"/>
      <c r="I77" s="36"/>
      <c r="J77" s="84"/>
    </row>
    <row r="78" spans="1:10" ht="22.5" customHeight="1" x14ac:dyDescent="0.25">
      <c r="C78" s="75"/>
      <c r="D78" s="169" t="str">
        <f t="shared" si="15"/>
        <v>Fri</v>
      </c>
      <c r="E78" s="161">
        <f t="shared" si="15"/>
        <v>44547</v>
      </c>
      <c r="F78" s="35"/>
      <c r="G78" s="36"/>
      <c r="H78" s="43"/>
      <c r="I78" s="36"/>
      <c r="J78" s="84"/>
    </row>
    <row r="79" spans="1:10" ht="22.5" customHeight="1" x14ac:dyDescent="0.25">
      <c r="C79" s="75"/>
      <c r="D79" s="169" t="str">
        <f t="shared" si="15"/>
        <v>Fri</v>
      </c>
      <c r="E79" s="161">
        <f t="shared" si="15"/>
        <v>44547</v>
      </c>
      <c r="F79" s="35"/>
      <c r="G79" s="36"/>
      <c r="H79" s="43"/>
      <c r="I79" s="36"/>
      <c r="J79" s="84"/>
    </row>
    <row r="80" spans="1:10" ht="22.5" customHeight="1" x14ac:dyDescent="0.25">
      <c r="A80" s="8" t="str">
        <f t="shared" si="0"/>
        <v/>
      </c>
      <c r="B80" s="8">
        <f t="shared" si="1"/>
        <v>6</v>
      </c>
      <c r="C80" s="75"/>
      <c r="D80" s="170" t="str">
        <f t="shared" si="5"/>
        <v>Sat</v>
      </c>
      <c r="E80" s="163">
        <f t="shared" ref="E80" si="16">+E75+1</f>
        <v>44548</v>
      </c>
      <c r="F80" s="46"/>
      <c r="G80" s="47"/>
      <c r="H80" s="48"/>
      <c r="I80" s="47"/>
      <c r="J80" s="85"/>
    </row>
    <row r="81" spans="1:10" s="171" customFormat="1" ht="22.5" customHeight="1" x14ac:dyDescent="0.25">
      <c r="A81" s="171" t="str">
        <f t="shared" si="0"/>
        <v/>
      </c>
      <c r="B81" s="171">
        <f t="shared" si="1"/>
        <v>7</v>
      </c>
      <c r="C81" s="172"/>
      <c r="D81" s="170" t="str">
        <f t="shared" si="5"/>
        <v>Sun</v>
      </c>
      <c r="E81" s="163">
        <f>+E80+1</f>
        <v>44549</v>
      </c>
      <c r="F81" s="46"/>
      <c r="G81" s="47"/>
      <c r="H81" s="48"/>
      <c r="I81" s="47"/>
      <c r="J81" s="85"/>
    </row>
    <row r="82" spans="1:10" ht="22.5" customHeight="1" x14ac:dyDescent="0.25">
      <c r="A82" s="8">
        <f t="shared" si="0"/>
        <v>1</v>
      </c>
      <c r="B82" s="8">
        <f t="shared" si="1"/>
        <v>1</v>
      </c>
      <c r="C82" s="75"/>
      <c r="D82" s="169" t="str">
        <f t="shared" si="5"/>
        <v>Mo</v>
      </c>
      <c r="E82" s="161">
        <f>+E81+1</f>
        <v>44550</v>
      </c>
      <c r="F82" s="35"/>
      <c r="G82" s="36"/>
      <c r="H82" s="43"/>
      <c r="I82" s="36"/>
      <c r="J82" s="84"/>
    </row>
    <row r="83" spans="1:10" ht="22.5" customHeight="1" x14ac:dyDescent="0.25">
      <c r="C83" s="75"/>
      <c r="D83" s="169" t="str">
        <f>D82</f>
        <v>Mo</v>
      </c>
      <c r="E83" s="161">
        <f>E82</f>
        <v>44550</v>
      </c>
      <c r="F83" s="35"/>
      <c r="G83" s="36"/>
      <c r="H83" s="43"/>
      <c r="I83" s="36"/>
      <c r="J83" s="84"/>
    </row>
    <row r="84" spans="1:10" ht="22.5" customHeight="1" x14ac:dyDescent="0.25">
      <c r="C84" s="75"/>
      <c r="D84" s="169" t="str">
        <f t="shared" ref="D84:E86" si="17">D83</f>
        <v>Mo</v>
      </c>
      <c r="E84" s="161">
        <f t="shared" si="17"/>
        <v>44550</v>
      </c>
      <c r="F84" s="35"/>
      <c r="G84" s="36"/>
      <c r="H84" s="43"/>
      <c r="I84" s="36"/>
      <c r="J84" s="84"/>
    </row>
    <row r="85" spans="1:10" ht="22.5" customHeight="1" x14ac:dyDescent="0.25">
      <c r="C85" s="75"/>
      <c r="D85" s="169" t="str">
        <f t="shared" si="17"/>
        <v>Mo</v>
      </c>
      <c r="E85" s="161">
        <f t="shared" si="17"/>
        <v>44550</v>
      </c>
      <c r="F85" s="35"/>
      <c r="G85" s="36"/>
      <c r="H85" s="43"/>
      <c r="I85" s="36"/>
      <c r="J85" s="84"/>
    </row>
    <row r="86" spans="1:10" ht="22.5" customHeight="1" x14ac:dyDescent="0.25">
      <c r="C86" s="75"/>
      <c r="D86" s="169" t="str">
        <f t="shared" si="17"/>
        <v>Mo</v>
      </c>
      <c r="E86" s="161">
        <f t="shared" si="17"/>
        <v>44550</v>
      </c>
      <c r="F86" s="35"/>
      <c r="G86" s="36"/>
      <c r="H86" s="43"/>
      <c r="I86" s="36"/>
      <c r="J86" s="84"/>
    </row>
    <row r="87" spans="1:10" ht="22.5" customHeight="1" x14ac:dyDescent="0.25">
      <c r="A87" s="8">
        <f t="shared" si="0"/>
        <v>1</v>
      </c>
      <c r="B87" s="8">
        <f t="shared" si="1"/>
        <v>2</v>
      </c>
      <c r="C87" s="75"/>
      <c r="D87" s="170" t="str">
        <f t="shared" si="5"/>
        <v>Tue</v>
      </c>
      <c r="E87" s="163">
        <f>+E82+1</f>
        <v>44551</v>
      </c>
      <c r="F87" s="46"/>
      <c r="G87" s="47"/>
      <c r="H87" s="48"/>
      <c r="I87" s="47"/>
      <c r="J87" s="85"/>
    </row>
    <row r="88" spans="1:10" ht="22.5" customHeight="1" x14ac:dyDescent="0.25">
      <c r="C88" s="75"/>
      <c r="D88" s="170" t="str">
        <f>D87</f>
        <v>Tue</v>
      </c>
      <c r="E88" s="163">
        <f>E87</f>
        <v>44551</v>
      </c>
      <c r="F88" s="46"/>
      <c r="G88" s="47"/>
      <c r="H88" s="48"/>
      <c r="I88" s="47"/>
      <c r="J88" s="85"/>
    </row>
    <row r="89" spans="1:10" ht="22.5" customHeight="1" x14ac:dyDescent="0.25">
      <c r="C89" s="75"/>
      <c r="D89" s="170" t="str">
        <f t="shared" ref="D89:E91" si="18">D88</f>
        <v>Tue</v>
      </c>
      <c r="E89" s="163">
        <f t="shared" si="18"/>
        <v>44551</v>
      </c>
      <c r="F89" s="46"/>
      <c r="G89" s="47"/>
      <c r="H89" s="48"/>
      <c r="I89" s="47"/>
      <c r="J89" s="85"/>
    </row>
    <row r="90" spans="1:10" ht="22.5" customHeight="1" x14ac:dyDescent="0.25">
      <c r="C90" s="75"/>
      <c r="D90" s="170" t="str">
        <f t="shared" si="18"/>
        <v>Tue</v>
      </c>
      <c r="E90" s="163">
        <f t="shared" si="18"/>
        <v>44551</v>
      </c>
      <c r="F90" s="46"/>
      <c r="G90" s="47"/>
      <c r="H90" s="48"/>
      <c r="I90" s="47"/>
      <c r="J90" s="85"/>
    </row>
    <row r="91" spans="1:10" ht="22.5" customHeight="1" x14ac:dyDescent="0.25">
      <c r="C91" s="75"/>
      <c r="D91" s="170" t="str">
        <f t="shared" si="18"/>
        <v>Tue</v>
      </c>
      <c r="E91" s="163">
        <f t="shared" si="18"/>
        <v>44551</v>
      </c>
      <c r="F91" s="46"/>
      <c r="G91" s="47"/>
      <c r="H91" s="48"/>
      <c r="I91" s="47"/>
      <c r="J91" s="85"/>
    </row>
    <row r="92" spans="1:10" ht="22.5" customHeight="1" x14ac:dyDescent="0.25">
      <c r="A92" s="8">
        <f t="shared" si="0"/>
        <v>1</v>
      </c>
      <c r="B92" s="8">
        <f t="shared" si="1"/>
        <v>3</v>
      </c>
      <c r="C92" s="75"/>
      <c r="D92" s="169" t="str">
        <f t="shared" si="5"/>
        <v>Wed</v>
      </c>
      <c r="E92" s="161">
        <f>+E87+1</f>
        <v>44552</v>
      </c>
      <c r="F92" s="35"/>
      <c r="G92" s="36"/>
      <c r="H92" s="43"/>
      <c r="I92" s="36"/>
      <c r="J92" s="84"/>
    </row>
    <row r="93" spans="1:10" ht="22.5" customHeight="1" x14ac:dyDescent="0.25">
      <c r="C93" s="75"/>
      <c r="D93" s="169" t="str">
        <f>D92</f>
        <v>Wed</v>
      </c>
      <c r="E93" s="161">
        <f>E92</f>
        <v>44552</v>
      </c>
      <c r="F93" s="35"/>
      <c r="G93" s="36"/>
      <c r="H93" s="43"/>
      <c r="I93" s="36"/>
      <c r="J93" s="84"/>
    </row>
    <row r="94" spans="1:10" ht="22.5" customHeight="1" x14ac:dyDescent="0.25">
      <c r="C94" s="75"/>
      <c r="D94" s="169" t="str">
        <f t="shared" ref="D94:E97" si="19">D93</f>
        <v>Wed</v>
      </c>
      <c r="E94" s="161">
        <f t="shared" si="19"/>
        <v>44552</v>
      </c>
      <c r="F94" s="35"/>
      <c r="G94" s="36"/>
      <c r="H94" s="43"/>
      <c r="I94" s="36"/>
      <c r="J94" s="84"/>
    </row>
    <row r="95" spans="1:10" ht="22.5" customHeight="1" x14ac:dyDescent="0.25">
      <c r="C95" s="75"/>
      <c r="D95" s="169" t="str">
        <f t="shared" si="19"/>
        <v>Wed</v>
      </c>
      <c r="E95" s="161">
        <f t="shared" si="19"/>
        <v>44552</v>
      </c>
      <c r="F95" s="35"/>
      <c r="G95" s="36"/>
      <c r="H95" s="43"/>
      <c r="I95" s="36"/>
      <c r="J95" s="84"/>
    </row>
    <row r="96" spans="1:10" ht="22.5" customHeight="1" x14ac:dyDescent="0.25">
      <c r="C96" s="75"/>
      <c r="D96" s="169" t="str">
        <f t="shared" si="19"/>
        <v>Wed</v>
      </c>
      <c r="E96" s="161">
        <f t="shared" si="19"/>
        <v>44552</v>
      </c>
      <c r="F96" s="35"/>
      <c r="G96" s="36"/>
      <c r="H96" s="43"/>
      <c r="I96" s="36"/>
      <c r="J96" s="84"/>
    </row>
    <row r="97" spans="1:10" ht="22.5" customHeight="1" x14ac:dyDescent="0.25">
      <c r="C97" s="75"/>
      <c r="D97" s="169" t="str">
        <f t="shared" si="19"/>
        <v>Wed</v>
      </c>
      <c r="E97" s="161">
        <f t="shared" si="19"/>
        <v>44552</v>
      </c>
      <c r="F97" s="35"/>
      <c r="G97" s="36"/>
      <c r="H97" s="43"/>
      <c r="I97" s="36"/>
      <c r="J97" s="84"/>
    </row>
    <row r="98" spans="1:10" ht="22.5" customHeight="1" x14ac:dyDescent="0.25">
      <c r="A98" s="8">
        <f t="shared" si="0"/>
        <v>1</v>
      </c>
      <c r="B98" s="8">
        <f t="shared" si="1"/>
        <v>4</v>
      </c>
      <c r="C98" s="75"/>
      <c r="D98" s="170" t="str">
        <f>IF(B98=1,"Mo",IF(B98=2,"Tue",IF(B98=3,"Wed",IF(B98=4,"Thu",IF(B98=5,"Fri",IF(B98=6,"Sat",IF(B98=7,"Sun","")))))))</f>
        <v>Thu</v>
      </c>
      <c r="E98" s="163">
        <f>+E92+1</f>
        <v>44553</v>
      </c>
      <c r="F98" s="46"/>
      <c r="G98" s="47"/>
      <c r="H98" s="70"/>
      <c r="I98" s="47"/>
      <c r="J98" s="85"/>
    </row>
    <row r="99" spans="1:10" ht="22.5" customHeight="1" x14ac:dyDescent="0.25">
      <c r="C99" s="75"/>
      <c r="D99" s="170" t="str">
        <f>D98</f>
        <v>Thu</v>
      </c>
      <c r="E99" s="163">
        <f>E98</f>
        <v>44553</v>
      </c>
      <c r="F99" s="46"/>
      <c r="G99" s="47"/>
      <c r="H99" s="70"/>
      <c r="I99" s="47"/>
      <c r="J99" s="85"/>
    </row>
    <row r="100" spans="1:10" ht="22.5" customHeight="1" x14ac:dyDescent="0.25">
      <c r="C100" s="75"/>
      <c r="D100" s="170" t="str">
        <f t="shared" ref="D100:E102" si="20">D99</f>
        <v>Thu</v>
      </c>
      <c r="E100" s="163">
        <f t="shared" si="20"/>
        <v>44553</v>
      </c>
      <c r="F100" s="46"/>
      <c r="G100" s="47"/>
      <c r="H100" s="70"/>
      <c r="I100" s="47"/>
      <c r="J100" s="85"/>
    </row>
    <row r="101" spans="1:10" ht="22.5" customHeight="1" x14ac:dyDescent="0.25">
      <c r="C101" s="75"/>
      <c r="D101" s="170" t="str">
        <f t="shared" si="20"/>
        <v>Thu</v>
      </c>
      <c r="E101" s="163">
        <f t="shared" si="20"/>
        <v>44553</v>
      </c>
      <c r="F101" s="46"/>
      <c r="G101" s="47"/>
      <c r="H101" s="70"/>
      <c r="I101" s="47"/>
      <c r="J101" s="85"/>
    </row>
    <row r="102" spans="1:10" ht="22.5" customHeight="1" x14ac:dyDescent="0.25">
      <c r="C102" s="75"/>
      <c r="D102" s="170" t="str">
        <f t="shared" si="20"/>
        <v>Thu</v>
      </c>
      <c r="E102" s="163">
        <f t="shared" si="20"/>
        <v>44553</v>
      </c>
      <c r="F102" s="46"/>
      <c r="G102" s="47"/>
      <c r="H102" s="70"/>
      <c r="I102" s="47"/>
      <c r="J102" s="85"/>
    </row>
    <row r="103" spans="1:10" ht="22.5" customHeight="1" x14ac:dyDescent="0.25">
      <c r="A103" s="8">
        <f t="shared" si="0"/>
        <v>1</v>
      </c>
      <c r="B103" s="8">
        <f t="shared" si="1"/>
        <v>5</v>
      </c>
      <c r="C103" s="75"/>
      <c r="D103" s="169" t="str">
        <f>IF(B103=1,"Mo",IF(B103=2,"Tue",IF(B103=3,"Wed",IF(B103=4,"Thu",IF(B103=5,"Fri",IF(B103=6,"Sat",IF(B103=7,"Sun","")))))))</f>
        <v>Fri</v>
      </c>
      <c r="E103" s="161">
        <f>+E98+1</f>
        <v>44554</v>
      </c>
      <c r="F103" s="35"/>
      <c r="G103" s="36"/>
      <c r="H103" s="43"/>
      <c r="I103" s="36"/>
      <c r="J103" s="84"/>
    </row>
    <row r="104" spans="1:10" ht="22.5" customHeight="1" x14ac:dyDescent="0.25">
      <c r="C104" s="75"/>
      <c r="D104" s="169" t="str">
        <f>D103</f>
        <v>Fri</v>
      </c>
      <c r="E104" s="161">
        <f>E103</f>
        <v>44554</v>
      </c>
      <c r="F104" s="35"/>
      <c r="G104" s="36"/>
      <c r="H104" s="43"/>
      <c r="I104" s="36"/>
      <c r="J104" s="84"/>
    </row>
    <row r="105" spans="1:10" ht="22.5" customHeight="1" x14ac:dyDescent="0.25">
      <c r="C105" s="75"/>
      <c r="D105" s="169" t="str">
        <f t="shared" ref="D105:E107" si="21">D104</f>
        <v>Fri</v>
      </c>
      <c r="E105" s="161">
        <f t="shared" si="21"/>
        <v>44554</v>
      </c>
      <c r="F105" s="35"/>
      <c r="G105" s="36"/>
      <c r="H105" s="43"/>
      <c r="I105" s="36"/>
      <c r="J105" s="84"/>
    </row>
    <row r="106" spans="1:10" ht="22.5" customHeight="1" x14ac:dyDescent="0.25">
      <c r="C106" s="75"/>
      <c r="D106" s="169" t="str">
        <f t="shared" si="21"/>
        <v>Fri</v>
      </c>
      <c r="E106" s="161">
        <f t="shared" si="21"/>
        <v>44554</v>
      </c>
      <c r="F106" s="35"/>
      <c r="G106" s="36"/>
      <c r="H106" s="43"/>
      <c r="I106" s="36"/>
      <c r="J106" s="84"/>
    </row>
    <row r="107" spans="1:10" ht="22.5" customHeight="1" x14ac:dyDescent="0.25">
      <c r="C107" s="75"/>
      <c r="D107" s="169" t="str">
        <f t="shared" si="21"/>
        <v>Fri</v>
      </c>
      <c r="E107" s="161">
        <f t="shared" si="21"/>
        <v>44554</v>
      </c>
      <c r="F107" s="35"/>
      <c r="G107" s="36"/>
      <c r="H107" s="43"/>
      <c r="I107" s="36"/>
      <c r="J107" s="84"/>
    </row>
    <row r="108" spans="1:10" ht="22.5" customHeight="1" x14ac:dyDescent="0.25">
      <c r="A108" s="8" t="str">
        <f t="shared" si="0"/>
        <v/>
      </c>
      <c r="B108" s="8">
        <f t="shared" si="1"/>
        <v>6</v>
      </c>
      <c r="C108" s="75"/>
      <c r="D108" s="170" t="str">
        <f t="shared" si="5"/>
        <v>Sat</v>
      </c>
      <c r="E108" s="163">
        <f t="shared" ref="E108" si="22">+E103+1</f>
        <v>44555</v>
      </c>
      <c r="F108" s="46"/>
      <c r="G108" s="47"/>
      <c r="H108" s="48"/>
      <c r="I108" s="47"/>
      <c r="J108" s="85"/>
    </row>
    <row r="109" spans="1:10" s="171" customFormat="1" ht="22.5" customHeight="1" x14ac:dyDescent="0.25">
      <c r="A109" s="171" t="str">
        <f t="shared" si="0"/>
        <v/>
      </c>
      <c r="B109" s="171">
        <f t="shared" si="1"/>
        <v>7</v>
      </c>
      <c r="C109" s="172"/>
      <c r="D109" s="170" t="str">
        <f t="shared" si="5"/>
        <v>Sun</v>
      </c>
      <c r="E109" s="163">
        <f>+E108+1</f>
        <v>44556</v>
      </c>
      <c r="F109" s="46"/>
      <c r="G109" s="47"/>
      <c r="H109" s="48"/>
      <c r="I109" s="47"/>
      <c r="J109" s="85"/>
    </row>
    <row r="110" spans="1:10" ht="22.5" customHeight="1" x14ac:dyDescent="0.25">
      <c r="A110" s="8">
        <f t="shared" si="0"/>
        <v>1</v>
      </c>
      <c r="B110" s="8">
        <f t="shared" si="1"/>
        <v>1</v>
      </c>
      <c r="C110" s="75"/>
      <c r="D110" s="169" t="str">
        <f t="shared" si="5"/>
        <v>Mo</v>
      </c>
      <c r="E110" s="161">
        <f>+E109+1</f>
        <v>44557</v>
      </c>
      <c r="F110" s="35"/>
      <c r="G110" s="36"/>
      <c r="H110" s="43"/>
      <c r="I110" s="36"/>
      <c r="J110" s="84"/>
    </row>
    <row r="111" spans="1:10" ht="22.5" customHeight="1" x14ac:dyDescent="0.25">
      <c r="C111" s="75"/>
      <c r="D111" s="169" t="str">
        <f>D110</f>
        <v>Mo</v>
      </c>
      <c r="E111" s="161">
        <f>E110</f>
        <v>44557</v>
      </c>
      <c r="F111" s="35"/>
      <c r="G111" s="36"/>
      <c r="H111" s="43"/>
      <c r="I111" s="36"/>
      <c r="J111" s="84"/>
    </row>
    <row r="112" spans="1:10" ht="22.5" customHeight="1" x14ac:dyDescent="0.25">
      <c r="C112" s="75"/>
      <c r="D112" s="169" t="str">
        <f t="shared" ref="D112:E114" si="23">D111</f>
        <v>Mo</v>
      </c>
      <c r="E112" s="161">
        <f t="shared" si="23"/>
        <v>44557</v>
      </c>
      <c r="F112" s="35"/>
      <c r="G112" s="36"/>
      <c r="H112" s="43"/>
      <c r="I112" s="36"/>
      <c r="J112" s="84"/>
    </row>
    <row r="113" spans="1:10" ht="22.5" customHeight="1" x14ac:dyDescent="0.25">
      <c r="C113" s="75"/>
      <c r="D113" s="169" t="str">
        <f t="shared" si="23"/>
        <v>Mo</v>
      </c>
      <c r="E113" s="161">
        <f t="shared" si="23"/>
        <v>44557</v>
      </c>
      <c r="F113" s="35"/>
      <c r="G113" s="36"/>
      <c r="H113" s="43"/>
      <c r="I113" s="36"/>
      <c r="J113" s="84"/>
    </row>
    <row r="114" spans="1:10" ht="22.5" customHeight="1" x14ac:dyDescent="0.25">
      <c r="C114" s="75"/>
      <c r="D114" s="169" t="str">
        <f t="shared" si="23"/>
        <v>Mo</v>
      </c>
      <c r="E114" s="161">
        <f t="shared" si="23"/>
        <v>44557</v>
      </c>
      <c r="F114" s="35"/>
      <c r="G114" s="36"/>
      <c r="H114" s="43"/>
      <c r="I114" s="36"/>
      <c r="J114" s="84"/>
    </row>
    <row r="115" spans="1:10" ht="22.5" customHeight="1" x14ac:dyDescent="0.25">
      <c r="A115" s="8">
        <f t="shared" si="0"/>
        <v>1</v>
      </c>
      <c r="B115" s="8">
        <f t="shared" si="1"/>
        <v>2</v>
      </c>
      <c r="C115" s="75"/>
      <c r="D115" s="170" t="str">
        <f t="shared" si="5"/>
        <v>Tue</v>
      </c>
      <c r="E115" s="163">
        <f>+E110+1</f>
        <v>44558</v>
      </c>
      <c r="F115" s="46"/>
      <c r="G115" s="47"/>
      <c r="H115" s="51"/>
      <c r="I115" s="47"/>
      <c r="J115" s="85"/>
    </row>
    <row r="116" spans="1:10" ht="22.5" customHeight="1" x14ac:dyDescent="0.25">
      <c r="C116" s="75"/>
      <c r="D116" s="170" t="str">
        <f>D115</f>
        <v>Tue</v>
      </c>
      <c r="E116" s="163">
        <f>E115</f>
        <v>44558</v>
      </c>
      <c r="F116" s="46"/>
      <c r="G116" s="47"/>
      <c r="H116" s="51"/>
      <c r="I116" s="47"/>
      <c r="J116" s="85"/>
    </row>
    <row r="117" spans="1:10" ht="22.5" customHeight="1" x14ac:dyDescent="0.25">
      <c r="C117" s="75"/>
      <c r="D117" s="170" t="str">
        <f t="shared" ref="D117:E119" si="24">D116</f>
        <v>Tue</v>
      </c>
      <c r="E117" s="163">
        <f t="shared" si="24"/>
        <v>44558</v>
      </c>
      <c r="F117" s="46"/>
      <c r="G117" s="47"/>
      <c r="H117" s="51"/>
      <c r="I117" s="47"/>
      <c r="J117" s="85"/>
    </row>
    <row r="118" spans="1:10" ht="22.5" customHeight="1" x14ac:dyDescent="0.25">
      <c r="C118" s="75"/>
      <c r="D118" s="170" t="str">
        <f t="shared" si="24"/>
        <v>Tue</v>
      </c>
      <c r="E118" s="163">
        <f t="shared" si="24"/>
        <v>44558</v>
      </c>
      <c r="F118" s="46"/>
      <c r="G118" s="47"/>
      <c r="H118" s="51"/>
      <c r="I118" s="47"/>
      <c r="J118" s="85"/>
    </row>
    <row r="119" spans="1:10" ht="22.5" customHeight="1" x14ac:dyDescent="0.25">
      <c r="C119" s="75"/>
      <c r="D119" s="170" t="str">
        <f t="shared" si="24"/>
        <v>Tue</v>
      </c>
      <c r="E119" s="163">
        <f t="shared" si="24"/>
        <v>44558</v>
      </c>
      <c r="F119" s="46"/>
      <c r="G119" s="47"/>
      <c r="H119" s="51"/>
      <c r="I119" s="47"/>
      <c r="J119" s="85"/>
    </row>
    <row r="120" spans="1:10" ht="22.5" customHeight="1" x14ac:dyDescent="0.25">
      <c r="A120" s="8">
        <f t="shared" si="0"/>
        <v>1</v>
      </c>
      <c r="B120" s="8">
        <f>WEEKDAY(E115+1,2)</f>
        <v>3</v>
      </c>
      <c r="C120" s="75"/>
      <c r="D120" s="169" t="str">
        <f>IF(B120=1,"Mo",IF(B120=2,"Tue",IF(B120=3,"Wed",IF(B120=4,"Thu",IF(B120=5,"Fri",IF(B120=6,"Sat",IF(B120=7,"Sun","")))))))</f>
        <v>Wed</v>
      </c>
      <c r="E120" s="161">
        <f>IF(MONTH(E115+1)&gt;MONTH(E115),"",E115+1)</f>
        <v>44559</v>
      </c>
      <c r="F120" s="35"/>
      <c r="G120" s="36"/>
      <c r="H120" s="43"/>
      <c r="I120" s="36"/>
      <c r="J120" s="84"/>
    </row>
    <row r="121" spans="1:10" ht="22.5" customHeight="1" x14ac:dyDescent="0.25">
      <c r="C121" s="75"/>
      <c r="D121" s="169" t="str">
        <f>D120</f>
        <v>Wed</v>
      </c>
      <c r="E121" s="161">
        <f>E120</f>
        <v>44559</v>
      </c>
      <c r="F121" s="35"/>
      <c r="G121" s="36"/>
      <c r="H121" s="43"/>
      <c r="I121" s="36"/>
      <c r="J121" s="84"/>
    </row>
    <row r="122" spans="1:10" ht="22.5" customHeight="1" x14ac:dyDescent="0.25">
      <c r="C122" s="75"/>
      <c r="D122" s="169" t="str">
        <f t="shared" ref="D122:E124" si="25">D121</f>
        <v>Wed</v>
      </c>
      <c r="E122" s="161">
        <f t="shared" si="25"/>
        <v>44559</v>
      </c>
      <c r="F122" s="35"/>
      <c r="G122" s="36"/>
      <c r="H122" s="43"/>
      <c r="I122" s="36"/>
      <c r="J122" s="84"/>
    </row>
    <row r="123" spans="1:10" ht="22.5" customHeight="1" x14ac:dyDescent="0.25">
      <c r="C123" s="75"/>
      <c r="D123" s="169" t="str">
        <f t="shared" si="25"/>
        <v>Wed</v>
      </c>
      <c r="E123" s="161">
        <f t="shared" si="25"/>
        <v>44559</v>
      </c>
      <c r="F123" s="35"/>
      <c r="G123" s="36"/>
      <c r="H123" s="43"/>
      <c r="I123" s="36"/>
      <c r="J123" s="84"/>
    </row>
    <row r="124" spans="1:10" ht="22.5" customHeight="1" x14ac:dyDescent="0.25">
      <c r="C124" s="75"/>
      <c r="D124" s="169" t="str">
        <f t="shared" si="25"/>
        <v>Wed</v>
      </c>
      <c r="E124" s="161">
        <f t="shared" si="25"/>
        <v>44559</v>
      </c>
      <c r="F124" s="35"/>
      <c r="G124" s="36"/>
      <c r="H124" s="43"/>
      <c r="I124" s="36"/>
      <c r="J124" s="84"/>
    </row>
    <row r="125" spans="1:10" ht="22.5" customHeight="1" x14ac:dyDescent="0.25">
      <c r="A125" s="8">
        <f t="shared" si="0"/>
        <v>1</v>
      </c>
      <c r="B125" s="8">
        <v>3</v>
      </c>
      <c r="C125" s="75"/>
      <c r="D125" s="170" t="str">
        <f>IF(B98=1,"Mo",IF(B98=2,"Tue",IF(B98=3,"Wed",IF(B98=4,"Thu",IF(B98=5,"Fri",IF(B98=6,"Sat",IF(B98=7,"Sun","")))))))</f>
        <v>Thu</v>
      </c>
      <c r="E125" s="163">
        <f>IF(MONTH(E120+1)&gt;MONTH(E120),"",E120+1)</f>
        <v>44560</v>
      </c>
      <c r="F125" s="46"/>
      <c r="G125" s="47"/>
      <c r="H125" s="70"/>
      <c r="I125" s="47"/>
      <c r="J125" s="85"/>
    </row>
    <row r="126" spans="1:10" ht="22.5" customHeight="1" x14ac:dyDescent="0.25">
      <c r="C126" s="75"/>
      <c r="D126" s="180" t="str">
        <f>D125</f>
        <v>Thu</v>
      </c>
      <c r="E126" s="181">
        <f>E125</f>
        <v>44560</v>
      </c>
      <c r="F126" s="96"/>
      <c r="G126" s="97"/>
      <c r="H126" s="182"/>
      <c r="I126" s="97"/>
      <c r="J126" s="98"/>
    </row>
    <row r="127" spans="1:10" ht="22.5" customHeight="1" x14ac:dyDescent="0.25">
      <c r="C127" s="75"/>
      <c r="D127" s="180" t="str">
        <f t="shared" ref="D127:E129" si="26">D126</f>
        <v>Thu</v>
      </c>
      <c r="E127" s="181">
        <f t="shared" si="26"/>
        <v>44560</v>
      </c>
      <c r="F127" s="96"/>
      <c r="G127" s="97"/>
      <c r="H127" s="182"/>
      <c r="I127" s="97"/>
      <c r="J127" s="98"/>
    </row>
    <row r="128" spans="1:10" ht="21.75" customHeight="1" x14ac:dyDescent="0.25">
      <c r="C128" s="75"/>
      <c r="D128" s="180" t="str">
        <f t="shared" si="26"/>
        <v>Thu</v>
      </c>
      <c r="E128" s="181">
        <f t="shared" si="26"/>
        <v>44560</v>
      </c>
      <c r="F128" s="96"/>
      <c r="G128" s="97"/>
      <c r="H128" s="182"/>
      <c r="I128" s="97"/>
      <c r="J128" s="98"/>
    </row>
    <row r="129" spans="3:10" ht="21.75" customHeight="1" x14ac:dyDescent="0.25">
      <c r="C129" s="179"/>
      <c r="D129" s="180" t="str">
        <f t="shared" si="26"/>
        <v>Thu</v>
      </c>
      <c r="E129" s="181">
        <f t="shared" si="26"/>
        <v>44560</v>
      </c>
      <c r="F129" s="96"/>
      <c r="G129" s="97"/>
      <c r="H129" s="182"/>
      <c r="I129" s="97"/>
      <c r="J129" s="98"/>
    </row>
    <row r="130" spans="3:10" ht="21.75" customHeight="1" x14ac:dyDescent="0.25">
      <c r="C130" s="179"/>
      <c r="D130" s="180" t="str">
        <f>IF(B103=1,"Mo",IF(B103=2,"Tue",IF(B103=3,"Wed",IF(B103=4,"Thu",IF(B103=5,"Fri",IF(B103=6,"Sat",IF(B103=7,"Sun","")))))))</f>
        <v>Fri</v>
      </c>
      <c r="E130" s="181">
        <f>IF(MONTH(E125+1)&gt;MONTH(E125),"",E125+1)</f>
        <v>44561</v>
      </c>
      <c r="F130" s="96"/>
      <c r="G130" s="97"/>
      <c r="H130" s="182"/>
      <c r="I130" s="97"/>
      <c r="J130" s="98"/>
    </row>
    <row r="131" spans="3:10" ht="21.75" customHeight="1" x14ac:dyDescent="0.25">
      <c r="C131" s="179"/>
      <c r="D131" s="180" t="str">
        <f>D130</f>
        <v>Fri</v>
      </c>
      <c r="E131" s="181">
        <f>E130</f>
        <v>44561</v>
      </c>
      <c r="F131" s="96"/>
      <c r="G131" s="97"/>
      <c r="H131" s="182"/>
      <c r="I131" s="97"/>
      <c r="J131" s="98"/>
    </row>
    <row r="132" spans="3:10" ht="21.75" customHeight="1" x14ac:dyDescent="0.25">
      <c r="C132" s="179"/>
      <c r="D132" s="180" t="str">
        <f t="shared" ref="D132:E134" si="27">D131</f>
        <v>Fri</v>
      </c>
      <c r="E132" s="181">
        <f t="shared" si="27"/>
        <v>44561</v>
      </c>
      <c r="F132" s="96"/>
      <c r="G132" s="97"/>
      <c r="H132" s="182"/>
      <c r="I132" s="97"/>
      <c r="J132" s="98"/>
    </row>
    <row r="133" spans="3:10" ht="21.75" customHeight="1" x14ac:dyDescent="0.25">
      <c r="C133" s="179"/>
      <c r="D133" s="180" t="str">
        <f t="shared" si="27"/>
        <v>Fri</v>
      </c>
      <c r="E133" s="181">
        <f t="shared" si="27"/>
        <v>44561</v>
      </c>
      <c r="F133" s="96"/>
      <c r="G133" s="97"/>
      <c r="H133" s="182"/>
      <c r="I133" s="97"/>
      <c r="J133" s="98"/>
    </row>
    <row r="134" spans="3:10" ht="21.75" customHeight="1" thickBot="1" x14ac:dyDescent="0.3">
      <c r="C134" s="80"/>
      <c r="D134" s="189" t="str">
        <f t="shared" si="27"/>
        <v>Fri</v>
      </c>
      <c r="E134" s="185">
        <f t="shared" si="27"/>
        <v>44561</v>
      </c>
      <c r="F134" s="101"/>
      <c r="G134" s="102"/>
      <c r="H134" s="186"/>
      <c r="I134" s="102"/>
      <c r="J134" s="103"/>
    </row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439" priority="21" stopIfTrue="1">
      <formula>IF($A11=1,B11,)</formula>
    </cfRule>
    <cfRule type="expression" dxfId="438" priority="22" stopIfTrue="1">
      <formula>IF($A11="",B11,)</formula>
    </cfRule>
  </conditionalFormatting>
  <conditionalFormatting sqref="E11:E15">
    <cfRule type="expression" dxfId="437" priority="23" stopIfTrue="1">
      <formula>IF($A11="",B11,"")</formula>
    </cfRule>
  </conditionalFormatting>
  <conditionalFormatting sqref="E16:E124">
    <cfRule type="expression" dxfId="436" priority="24" stopIfTrue="1">
      <formula>IF($A16&lt;&gt;1,B16,"")</formula>
    </cfRule>
  </conditionalFormatting>
  <conditionalFormatting sqref="D11:D124">
    <cfRule type="expression" dxfId="435" priority="25" stopIfTrue="1">
      <formula>IF($A11="",B11,)</formula>
    </cfRule>
  </conditionalFormatting>
  <conditionalFormatting sqref="G11:G20 G26:G80 G82:G119">
    <cfRule type="expression" dxfId="434" priority="26" stopIfTrue="1">
      <formula>#REF!="Freelancer"</formula>
    </cfRule>
    <cfRule type="expression" dxfId="433" priority="27" stopIfTrue="1">
      <formula>#REF!="DTC Int. Staff"</formula>
    </cfRule>
  </conditionalFormatting>
  <conditionalFormatting sqref="G115:G119 G87:G108 G26 G33:G53 G60:G80">
    <cfRule type="expression" dxfId="432" priority="19" stopIfTrue="1">
      <formula>$F$5="Freelancer"</formula>
    </cfRule>
    <cfRule type="expression" dxfId="431" priority="20" stopIfTrue="1">
      <formula>$F$5="DTC Int. Staff"</formula>
    </cfRule>
  </conditionalFormatting>
  <conditionalFormatting sqref="G16:G20">
    <cfRule type="expression" dxfId="430" priority="17" stopIfTrue="1">
      <formula>#REF!="Freelancer"</formula>
    </cfRule>
    <cfRule type="expression" dxfId="429" priority="18" stopIfTrue="1">
      <formula>#REF!="DTC Int. Staff"</formula>
    </cfRule>
  </conditionalFormatting>
  <conditionalFormatting sqref="G16:G20">
    <cfRule type="expression" dxfId="428" priority="15" stopIfTrue="1">
      <formula>$F$5="Freelancer"</formula>
    </cfRule>
    <cfRule type="expression" dxfId="427" priority="16" stopIfTrue="1">
      <formula>$F$5="DTC Int. Staff"</formula>
    </cfRule>
  </conditionalFormatting>
  <conditionalFormatting sqref="G21:G25">
    <cfRule type="expression" dxfId="426" priority="13" stopIfTrue="1">
      <formula>#REF!="Freelancer"</formula>
    </cfRule>
    <cfRule type="expression" dxfId="425" priority="14" stopIfTrue="1">
      <formula>#REF!="DTC Int. Staff"</formula>
    </cfRule>
  </conditionalFormatting>
  <conditionalFormatting sqref="G21:G25">
    <cfRule type="expression" dxfId="424" priority="11" stopIfTrue="1">
      <formula>$F$5="Freelancer"</formula>
    </cfRule>
    <cfRule type="expression" dxfId="423" priority="12" stopIfTrue="1">
      <formula>$F$5="DTC Int. Staff"</formula>
    </cfRule>
  </conditionalFormatting>
  <conditionalFormatting sqref="C125:C134">
    <cfRule type="expression" dxfId="422" priority="8" stopIfTrue="1">
      <formula>IF($A125=1,B125,)</formula>
    </cfRule>
    <cfRule type="expression" dxfId="421" priority="9" stopIfTrue="1">
      <formula>IF($A125="",B125,)</formula>
    </cfRule>
  </conditionalFormatting>
  <conditionalFormatting sqref="D125:D134">
    <cfRule type="expression" dxfId="420" priority="10" stopIfTrue="1">
      <formula>IF($A125="",B125,)</formula>
    </cfRule>
  </conditionalFormatting>
  <conditionalFormatting sqref="E125:E134">
    <cfRule type="expression" dxfId="419" priority="7" stopIfTrue="1">
      <formula>IF($A125&lt;&gt;1,B125,"")</formula>
    </cfRule>
  </conditionalFormatting>
  <conditionalFormatting sqref="G55:G59">
    <cfRule type="expression" dxfId="418" priority="5" stopIfTrue="1">
      <formula>$F$5="Freelancer"</formula>
    </cfRule>
    <cfRule type="expression" dxfId="417" priority="6" stopIfTrue="1">
      <formula>$F$5="DTC Int. Staff"</formula>
    </cfRule>
  </conditionalFormatting>
  <conditionalFormatting sqref="G81">
    <cfRule type="expression" dxfId="416" priority="3" stopIfTrue="1">
      <formula>#REF!="Freelancer"</formula>
    </cfRule>
    <cfRule type="expression" dxfId="415" priority="4" stopIfTrue="1">
      <formula>#REF!="DTC Int. Staff"</formula>
    </cfRule>
  </conditionalFormatting>
  <conditionalFormatting sqref="G81">
    <cfRule type="expression" dxfId="414" priority="1" stopIfTrue="1">
      <formula>$F$5="Freelancer"</formula>
    </cfRule>
    <cfRule type="expression" dxfId="4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D53C4-9DEF-4B7F-B77E-3EFD8DCB0E3F}">
  <sheetPr>
    <tabColor theme="1"/>
  </sheetPr>
  <dimension ref="A1"/>
  <sheetViews>
    <sheetView workbookViewId="0">
      <selection activeCell="G24" sqref="G24"/>
    </sheetView>
  </sheetViews>
  <sheetFormatPr defaultRowHeight="13.2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6"/>
  <sheetViews>
    <sheetView showGridLines="0" topLeftCell="D1" zoomScale="90" zoomScaleNormal="90" workbookViewId="0">
      <selection activeCell="F11" sqref="F11:F12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262" t="s">
        <v>5</v>
      </c>
      <c r="E1" s="263"/>
      <c r="F1" s="263"/>
      <c r="G1" s="263"/>
      <c r="H1" s="263"/>
      <c r="I1" s="263"/>
      <c r="J1" s="2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60" t="s">
        <v>8</v>
      </c>
      <c r="E4" s="261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235</v>
      </c>
      <c r="J8" s="25">
        <f>I8/8</f>
        <v>29.375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7" si="0">IF(OR(C11="f",C11="u",C11="F",C11="U"),"",IF(OR(B11=1,B11=2,B11=3,B11=4,B11=5),1,""))</f>
        <v>1</v>
      </c>
      <c r="B11" s="8">
        <f t="shared" ref="B11:B116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99" si="4">+E16+1</f>
        <v>44199</v>
      </c>
      <c r="F17" s="35"/>
      <c r="G17" s="36"/>
      <c r="H17" s="37"/>
      <c r="I17" s="36"/>
      <c r="J17" s="38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7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4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57</v>
      </c>
      <c r="G19" s="36">
        <v>9001</v>
      </c>
      <c r="H19" s="43" t="s">
        <v>58</v>
      </c>
      <c r="I19" s="36" t="s">
        <v>56</v>
      </c>
      <c r="J19" s="38">
        <v>6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57</v>
      </c>
      <c r="G23" s="47">
        <v>9001</v>
      </c>
      <c r="H23" s="48" t="s">
        <v>58</v>
      </c>
      <c r="I23" s="47" t="s">
        <v>56</v>
      </c>
      <c r="J23" s="49">
        <v>8</v>
      </c>
      <c r="K23" s="106" t="s">
        <v>63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59</v>
      </c>
      <c r="G24" s="47">
        <v>9001</v>
      </c>
      <c r="H24" s="48" t="s">
        <v>60</v>
      </c>
      <c r="I24" s="47" t="s">
        <v>56</v>
      </c>
      <c r="J24" s="49">
        <v>2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9004</v>
      </c>
      <c r="H28" s="105" t="s">
        <v>61</v>
      </c>
      <c r="I28" s="36" t="s">
        <v>62</v>
      </c>
      <c r="J28" s="38">
        <v>4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57</v>
      </c>
      <c r="G29" s="36">
        <v>9001</v>
      </c>
      <c r="H29" s="105" t="s">
        <v>58</v>
      </c>
      <c r="I29" s="36" t="s">
        <v>56</v>
      </c>
      <c r="J29" s="38">
        <v>6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59</v>
      </c>
      <c r="G33" s="47">
        <v>9001</v>
      </c>
      <c r="H33" s="48" t="s">
        <v>64</v>
      </c>
      <c r="I33" s="47" t="s">
        <v>62</v>
      </c>
      <c r="J33" s="49">
        <v>4</v>
      </c>
      <c r="K33" s="106" t="s">
        <v>65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 t="s">
        <v>57</v>
      </c>
      <c r="G34" s="47">
        <v>9001</v>
      </c>
      <c r="H34" s="48" t="s">
        <v>58</v>
      </c>
      <c r="I34" s="47" t="s">
        <v>56</v>
      </c>
      <c r="J34" s="49">
        <v>6</v>
      </c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105" t="s">
        <v>58</v>
      </c>
      <c r="I38" s="36" t="s">
        <v>56</v>
      </c>
      <c r="J38" s="38">
        <v>6</v>
      </c>
      <c r="K38" s="107" t="s">
        <v>67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>
        <v>9009</v>
      </c>
      <c r="H39" s="43" t="s">
        <v>66</v>
      </c>
      <c r="I39" s="36" t="s">
        <v>56</v>
      </c>
      <c r="J39" s="38">
        <v>4</v>
      </c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 t="s">
        <v>57</v>
      </c>
      <c r="G44" s="36">
        <v>9001</v>
      </c>
      <c r="H44" s="43" t="s">
        <v>58</v>
      </c>
      <c r="I44" s="36" t="s">
        <v>68</v>
      </c>
      <c r="J44" s="38">
        <v>6</v>
      </c>
      <c r="K44" s="107" t="s">
        <v>69</v>
      </c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57</v>
      </c>
      <c r="G45" s="36">
        <v>9001</v>
      </c>
      <c r="H45" s="43" t="s">
        <v>58</v>
      </c>
      <c r="I45" s="36" t="s">
        <v>56</v>
      </c>
      <c r="J45" s="38">
        <v>10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54</v>
      </c>
      <c r="G50" s="47">
        <v>9001</v>
      </c>
      <c r="H50" s="108" t="s">
        <v>70</v>
      </c>
      <c r="I50" s="47" t="s">
        <v>56</v>
      </c>
      <c r="J50" s="49">
        <v>2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54</v>
      </c>
      <c r="G51" s="47">
        <v>9001</v>
      </c>
      <c r="H51" s="108" t="s">
        <v>71</v>
      </c>
      <c r="I51" s="47" t="s">
        <v>72</v>
      </c>
      <c r="J51" s="49">
        <v>4</v>
      </c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 t="s">
        <v>57</v>
      </c>
      <c r="G52" s="47">
        <v>9001</v>
      </c>
      <c r="H52" s="48" t="s">
        <v>58</v>
      </c>
      <c r="I52" s="47" t="s">
        <v>56</v>
      </c>
      <c r="J52" s="49">
        <v>4</v>
      </c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54</v>
      </c>
      <c r="G55" s="36">
        <v>9001</v>
      </c>
      <c r="H55" s="43" t="s">
        <v>73</v>
      </c>
      <c r="I55" s="36" t="s">
        <v>56</v>
      </c>
      <c r="J55" s="38">
        <v>4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57</v>
      </c>
      <c r="G56" s="36">
        <v>9001</v>
      </c>
      <c r="H56" s="43" t="s">
        <v>58</v>
      </c>
      <c r="I56" s="36" t="s">
        <v>56</v>
      </c>
      <c r="J56" s="38">
        <v>6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57</v>
      </c>
      <c r="G60" s="47">
        <v>9001</v>
      </c>
      <c r="H60" s="48" t="s">
        <v>74</v>
      </c>
      <c r="I60" s="47" t="s">
        <v>56</v>
      </c>
      <c r="J60" s="49">
        <v>9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54</v>
      </c>
      <c r="G61" s="47">
        <v>9001</v>
      </c>
      <c r="H61" s="48" t="s">
        <v>75</v>
      </c>
      <c r="I61" s="47" t="s">
        <v>56</v>
      </c>
      <c r="J61" s="49">
        <v>3</v>
      </c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54</v>
      </c>
      <c r="G65" s="36">
        <v>9001</v>
      </c>
      <c r="H65" s="43" t="s">
        <v>76</v>
      </c>
      <c r="I65" s="36" t="s">
        <v>56</v>
      </c>
      <c r="J65" s="38">
        <v>4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57</v>
      </c>
      <c r="G66" s="36">
        <v>9001</v>
      </c>
      <c r="H66" s="43" t="s">
        <v>58</v>
      </c>
      <c r="I66" s="36" t="s">
        <v>56</v>
      </c>
      <c r="J66" s="38">
        <v>8</v>
      </c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57</v>
      </c>
      <c r="G70" s="36">
        <v>9001</v>
      </c>
      <c r="H70" s="43" t="s">
        <v>58</v>
      </c>
      <c r="I70" s="36" t="s">
        <v>68</v>
      </c>
      <c r="J70" s="38">
        <v>4</v>
      </c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 t="s">
        <v>57</v>
      </c>
      <c r="G71" s="36">
        <v>9001</v>
      </c>
      <c r="H71" s="43" t="s">
        <v>58</v>
      </c>
      <c r="I71" s="36" t="s">
        <v>68</v>
      </c>
      <c r="J71" s="38">
        <v>4</v>
      </c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57</v>
      </c>
      <c r="G72" s="36">
        <v>9001</v>
      </c>
      <c r="H72" s="43" t="s">
        <v>77</v>
      </c>
      <c r="I72" s="36" t="s">
        <v>56</v>
      </c>
      <c r="J72" s="38">
        <v>10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78</v>
      </c>
      <c r="G73" s="36">
        <v>9003</v>
      </c>
      <c r="H73" s="43" t="s">
        <v>79</v>
      </c>
      <c r="I73" s="36" t="s">
        <v>56</v>
      </c>
      <c r="J73" s="38">
        <v>2</v>
      </c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57</v>
      </c>
      <c r="G77" s="47">
        <v>9001</v>
      </c>
      <c r="H77" s="48" t="s">
        <v>80</v>
      </c>
      <c r="I77" s="47" t="s">
        <v>56</v>
      </c>
      <c r="J77" s="49">
        <v>10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54</v>
      </c>
      <c r="G78" s="47">
        <v>9001</v>
      </c>
      <c r="H78" s="48" t="s">
        <v>81</v>
      </c>
      <c r="I78" s="47" t="s">
        <v>56</v>
      </c>
      <c r="J78" s="49">
        <v>2</v>
      </c>
      <c r="K78" s="107" t="s">
        <v>83</v>
      </c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>
        <v>9004</v>
      </c>
      <c r="H79" s="48" t="s">
        <v>82</v>
      </c>
      <c r="I79" s="47" t="s">
        <v>56</v>
      </c>
      <c r="J79" s="49">
        <v>2</v>
      </c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>
        <v>9004</v>
      </c>
      <c r="H82" s="43" t="s">
        <v>84</v>
      </c>
      <c r="I82" s="36" t="s">
        <v>56</v>
      </c>
      <c r="J82" s="38">
        <v>3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57</v>
      </c>
      <c r="G83" s="36">
        <v>9001</v>
      </c>
      <c r="H83" s="43" t="s">
        <v>58</v>
      </c>
      <c r="I83" s="36" t="s">
        <v>56</v>
      </c>
      <c r="J83" s="38">
        <v>5</v>
      </c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>
        <v>9009</v>
      </c>
      <c r="H84" s="43" t="s">
        <v>85</v>
      </c>
      <c r="I84" s="36" t="s">
        <v>56</v>
      </c>
      <c r="J84" s="38">
        <v>4</v>
      </c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 t="s">
        <v>78</v>
      </c>
      <c r="G85" s="36">
        <v>9003</v>
      </c>
      <c r="H85" s="43" t="s">
        <v>79</v>
      </c>
      <c r="I85" s="36" t="s">
        <v>56</v>
      </c>
      <c r="J85" s="38">
        <v>4</v>
      </c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78</v>
      </c>
      <c r="G87" s="47">
        <v>9003</v>
      </c>
      <c r="H87" s="48" t="s">
        <v>79</v>
      </c>
      <c r="I87" s="47" t="s">
        <v>56</v>
      </c>
      <c r="J87" s="49">
        <v>5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57</v>
      </c>
      <c r="G88" s="47">
        <v>9001</v>
      </c>
      <c r="H88" s="48" t="s">
        <v>86</v>
      </c>
      <c r="I88" s="47" t="s">
        <v>56</v>
      </c>
      <c r="J88" s="49">
        <v>6</v>
      </c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 t="s">
        <v>59</v>
      </c>
      <c r="G89" s="47">
        <v>9001</v>
      </c>
      <c r="H89" s="48" t="s">
        <v>60</v>
      </c>
      <c r="I89" s="47" t="s">
        <v>56</v>
      </c>
      <c r="J89" s="49">
        <v>2</v>
      </c>
      <c r="K89" s="106" t="s">
        <v>88</v>
      </c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 t="s">
        <v>54</v>
      </c>
      <c r="G90" s="47">
        <v>9001</v>
      </c>
      <c r="H90" s="48" t="s">
        <v>87</v>
      </c>
      <c r="I90" s="47" t="s">
        <v>56</v>
      </c>
      <c r="J90" s="49">
        <v>1</v>
      </c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9015</v>
      </c>
      <c r="H92" s="37" t="s">
        <v>89</v>
      </c>
      <c r="I92" s="36"/>
      <c r="J92" s="38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 t="s">
        <v>59</v>
      </c>
      <c r="G98" s="36">
        <v>9001</v>
      </c>
      <c r="H98" s="43" t="s">
        <v>60</v>
      </c>
      <c r="I98" s="36" t="s">
        <v>68</v>
      </c>
      <c r="J98" s="38">
        <v>2</v>
      </c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 t="s">
        <v>91</v>
      </c>
      <c r="G99" s="36">
        <v>9001</v>
      </c>
      <c r="H99" s="43" t="s">
        <v>92</v>
      </c>
      <c r="I99" s="36" t="s">
        <v>68</v>
      </c>
      <c r="J99" s="38">
        <v>3</v>
      </c>
    </row>
    <row r="100" spans="1:11" ht="22.5" customHeight="1" x14ac:dyDescent="0.25">
      <c r="A100" s="31"/>
      <c r="C100" s="40"/>
      <c r="D100" s="109" t="s">
        <v>90</v>
      </c>
      <c r="E100" s="110">
        <v>44220</v>
      </c>
      <c r="F100" s="35"/>
      <c r="G100" s="36">
        <v>9004</v>
      </c>
      <c r="H100" s="43" t="s">
        <v>93</v>
      </c>
      <c r="I100" s="36" t="s">
        <v>68</v>
      </c>
      <c r="J100" s="38">
        <v>1</v>
      </c>
    </row>
    <row r="101" spans="1:11" ht="22.5" customHeight="1" x14ac:dyDescent="0.25">
      <c r="A101" s="31">
        <f t="shared" si="0"/>
        <v>1</v>
      </c>
      <c r="B101" s="8">
        <f t="shared" si="1"/>
        <v>1</v>
      </c>
      <c r="C101" s="40"/>
      <c r="D101" s="33" t="str">
        <f t="shared" si="5"/>
        <v>Mo</v>
      </c>
      <c r="E101" s="34">
        <f>+E99+1</f>
        <v>44221</v>
      </c>
      <c r="F101" s="35"/>
      <c r="G101" s="36">
        <v>9004</v>
      </c>
      <c r="H101" s="43" t="s">
        <v>94</v>
      </c>
      <c r="I101" s="36" t="s">
        <v>56</v>
      </c>
      <c r="J101" s="38">
        <v>3</v>
      </c>
    </row>
    <row r="102" spans="1:11" ht="22.5" customHeight="1" x14ac:dyDescent="0.25">
      <c r="A102" s="31"/>
      <c r="C102" s="40"/>
      <c r="D102" s="33" t="str">
        <f>D101</f>
        <v>Mo</v>
      </c>
      <c r="E102" s="34">
        <f>E101</f>
        <v>44221</v>
      </c>
      <c r="F102" s="35" t="s">
        <v>57</v>
      </c>
      <c r="G102" s="36">
        <v>9001</v>
      </c>
      <c r="H102" s="43" t="s">
        <v>95</v>
      </c>
      <c r="I102" s="36" t="s">
        <v>56</v>
      </c>
      <c r="J102" s="38">
        <v>2</v>
      </c>
    </row>
    <row r="103" spans="1:11" ht="22.5" customHeight="1" x14ac:dyDescent="0.25">
      <c r="A103" s="31"/>
      <c r="C103" s="40"/>
      <c r="D103" s="33" t="str">
        <f t="shared" ref="D103:D105" si="34">D102</f>
        <v>Mo</v>
      </c>
      <c r="E103" s="34">
        <f t="shared" ref="E103:E105" si="35">E102</f>
        <v>44221</v>
      </c>
      <c r="F103" s="35" t="s">
        <v>91</v>
      </c>
      <c r="G103" s="36">
        <v>9001</v>
      </c>
      <c r="H103" s="43" t="s">
        <v>92</v>
      </c>
      <c r="I103" s="36" t="s">
        <v>56</v>
      </c>
      <c r="J103" s="38">
        <v>5</v>
      </c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 t="s">
        <v>59</v>
      </c>
      <c r="G104" s="36">
        <v>9001</v>
      </c>
      <c r="H104" s="43" t="s">
        <v>60</v>
      </c>
      <c r="I104" s="36" t="s">
        <v>56</v>
      </c>
      <c r="J104" s="38">
        <v>2</v>
      </c>
    </row>
    <row r="105" spans="1:11" ht="22.5" customHeight="1" x14ac:dyDescent="0.25">
      <c r="A105" s="31"/>
      <c r="C105" s="40"/>
      <c r="D105" s="33" t="str">
        <f t="shared" si="34"/>
        <v>Mo</v>
      </c>
      <c r="E105" s="34">
        <f t="shared" si="35"/>
        <v>44221</v>
      </c>
      <c r="F105" s="35"/>
      <c r="G105" s="36"/>
      <c r="H105" s="43"/>
      <c r="I105" s="36"/>
      <c r="J105" s="38"/>
    </row>
    <row r="106" spans="1:11" ht="22.5" customHeight="1" x14ac:dyDescent="0.25">
      <c r="A106" s="31">
        <f t="shared" si="0"/>
        <v>1</v>
      </c>
      <c r="B106" s="8">
        <f t="shared" si="1"/>
        <v>2</v>
      </c>
      <c r="C106" s="40"/>
      <c r="D106" s="44" t="str">
        <f t="shared" si="5"/>
        <v>Tue</v>
      </c>
      <c r="E106" s="45">
        <f>+E101+1</f>
        <v>44222</v>
      </c>
      <c r="F106" s="46" t="s">
        <v>54</v>
      </c>
      <c r="G106" s="47">
        <v>9001</v>
      </c>
      <c r="H106" s="108" t="s">
        <v>96</v>
      </c>
      <c r="I106" s="47" t="s">
        <v>56</v>
      </c>
      <c r="J106" s="49">
        <v>2</v>
      </c>
    </row>
    <row r="107" spans="1:11" ht="22.5" customHeight="1" x14ac:dyDescent="0.25">
      <c r="A107" s="31"/>
      <c r="C107" s="40"/>
      <c r="D107" s="44" t="str">
        <f>D106</f>
        <v>Tue</v>
      </c>
      <c r="E107" s="45">
        <f>E106</f>
        <v>44222</v>
      </c>
      <c r="F107" s="46" t="s">
        <v>91</v>
      </c>
      <c r="G107" s="47">
        <v>9001</v>
      </c>
      <c r="H107" s="48" t="s">
        <v>92</v>
      </c>
      <c r="I107" s="47" t="s">
        <v>56</v>
      </c>
      <c r="J107" s="49">
        <v>6</v>
      </c>
    </row>
    <row r="108" spans="1:11" ht="22.5" customHeight="1" x14ac:dyDescent="0.25">
      <c r="A108" s="31"/>
      <c r="C108" s="40"/>
      <c r="D108" s="44" t="str">
        <f t="shared" ref="D108:D110" si="36">D107</f>
        <v>Tue</v>
      </c>
      <c r="E108" s="45">
        <f t="shared" ref="E108:E110" si="37">E107</f>
        <v>44222</v>
      </c>
      <c r="F108" s="46" t="s">
        <v>57</v>
      </c>
      <c r="G108" s="47">
        <v>9001</v>
      </c>
      <c r="H108" s="48" t="s">
        <v>97</v>
      </c>
      <c r="I108" s="47" t="s">
        <v>56</v>
      </c>
      <c r="J108" s="49">
        <v>2</v>
      </c>
      <c r="K108" s="106" t="s">
        <v>83</v>
      </c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 t="s">
        <v>98</v>
      </c>
      <c r="G109" s="47">
        <v>9001</v>
      </c>
      <c r="H109" s="48" t="s">
        <v>99</v>
      </c>
      <c r="I109" s="47" t="s">
        <v>56</v>
      </c>
      <c r="J109" s="49">
        <v>2</v>
      </c>
    </row>
    <row r="110" spans="1:11" ht="22.5" customHeight="1" x14ac:dyDescent="0.25">
      <c r="A110" s="31"/>
      <c r="C110" s="40"/>
      <c r="D110" s="44" t="str">
        <f t="shared" si="36"/>
        <v>Tue</v>
      </c>
      <c r="E110" s="45">
        <f t="shared" si="37"/>
        <v>44222</v>
      </c>
      <c r="F110" s="46"/>
      <c r="G110" s="47"/>
      <c r="H110" s="48"/>
      <c r="I110" s="47"/>
      <c r="J110" s="49"/>
    </row>
    <row r="111" spans="1:11" ht="22.5" customHeight="1" x14ac:dyDescent="0.25">
      <c r="A111" s="31">
        <f t="shared" si="0"/>
        <v>1</v>
      </c>
      <c r="B111" s="8">
        <f t="shared" si="1"/>
        <v>3</v>
      </c>
      <c r="C111" s="40"/>
      <c r="D111" s="33" t="str">
        <f t="shared" si="5"/>
        <v>Wed</v>
      </c>
      <c r="E111" s="34">
        <f>+E106+1</f>
        <v>44223</v>
      </c>
      <c r="F111" s="35" t="s">
        <v>98</v>
      </c>
      <c r="G111" s="36">
        <v>9001</v>
      </c>
      <c r="H111" s="43" t="s">
        <v>100</v>
      </c>
      <c r="I111" s="36" t="s">
        <v>101</v>
      </c>
      <c r="J111" s="38">
        <v>3</v>
      </c>
    </row>
    <row r="112" spans="1:11" ht="22.5" customHeight="1" x14ac:dyDescent="0.25">
      <c r="A112" s="31"/>
      <c r="C112" s="40"/>
      <c r="D112" s="33" t="str">
        <f>D111</f>
        <v>Wed</v>
      </c>
      <c r="E112" s="34">
        <f>E111</f>
        <v>44223</v>
      </c>
      <c r="F112" s="35" t="s">
        <v>91</v>
      </c>
      <c r="G112" s="36">
        <v>9001</v>
      </c>
      <c r="H112" s="43" t="s">
        <v>92</v>
      </c>
      <c r="I112" s="36" t="s">
        <v>56</v>
      </c>
      <c r="J112" s="38">
        <v>8</v>
      </c>
      <c r="K112" s="106" t="s">
        <v>102</v>
      </c>
    </row>
    <row r="113" spans="1:11" ht="22.5" customHeight="1" x14ac:dyDescent="0.25">
      <c r="A113" s="31"/>
      <c r="C113" s="40"/>
      <c r="D113" s="33" t="str">
        <f t="shared" ref="D113:D115" si="38">D112</f>
        <v>Wed</v>
      </c>
      <c r="E113" s="34">
        <f t="shared" ref="E113:E115" si="39">E112</f>
        <v>44223</v>
      </c>
      <c r="F113" s="35"/>
      <c r="G113" s="36"/>
      <c r="H113" s="43"/>
      <c r="I113" s="36"/>
      <c r="J113" s="38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1" ht="22.5" customHeight="1" x14ac:dyDescent="0.25">
      <c r="A115" s="31"/>
      <c r="C115" s="40"/>
      <c r="D115" s="33" t="str">
        <f t="shared" si="38"/>
        <v>Wed</v>
      </c>
      <c r="E115" s="34">
        <f t="shared" si="39"/>
        <v>44223</v>
      </c>
      <c r="F115" s="35"/>
      <c r="G115" s="36"/>
      <c r="H115" s="43"/>
      <c r="I115" s="36"/>
      <c r="J115" s="38"/>
    </row>
    <row r="116" spans="1:11" ht="22.5" customHeight="1" x14ac:dyDescent="0.25">
      <c r="A116" s="31">
        <f t="shared" si="0"/>
        <v>1</v>
      </c>
      <c r="B116" s="8">
        <f t="shared" si="1"/>
        <v>4</v>
      </c>
      <c r="C116" s="40"/>
      <c r="D116" s="44" t="str">
        <f t="shared" si="5"/>
        <v>Thu</v>
      </c>
      <c r="E116" s="45">
        <f>+E111+1</f>
        <v>44224</v>
      </c>
      <c r="F116" s="46" t="s">
        <v>54</v>
      </c>
      <c r="G116" s="47">
        <v>9001</v>
      </c>
      <c r="H116" s="108" t="s">
        <v>103</v>
      </c>
      <c r="I116" s="47" t="s">
        <v>56</v>
      </c>
      <c r="J116" s="49">
        <v>1</v>
      </c>
    </row>
    <row r="117" spans="1:11" ht="22.5" customHeight="1" x14ac:dyDescent="0.25">
      <c r="A117" s="31"/>
      <c r="C117" s="40"/>
      <c r="D117" s="44" t="str">
        <f>D116</f>
        <v>Thu</v>
      </c>
      <c r="E117" s="45">
        <f>E116</f>
        <v>44224</v>
      </c>
      <c r="F117" s="46" t="s">
        <v>57</v>
      </c>
      <c r="G117" s="47">
        <v>9001</v>
      </c>
      <c r="H117" s="48" t="s">
        <v>104</v>
      </c>
      <c r="I117" s="47" t="s">
        <v>56</v>
      </c>
      <c r="J117" s="49">
        <v>2</v>
      </c>
    </row>
    <row r="118" spans="1:11" ht="22.5" customHeight="1" x14ac:dyDescent="0.25">
      <c r="A118" s="31"/>
      <c r="C118" s="40"/>
      <c r="D118" s="44" t="str">
        <f t="shared" ref="D118:D120" si="40">D117</f>
        <v>Thu</v>
      </c>
      <c r="E118" s="45">
        <f t="shared" ref="E118:E120" si="41">E117</f>
        <v>44224</v>
      </c>
      <c r="F118" s="46" t="s">
        <v>91</v>
      </c>
      <c r="G118" s="47">
        <v>9001</v>
      </c>
      <c r="H118" s="108" t="s">
        <v>92</v>
      </c>
      <c r="I118" s="47" t="s">
        <v>56</v>
      </c>
      <c r="J118" s="49">
        <v>2</v>
      </c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 t="s">
        <v>98</v>
      </c>
      <c r="G119" s="47">
        <v>9001</v>
      </c>
      <c r="H119" s="108" t="s">
        <v>105</v>
      </c>
      <c r="I119" s="47" t="s">
        <v>56</v>
      </c>
      <c r="J119" s="49">
        <v>3</v>
      </c>
    </row>
    <row r="120" spans="1:11" ht="22.5" customHeight="1" x14ac:dyDescent="0.25">
      <c r="A120" s="31"/>
      <c r="C120" s="40"/>
      <c r="D120" s="44" t="str">
        <f t="shared" si="40"/>
        <v>Thu</v>
      </c>
      <c r="E120" s="45">
        <f t="shared" si="41"/>
        <v>44224</v>
      </c>
      <c r="F120" s="46"/>
      <c r="G120" s="47">
        <v>9009</v>
      </c>
      <c r="H120" s="108" t="s">
        <v>106</v>
      </c>
      <c r="I120" s="47" t="s">
        <v>56</v>
      </c>
      <c r="J120" s="49">
        <v>1</v>
      </c>
    </row>
    <row r="121" spans="1:11" ht="22.5" customHeight="1" x14ac:dyDescent="0.25">
      <c r="A121" s="31">
        <f t="shared" si="0"/>
        <v>1</v>
      </c>
      <c r="B121" s="8">
        <f>WEEKDAY(E116+1,2)</f>
        <v>5</v>
      </c>
      <c r="C121" s="40"/>
      <c r="D121" s="33" t="str">
        <f>IF(B121=1,"Mo",IF(B121=2,"Tue",IF(B121=3,"Wed",IF(B121=4,"Thu",IF(B121=5,"Fri",IF(B121=6,"Sat",IF(B121=7,"Sun","")))))))</f>
        <v>Fri</v>
      </c>
      <c r="E121" s="34">
        <f>IF(MONTH(E116+1)&gt;MONTH(E116),"",E116+1)</f>
        <v>44225</v>
      </c>
      <c r="F121" s="35" t="s">
        <v>98</v>
      </c>
      <c r="G121" s="36">
        <v>9001</v>
      </c>
      <c r="H121" s="43" t="s">
        <v>105</v>
      </c>
      <c r="I121" s="36" t="s">
        <v>56</v>
      </c>
      <c r="J121" s="38">
        <v>3</v>
      </c>
    </row>
    <row r="122" spans="1:11" ht="22.5" customHeight="1" x14ac:dyDescent="0.25">
      <c r="A122" s="31"/>
      <c r="C122" s="40"/>
      <c r="D122" s="33" t="str">
        <f>D121</f>
        <v>Fri</v>
      </c>
      <c r="E122" s="34">
        <f>E121</f>
        <v>44225</v>
      </c>
      <c r="F122" s="35" t="s">
        <v>54</v>
      </c>
      <c r="G122" s="36">
        <v>9001</v>
      </c>
      <c r="H122" s="43" t="s">
        <v>107</v>
      </c>
      <c r="I122" s="36" t="s">
        <v>56</v>
      </c>
      <c r="J122" s="38">
        <v>2</v>
      </c>
    </row>
    <row r="123" spans="1:11" ht="22.5" customHeight="1" x14ac:dyDescent="0.25">
      <c r="A123" s="31"/>
      <c r="C123" s="40"/>
      <c r="D123" s="33" t="str">
        <f t="shared" ref="D123:D125" si="42">D122</f>
        <v>Fri</v>
      </c>
      <c r="E123" s="34">
        <f t="shared" ref="E123:E125" si="43">E122</f>
        <v>44225</v>
      </c>
      <c r="F123" s="35" t="s">
        <v>91</v>
      </c>
      <c r="G123" s="36">
        <v>9001</v>
      </c>
      <c r="H123" s="43" t="s">
        <v>92</v>
      </c>
      <c r="I123" s="36" t="s">
        <v>56</v>
      </c>
      <c r="J123" s="38">
        <v>4</v>
      </c>
      <c r="K123" s="106" t="s">
        <v>109</v>
      </c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 t="s">
        <v>57</v>
      </c>
      <c r="G124" s="36">
        <v>9001</v>
      </c>
      <c r="H124" s="43" t="s">
        <v>108</v>
      </c>
      <c r="I124" s="36" t="s">
        <v>56</v>
      </c>
      <c r="J124" s="38">
        <v>2</v>
      </c>
    </row>
    <row r="125" spans="1:11" ht="22.5" customHeight="1" x14ac:dyDescent="0.25">
      <c r="A125" s="31"/>
      <c r="C125" s="40"/>
      <c r="D125" s="33" t="str">
        <f t="shared" si="42"/>
        <v>Fri</v>
      </c>
      <c r="E125" s="34">
        <f t="shared" si="43"/>
        <v>44225</v>
      </c>
      <c r="F125" s="35"/>
      <c r="G125" s="36"/>
      <c r="H125" s="43"/>
      <c r="I125" s="36"/>
      <c r="J125" s="38"/>
    </row>
    <row r="126" spans="1:11" ht="22.5" customHeight="1" x14ac:dyDescent="0.25">
      <c r="A126" s="31" t="str">
        <f t="shared" si="0"/>
        <v/>
      </c>
      <c r="B126" s="8">
        <v>6</v>
      </c>
      <c r="C126" s="40"/>
      <c r="D126" s="33" t="str">
        <f>IF(B126=1,"Mo",IF(B126=2,"Tue",IF(B126=3,"Wed",IF(B126=4,"Thu",IF(B126=5,"Fri",IF(B126=6,"Sat",IF(B126=7,"Sun","")))))))</f>
        <v>Sat</v>
      </c>
      <c r="E126" s="34">
        <f>IF(MONTH(E121+1)&gt;MONTH(E121),"",E121+1)</f>
        <v>44226</v>
      </c>
      <c r="F126" s="35"/>
      <c r="G126" s="36"/>
      <c r="H126" s="37"/>
      <c r="I126" s="36"/>
      <c r="J126" s="38"/>
    </row>
    <row r="127" spans="1:11" ht="22.5" customHeight="1" thickBot="1" x14ac:dyDescent="0.3">
      <c r="A127" s="31" t="str">
        <f t="shared" si="0"/>
        <v/>
      </c>
      <c r="B127" s="8">
        <v>7</v>
      </c>
      <c r="C127" s="40"/>
      <c r="D127" s="52" t="str">
        <f t="shared" si="5"/>
        <v>Sun</v>
      </c>
      <c r="E127" s="53">
        <f>IF(MONTH(E126+1)&gt;MONTH(E126),"",E126+1)</f>
        <v>44227</v>
      </c>
      <c r="F127" s="54"/>
      <c r="G127" s="55"/>
      <c r="H127" s="56"/>
      <c r="I127" s="55"/>
      <c r="J127" s="57"/>
    </row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J1"/>
  </mergeCells>
  <conditionalFormatting sqref="C11:C125">
    <cfRule type="expression" dxfId="412" priority="189" stopIfTrue="1">
      <formula>IF($A11=1,B11,)</formula>
    </cfRule>
    <cfRule type="expression" dxfId="411" priority="190" stopIfTrue="1">
      <formula>IF($A11="",B11,)</formula>
    </cfRule>
  </conditionalFormatting>
  <conditionalFormatting sqref="E11:E15">
    <cfRule type="expression" dxfId="410" priority="191" stopIfTrue="1">
      <formula>IF($A11="",B11,"")</formula>
    </cfRule>
  </conditionalFormatting>
  <conditionalFormatting sqref="E16:E125">
    <cfRule type="expression" dxfId="409" priority="192" stopIfTrue="1">
      <formula>IF($A16&lt;&gt;1,B16,"")</formula>
    </cfRule>
  </conditionalFormatting>
  <conditionalFormatting sqref="D11:D125">
    <cfRule type="expression" dxfId="408" priority="193" stopIfTrue="1">
      <formula>IF($A11="",B11,)</formula>
    </cfRule>
  </conditionalFormatting>
  <conditionalFormatting sqref="G16 G86 G25:G27 G30:G32 G35:G37 G40:G43 G46:G49 G53:G54 G57:G59 G62:G64 G67:G69 G74:G76 G91 G93:G97 G105 G110 G113:G115">
    <cfRule type="expression" dxfId="407" priority="194" stopIfTrue="1">
      <formula>#REF!="Freelancer"</formula>
    </cfRule>
    <cfRule type="expression" dxfId="406" priority="195" stopIfTrue="1">
      <formula>#REF!="DTC Int. Staff"</formula>
    </cfRule>
  </conditionalFormatting>
  <conditionalFormatting sqref="G91 G35:G37 G62:G64 G40:G43 G46:G49 G67:G69 G74:G76 G93:G97 G105">
    <cfRule type="expression" dxfId="405" priority="187" stopIfTrue="1">
      <formula>$F$5="Freelancer"</formula>
    </cfRule>
    <cfRule type="expression" dxfId="404" priority="188" stopIfTrue="1">
      <formula>$F$5="DTC Int. Staff"</formula>
    </cfRule>
  </conditionalFormatting>
  <conditionalFormatting sqref="G16">
    <cfRule type="expression" dxfId="403" priority="185" stopIfTrue="1">
      <formula>#REF!="Freelancer"</formula>
    </cfRule>
    <cfRule type="expression" dxfId="402" priority="186" stopIfTrue="1">
      <formula>#REF!="DTC Int. Staff"</formula>
    </cfRule>
  </conditionalFormatting>
  <conditionalFormatting sqref="G16">
    <cfRule type="expression" dxfId="401" priority="183" stopIfTrue="1">
      <formula>$F$5="Freelancer"</formula>
    </cfRule>
    <cfRule type="expression" dxfId="400" priority="184" stopIfTrue="1">
      <formula>$F$5="DTC Int. Staff"</formula>
    </cfRule>
  </conditionalFormatting>
  <conditionalFormatting sqref="G17">
    <cfRule type="expression" dxfId="399" priority="181" stopIfTrue="1">
      <formula>#REF!="Freelancer"</formula>
    </cfRule>
    <cfRule type="expression" dxfId="398" priority="182" stopIfTrue="1">
      <formula>#REF!="DTC Int. Staff"</formula>
    </cfRule>
  </conditionalFormatting>
  <conditionalFormatting sqref="G17">
    <cfRule type="expression" dxfId="397" priority="179" stopIfTrue="1">
      <formula>$F$5="Freelancer"</formula>
    </cfRule>
    <cfRule type="expression" dxfId="396" priority="180" stopIfTrue="1">
      <formula>$F$5="DTC Int. Staff"</formula>
    </cfRule>
  </conditionalFormatting>
  <conditionalFormatting sqref="C127">
    <cfRule type="expression" dxfId="395" priority="176" stopIfTrue="1">
      <formula>IF($A127=1,B127,)</formula>
    </cfRule>
    <cfRule type="expression" dxfId="394" priority="177" stopIfTrue="1">
      <formula>IF($A127="",B127,)</formula>
    </cfRule>
  </conditionalFormatting>
  <conditionalFormatting sqref="D127">
    <cfRule type="expression" dxfId="393" priority="178" stopIfTrue="1">
      <formula>IF($A127="",B127,)</formula>
    </cfRule>
  </conditionalFormatting>
  <conditionalFormatting sqref="C126">
    <cfRule type="expression" dxfId="392" priority="173" stopIfTrue="1">
      <formula>IF($A126=1,B126,)</formula>
    </cfRule>
    <cfRule type="expression" dxfId="391" priority="174" stopIfTrue="1">
      <formula>IF($A126="",B126,)</formula>
    </cfRule>
  </conditionalFormatting>
  <conditionalFormatting sqref="D126">
    <cfRule type="expression" dxfId="390" priority="175" stopIfTrue="1">
      <formula>IF($A126="",B126,)</formula>
    </cfRule>
  </conditionalFormatting>
  <conditionalFormatting sqref="E126">
    <cfRule type="expression" dxfId="389" priority="172" stopIfTrue="1">
      <formula>IF($A126&lt;&gt;1,B126,"")</formula>
    </cfRule>
  </conditionalFormatting>
  <conditionalFormatting sqref="E127">
    <cfRule type="expression" dxfId="388" priority="171" stopIfTrue="1">
      <formula>IF($A127&lt;&gt;1,B127,"")</formula>
    </cfRule>
  </conditionalFormatting>
  <conditionalFormatting sqref="G57:G59">
    <cfRule type="expression" dxfId="387" priority="169" stopIfTrue="1">
      <formula>$F$5="Freelancer"</formula>
    </cfRule>
    <cfRule type="expression" dxfId="386" priority="170" stopIfTrue="1">
      <formula>$F$5="DTC Int. Staff"</formula>
    </cfRule>
  </conditionalFormatting>
  <conditionalFormatting sqref="G80:G81">
    <cfRule type="expression" dxfId="385" priority="167" stopIfTrue="1">
      <formula>#REF!="Freelancer"</formula>
    </cfRule>
    <cfRule type="expression" dxfId="384" priority="168" stopIfTrue="1">
      <formula>#REF!="DTC Int. Staff"</formula>
    </cfRule>
  </conditionalFormatting>
  <conditionalFormatting sqref="G80:G81">
    <cfRule type="expression" dxfId="383" priority="165" stopIfTrue="1">
      <formula>$F$5="Freelancer"</formula>
    </cfRule>
    <cfRule type="expression" dxfId="382" priority="166" stopIfTrue="1">
      <formula>$F$5="DTC Int. Staff"</formula>
    </cfRule>
  </conditionalFormatting>
  <conditionalFormatting sqref="G11:G15">
    <cfRule type="expression" dxfId="381" priority="159" stopIfTrue="1">
      <formula>#REF!="Freelancer"</formula>
    </cfRule>
    <cfRule type="expression" dxfId="380" priority="160" stopIfTrue="1">
      <formula>#REF!="DTC Int. Staff"</formula>
    </cfRule>
  </conditionalFormatting>
  <conditionalFormatting sqref="G18:G22">
    <cfRule type="expression" dxfId="379" priority="157" stopIfTrue="1">
      <formula>#REF!="Freelancer"</formula>
    </cfRule>
    <cfRule type="expression" dxfId="378" priority="158" stopIfTrue="1">
      <formula>#REF!="DTC Int. Staff"</formula>
    </cfRule>
  </conditionalFormatting>
  <conditionalFormatting sqref="G18:G22">
    <cfRule type="expression" dxfId="377" priority="155" stopIfTrue="1">
      <formula>$F$5="Freelancer"</formula>
    </cfRule>
    <cfRule type="expression" dxfId="376" priority="156" stopIfTrue="1">
      <formula>$F$5="DTC Int. Staff"</formula>
    </cfRule>
  </conditionalFormatting>
  <conditionalFormatting sqref="G24">
    <cfRule type="expression" dxfId="375" priority="153" stopIfTrue="1">
      <formula>#REF!="Freelancer"</formula>
    </cfRule>
    <cfRule type="expression" dxfId="374" priority="154" stopIfTrue="1">
      <formula>#REF!="DTC Int. Staff"</formula>
    </cfRule>
  </conditionalFormatting>
  <conditionalFormatting sqref="G23">
    <cfRule type="expression" dxfId="373" priority="151" stopIfTrue="1">
      <formula>#REF!="Freelancer"</formula>
    </cfRule>
    <cfRule type="expression" dxfId="372" priority="152" stopIfTrue="1">
      <formula>#REF!="DTC Int. Staff"</formula>
    </cfRule>
  </conditionalFormatting>
  <conditionalFormatting sqref="G23">
    <cfRule type="expression" dxfId="371" priority="149" stopIfTrue="1">
      <formula>$F$5="Freelancer"</formula>
    </cfRule>
    <cfRule type="expression" dxfId="370" priority="150" stopIfTrue="1">
      <formula>$F$5="DTC Int. Staff"</formula>
    </cfRule>
  </conditionalFormatting>
  <conditionalFormatting sqref="G28">
    <cfRule type="expression" dxfId="369" priority="147" stopIfTrue="1">
      <formula>#REF!="Freelancer"</formula>
    </cfRule>
    <cfRule type="expression" dxfId="368" priority="148" stopIfTrue="1">
      <formula>#REF!="DTC Int. Staff"</formula>
    </cfRule>
  </conditionalFormatting>
  <conditionalFormatting sqref="G29">
    <cfRule type="expression" dxfId="367" priority="145" stopIfTrue="1">
      <formula>#REF!="Freelancer"</formula>
    </cfRule>
    <cfRule type="expression" dxfId="366" priority="146" stopIfTrue="1">
      <formula>#REF!="DTC Int. Staff"</formula>
    </cfRule>
  </conditionalFormatting>
  <conditionalFormatting sqref="G29">
    <cfRule type="expression" dxfId="365" priority="143" stopIfTrue="1">
      <formula>$F$5="Freelancer"</formula>
    </cfRule>
    <cfRule type="expression" dxfId="364" priority="144" stopIfTrue="1">
      <formula>$F$5="DTC Int. Staff"</formula>
    </cfRule>
  </conditionalFormatting>
  <conditionalFormatting sqref="G33">
    <cfRule type="expression" dxfId="363" priority="141" stopIfTrue="1">
      <formula>#REF!="Freelancer"</formula>
    </cfRule>
    <cfRule type="expression" dxfId="362" priority="142" stopIfTrue="1">
      <formula>#REF!="DTC Int. Staff"</formula>
    </cfRule>
  </conditionalFormatting>
  <conditionalFormatting sqref="G34">
    <cfRule type="expression" dxfId="361" priority="139" stopIfTrue="1">
      <formula>#REF!="Freelancer"</formula>
    </cfRule>
    <cfRule type="expression" dxfId="360" priority="140" stopIfTrue="1">
      <formula>#REF!="DTC Int. Staff"</formula>
    </cfRule>
  </conditionalFormatting>
  <conditionalFormatting sqref="G34">
    <cfRule type="expression" dxfId="359" priority="137" stopIfTrue="1">
      <formula>$F$5="Freelancer"</formula>
    </cfRule>
    <cfRule type="expression" dxfId="358" priority="138" stopIfTrue="1">
      <formula>$F$5="DTC Int. Staff"</formula>
    </cfRule>
  </conditionalFormatting>
  <conditionalFormatting sqref="G39">
    <cfRule type="expression" dxfId="357" priority="135" stopIfTrue="1">
      <formula>#REF!="Freelancer"</formula>
    </cfRule>
    <cfRule type="expression" dxfId="356" priority="136" stopIfTrue="1">
      <formula>#REF!="DTC Int. Staff"</formula>
    </cfRule>
  </conditionalFormatting>
  <conditionalFormatting sqref="G39">
    <cfRule type="expression" dxfId="355" priority="133" stopIfTrue="1">
      <formula>$F$5="Freelancer"</formula>
    </cfRule>
    <cfRule type="expression" dxfId="354" priority="134" stopIfTrue="1">
      <formula>$F$5="DTC Int. Staff"</formula>
    </cfRule>
  </conditionalFormatting>
  <conditionalFormatting sqref="G38">
    <cfRule type="expression" dxfId="353" priority="131" stopIfTrue="1">
      <formula>#REF!="Freelancer"</formula>
    </cfRule>
    <cfRule type="expression" dxfId="352" priority="132" stopIfTrue="1">
      <formula>#REF!="DTC Int. Staff"</formula>
    </cfRule>
  </conditionalFormatting>
  <conditionalFormatting sqref="G38">
    <cfRule type="expression" dxfId="351" priority="129" stopIfTrue="1">
      <formula>$F$5="Freelancer"</formula>
    </cfRule>
    <cfRule type="expression" dxfId="350" priority="130" stopIfTrue="1">
      <formula>$F$5="DTC Int. Staff"</formula>
    </cfRule>
  </conditionalFormatting>
  <conditionalFormatting sqref="G44">
    <cfRule type="expression" dxfId="349" priority="127" stopIfTrue="1">
      <formula>#REF!="Freelancer"</formula>
    </cfRule>
    <cfRule type="expression" dxfId="348" priority="128" stopIfTrue="1">
      <formula>#REF!="DTC Int. Staff"</formula>
    </cfRule>
  </conditionalFormatting>
  <conditionalFormatting sqref="G44">
    <cfRule type="expression" dxfId="347" priority="125" stopIfTrue="1">
      <formula>$F$5="Freelancer"</formula>
    </cfRule>
    <cfRule type="expression" dxfId="346" priority="126" stopIfTrue="1">
      <formula>$F$5="DTC Int. Staff"</formula>
    </cfRule>
  </conditionalFormatting>
  <conditionalFormatting sqref="G45">
    <cfRule type="expression" dxfId="345" priority="123" stopIfTrue="1">
      <formula>#REF!="Freelancer"</formula>
    </cfRule>
    <cfRule type="expression" dxfId="344" priority="124" stopIfTrue="1">
      <formula>#REF!="DTC Int. Staff"</formula>
    </cfRule>
  </conditionalFormatting>
  <conditionalFormatting sqref="G45">
    <cfRule type="expression" dxfId="343" priority="121" stopIfTrue="1">
      <formula>$F$5="Freelancer"</formula>
    </cfRule>
    <cfRule type="expression" dxfId="342" priority="122" stopIfTrue="1">
      <formula>$F$5="DTC Int. Staff"</formula>
    </cfRule>
  </conditionalFormatting>
  <conditionalFormatting sqref="G50:G51">
    <cfRule type="expression" dxfId="341" priority="119" stopIfTrue="1">
      <formula>#REF!="Freelancer"</formula>
    </cfRule>
    <cfRule type="expression" dxfId="340" priority="120" stopIfTrue="1">
      <formula>#REF!="DTC Int. Staff"</formula>
    </cfRule>
  </conditionalFormatting>
  <conditionalFormatting sqref="G52">
    <cfRule type="expression" dxfId="339" priority="117" stopIfTrue="1">
      <formula>#REF!="Freelancer"</formula>
    </cfRule>
    <cfRule type="expression" dxfId="338" priority="118" stopIfTrue="1">
      <formula>#REF!="DTC Int. Staff"</formula>
    </cfRule>
  </conditionalFormatting>
  <conditionalFormatting sqref="G52">
    <cfRule type="expression" dxfId="337" priority="115" stopIfTrue="1">
      <formula>$F$5="Freelancer"</formula>
    </cfRule>
    <cfRule type="expression" dxfId="336" priority="116" stopIfTrue="1">
      <formula>$F$5="DTC Int. Staff"</formula>
    </cfRule>
  </conditionalFormatting>
  <conditionalFormatting sqref="G55">
    <cfRule type="expression" dxfId="335" priority="113" stopIfTrue="1">
      <formula>#REF!="Freelancer"</formula>
    </cfRule>
    <cfRule type="expression" dxfId="334" priority="114" stopIfTrue="1">
      <formula>#REF!="DTC Int. Staff"</formula>
    </cfRule>
  </conditionalFormatting>
  <conditionalFormatting sqref="G55">
    <cfRule type="expression" dxfId="333" priority="111" stopIfTrue="1">
      <formula>$F$5="Freelancer"</formula>
    </cfRule>
    <cfRule type="expression" dxfId="332" priority="112" stopIfTrue="1">
      <formula>$F$5="DTC Int. Staff"</formula>
    </cfRule>
  </conditionalFormatting>
  <conditionalFormatting sqref="G56">
    <cfRule type="expression" dxfId="331" priority="109" stopIfTrue="1">
      <formula>#REF!="Freelancer"</formula>
    </cfRule>
    <cfRule type="expression" dxfId="330" priority="110" stopIfTrue="1">
      <formula>#REF!="DTC Int. Staff"</formula>
    </cfRule>
  </conditionalFormatting>
  <conditionalFormatting sqref="G56">
    <cfRule type="expression" dxfId="329" priority="107" stopIfTrue="1">
      <formula>$F$5="Freelancer"</formula>
    </cfRule>
    <cfRule type="expression" dxfId="328" priority="108" stopIfTrue="1">
      <formula>$F$5="DTC Int. Staff"</formula>
    </cfRule>
  </conditionalFormatting>
  <conditionalFormatting sqref="G60">
    <cfRule type="expression" dxfId="327" priority="105" stopIfTrue="1">
      <formula>#REF!="Freelancer"</formula>
    </cfRule>
    <cfRule type="expression" dxfId="326" priority="106" stopIfTrue="1">
      <formula>#REF!="DTC Int. Staff"</formula>
    </cfRule>
  </conditionalFormatting>
  <conditionalFormatting sqref="G60">
    <cfRule type="expression" dxfId="325" priority="103" stopIfTrue="1">
      <formula>$F$5="Freelancer"</formula>
    </cfRule>
    <cfRule type="expression" dxfId="324" priority="104" stopIfTrue="1">
      <formula>$F$5="DTC Int. Staff"</formula>
    </cfRule>
  </conditionalFormatting>
  <conditionalFormatting sqref="G61">
    <cfRule type="expression" dxfId="323" priority="101" stopIfTrue="1">
      <formula>#REF!="Freelancer"</formula>
    </cfRule>
    <cfRule type="expression" dxfId="322" priority="102" stopIfTrue="1">
      <formula>#REF!="DTC Int. Staff"</formula>
    </cfRule>
  </conditionalFormatting>
  <conditionalFormatting sqref="G65">
    <cfRule type="expression" dxfId="321" priority="99" stopIfTrue="1">
      <formula>#REF!="Freelancer"</formula>
    </cfRule>
    <cfRule type="expression" dxfId="320" priority="100" stopIfTrue="1">
      <formula>#REF!="DTC Int. Staff"</formula>
    </cfRule>
  </conditionalFormatting>
  <conditionalFormatting sqref="G65">
    <cfRule type="expression" dxfId="319" priority="97" stopIfTrue="1">
      <formula>$F$5="Freelancer"</formula>
    </cfRule>
    <cfRule type="expression" dxfId="318" priority="98" stopIfTrue="1">
      <formula>$F$5="DTC Int. Staff"</formula>
    </cfRule>
  </conditionalFormatting>
  <conditionalFormatting sqref="G66">
    <cfRule type="expression" dxfId="317" priority="95" stopIfTrue="1">
      <formula>#REF!="Freelancer"</formula>
    </cfRule>
    <cfRule type="expression" dxfId="316" priority="96" stopIfTrue="1">
      <formula>#REF!="DTC Int. Staff"</formula>
    </cfRule>
  </conditionalFormatting>
  <conditionalFormatting sqref="G66">
    <cfRule type="expression" dxfId="315" priority="93" stopIfTrue="1">
      <formula>$F$5="Freelancer"</formula>
    </cfRule>
    <cfRule type="expression" dxfId="314" priority="94" stopIfTrue="1">
      <formula>$F$5="DTC Int. Staff"</formula>
    </cfRule>
  </conditionalFormatting>
  <conditionalFormatting sqref="G73">
    <cfRule type="expression" dxfId="313" priority="91" stopIfTrue="1">
      <formula>#REF!="Freelancer"</formula>
    </cfRule>
    <cfRule type="expression" dxfId="312" priority="92" stopIfTrue="1">
      <formula>#REF!="DTC Int. Staff"</formula>
    </cfRule>
  </conditionalFormatting>
  <conditionalFormatting sqref="G73">
    <cfRule type="expression" dxfId="311" priority="89" stopIfTrue="1">
      <formula>$F$5="Freelancer"</formula>
    </cfRule>
    <cfRule type="expression" dxfId="310" priority="90" stopIfTrue="1">
      <formula>$F$5="DTC Int. Staff"</formula>
    </cfRule>
  </conditionalFormatting>
  <conditionalFormatting sqref="G70">
    <cfRule type="expression" dxfId="309" priority="87" stopIfTrue="1">
      <formula>#REF!="Freelancer"</formula>
    </cfRule>
    <cfRule type="expression" dxfId="308" priority="88" stopIfTrue="1">
      <formula>#REF!="DTC Int. Staff"</formula>
    </cfRule>
  </conditionalFormatting>
  <conditionalFormatting sqref="G70">
    <cfRule type="expression" dxfId="307" priority="85" stopIfTrue="1">
      <formula>$F$5="Freelancer"</formula>
    </cfRule>
    <cfRule type="expression" dxfId="306" priority="86" stopIfTrue="1">
      <formula>$F$5="DTC Int. Staff"</formula>
    </cfRule>
  </conditionalFormatting>
  <conditionalFormatting sqref="G71">
    <cfRule type="expression" dxfId="305" priority="83" stopIfTrue="1">
      <formula>#REF!="Freelancer"</formula>
    </cfRule>
    <cfRule type="expression" dxfId="304" priority="84" stopIfTrue="1">
      <formula>#REF!="DTC Int. Staff"</formula>
    </cfRule>
  </conditionalFormatting>
  <conditionalFormatting sqref="G71">
    <cfRule type="expression" dxfId="303" priority="81" stopIfTrue="1">
      <formula>$F$5="Freelancer"</formula>
    </cfRule>
    <cfRule type="expression" dxfId="302" priority="82" stopIfTrue="1">
      <formula>$F$5="DTC Int. Staff"</formula>
    </cfRule>
  </conditionalFormatting>
  <conditionalFormatting sqref="G72">
    <cfRule type="expression" dxfId="301" priority="79" stopIfTrue="1">
      <formula>#REF!="Freelancer"</formula>
    </cfRule>
    <cfRule type="expression" dxfId="300" priority="80" stopIfTrue="1">
      <formula>#REF!="DTC Int. Staff"</formula>
    </cfRule>
  </conditionalFormatting>
  <conditionalFormatting sqref="G72">
    <cfRule type="expression" dxfId="299" priority="77" stopIfTrue="1">
      <formula>$F$5="Freelancer"</formula>
    </cfRule>
    <cfRule type="expression" dxfId="298" priority="78" stopIfTrue="1">
      <formula>$F$5="DTC Int. Staff"</formula>
    </cfRule>
  </conditionalFormatting>
  <conditionalFormatting sqref="G79">
    <cfRule type="expression" dxfId="297" priority="75" stopIfTrue="1">
      <formula>#REF!="Freelancer"</formula>
    </cfRule>
    <cfRule type="expression" dxfId="296" priority="76" stopIfTrue="1">
      <formula>#REF!="DTC Int. Staff"</formula>
    </cfRule>
  </conditionalFormatting>
  <conditionalFormatting sqref="G79">
    <cfRule type="expression" dxfId="295" priority="73" stopIfTrue="1">
      <formula>$F$5="Freelancer"</formula>
    </cfRule>
    <cfRule type="expression" dxfId="294" priority="74" stopIfTrue="1">
      <formula>$F$5="DTC Int. Staff"</formula>
    </cfRule>
  </conditionalFormatting>
  <conditionalFormatting sqref="G77">
    <cfRule type="expression" dxfId="293" priority="71" stopIfTrue="1">
      <formula>#REF!="Freelancer"</formula>
    </cfRule>
    <cfRule type="expression" dxfId="292" priority="72" stopIfTrue="1">
      <formula>#REF!="DTC Int. Staff"</formula>
    </cfRule>
  </conditionalFormatting>
  <conditionalFormatting sqref="G77">
    <cfRule type="expression" dxfId="291" priority="69" stopIfTrue="1">
      <formula>$F$5="Freelancer"</formula>
    </cfRule>
    <cfRule type="expression" dxfId="290" priority="70" stopIfTrue="1">
      <formula>$F$5="DTC Int. Staff"</formula>
    </cfRule>
  </conditionalFormatting>
  <conditionalFormatting sqref="G78">
    <cfRule type="expression" dxfId="289" priority="67" stopIfTrue="1">
      <formula>#REF!="Freelancer"</formula>
    </cfRule>
    <cfRule type="expression" dxfId="288" priority="68" stopIfTrue="1">
      <formula>#REF!="DTC Int. Staff"</formula>
    </cfRule>
  </conditionalFormatting>
  <conditionalFormatting sqref="G82 G84:G85">
    <cfRule type="expression" dxfId="287" priority="65" stopIfTrue="1">
      <formula>#REF!="Freelancer"</formula>
    </cfRule>
    <cfRule type="expression" dxfId="286" priority="66" stopIfTrue="1">
      <formula>#REF!="DTC Int. Staff"</formula>
    </cfRule>
  </conditionalFormatting>
  <conditionalFormatting sqref="G83">
    <cfRule type="expression" dxfId="285" priority="61" stopIfTrue="1">
      <formula>$F$5="Freelancer"</formula>
    </cfRule>
    <cfRule type="expression" dxfId="284" priority="62" stopIfTrue="1">
      <formula>$F$5="DTC Int. Staff"</formula>
    </cfRule>
  </conditionalFormatting>
  <conditionalFormatting sqref="G83">
    <cfRule type="expression" dxfId="283" priority="63" stopIfTrue="1">
      <formula>#REF!="Freelancer"</formula>
    </cfRule>
    <cfRule type="expression" dxfId="282" priority="64" stopIfTrue="1">
      <formula>#REF!="DTC Int. Staff"</formula>
    </cfRule>
  </conditionalFormatting>
  <conditionalFormatting sqref="G87">
    <cfRule type="expression" dxfId="281" priority="59" stopIfTrue="1">
      <formula>#REF!="Freelancer"</formula>
    </cfRule>
    <cfRule type="expression" dxfId="280" priority="60" stopIfTrue="1">
      <formula>#REF!="DTC Int. Staff"</formula>
    </cfRule>
  </conditionalFormatting>
  <conditionalFormatting sqref="G87">
    <cfRule type="expression" dxfId="279" priority="57" stopIfTrue="1">
      <formula>$F$5="Freelancer"</formula>
    </cfRule>
    <cfRule type="expression" dxfId="278" priority="58" stopIfTrue="1">
      <formula>$F$5="DTC Int. Staff"</formula>
    </cfRule>
  </conditionalFormatting>
  <conditionalFormatting sqref="G89">
    <cfRule type="expression" dxfId="277" priority="55" stopIfTrue="1">
      <formula>#REF!="Freelancer"</formula>
    </cfRule>
    <cfRule type="expression" dxfId="276" priority="56" stopIfTrue="1">
      <formula>#REF!="DTC Int. Staff"</formula>
    </cfRule>
  </conditionalFormatting>
  <conditionalFormatting sqref="G90">
    <cfRule type="expression" dxfId="275" priority="53" stopIfTrue="1">
      <formula>#REF!="Freelancer"</formula>
    </cfRule>
    <cfRule type="expression" dxfId="274" priority="54" stopIfTrue="1">
      <formula>#REF!="DTC Int. Staff"</formula>
    </cfRule>
  </conditionalFormatting>
  <conditionalFormatting sqref="G90">
    <cfRule type="expression" dxfId="273" priority="51" stopIfTrue="1">
      <formula>$F$5="Freelancer"</formula>
    </cfRule>
    <cfRule type="expression" dxfId="272" priority="52" stopIfTrue="1">
      <formula>$F$5="DTC Int. Staff"</formula>
    </cfRule>
  </conditionalFormatting>
  <conditionalFormatting sqref="G88">
    <cfRule type="expression" dxfId="271" priority="49" stopIfTrue="1">
      <formula>#REF!="Freelancer"</formula>
    </cfRule>
    <cfRule type="expression" dxfId="270" priority="50" stopIfTrue="1">
      <formula>#REF!="DTC Int. Staff"</formula>
    </cfRule>
  </conditionalFormatting>
  <conditionalFormatting sqref="G88">
    <cfRule type="expression" dxfId="269" priority="47" stopIfTrue="1">
      <formula>$F$5="Freelancer"</formula>
    </cfRule>
    <cfRule type="expression" dxfId="268" priority="48" stopIfTrue="1">
      <formula>$F$5="DTC Int. Staff"</formula>
    </cfRule>
  </conditionalFormatting>
  <conditionalFormatting sqref="G92">
    <cfRule type="expression" dxfId="267" priority="45" stopIfTrue="1">
      <formula>#REF!="Freelancer"</formula>
    </cfRule>
    <cfRule type="expression" dxfId="266" priority="46" stopIfTrue="1">
      <formula>#REF!="DTC Int. Staff"</formula>
    </cfRule>
  </conditionalFormatting>
  <conditionalFormatting sqref="G92">
    <cfRule type="expression" dxfId="265" priority="43" stopIfTrue="1">
      <formula>$F$5="Freelancer"</formula>
    </cfRule>
    <cfRule type="expression" dxfId="264" priority="44" stopIfTrue="1">
      <formula>$F$5="DTC Int. Staff"</formula>
    </cfRule>
  </conditionalFormatting>
  <conditionalFormatting sqref="G98:G99 G101 G103">
    <cfRule type="expression" dxfId="263" priority="41" stopIfTrue="1">
      <formula>#REF!="Freelancer"</formula>
    </cfRule>
    <cfRule type="expression" dxfId="262" priority="42" stopIfTrue="1">
      <formula>#REF!="DTC Int. Staff"</formula>
    </cfRule>
  </conditionalFormatting>
  <conditionalFormatting sqref="G98:G99 G101 G103">
    <cfRule type="expression" dxfId="261" priority="39" stopIfTrue="1">
      <formula>$F$5="Freelancer"</formula>
    </cfRule>
    <cfRule type="expression" dxfId="260" priority="40" stopIfTrue="1">
      <formula>$F$5="DTC Int. Staff"</formula>
    </cfRule>
  </conditionalFormatting>
  <conditionalFormatting sqref="G100">
    <cfRule type="expression" dxfId="259" priority="37" stopIfTrue="1">
      <formula>#REF!="Freelancer"</formula>
    </cfRule>
    <cfRule type="expression" dxfId="258" priority="38" stopIfTrue="1">
      <formula>#REF!="DTC Int. Staff"</formula>
    </cfRule>
  </conditionalFormatting>
  <conditionalFormatting sqref="G100">
    <cfRule type="expression" dxfId="257" priority="35" stopIfTrue="1">
      <formula>$F$5="Freelancer"</formula>
    </cfRule>
    <cfRule type="expression" dxfId="256" priority="36" stopIfTrue="1">
      <formula>$F$5="DTC Int. Staff"</formula>
    </cfRule>
  </conditionalFormatting>
  <conditionalFormatting sqref="G102">
    <cfRule type="expression" dxfId="255" priority="31" stopIfTrue="1">
      <formula>$F$5="Freelancer"</formula>
    </cfRule>
    <cfRule type="expression" dxfId="254" priority="32" stopIfTrue="1">
      <formula>$F$5="DTC Int. Staff"</formula>
    </cfRule>
  </conditionalFormatting>
  <conditionalFormatting sqref="G102">
    <cfRule type="expression" dxfId="253" priority="33" stopIfTrue="1">
      <formula>#REF!="Freelancer"</formula>
    </cfRule>
    <cfRule type="expression" dxfId="252" priority="34" stopIfTrue="1">
      <formula>#REF!="DTC Int. Staff"</formula>
    </cfRule>
  </conditionalFormatting>
  <conditionalFormatting sqref="G104">
    <cfRule type="expression" dxfId="251" priority="29" stopIfTrue="1">
      <formula>#REF!="Freelancer"</formula>
    </cfRule>
    <cfRule type="expression" dxfId="250" priority="30" stopIfTrue="1">
      <formula>#REF!="DTC Int. Staff"</formula>
    </cfRule>
  </conditionalFormatting>
  <conditionalFormatting sqref="G104">
    <cfRule type="expression" dxfId="249" priority="27" stopIfTrue="1">
      <formula>$F$5="Freelancer"</formula>
    </cfRule>
    <cfRule type="expression" dxfId="248" priority="28" stopIfTrue="1">
      <formula>$F$5="DTC Int. Staff"</formula>
    </cfRule>
  </conditionalFormatting>
  <conditionalFormatting sqref="G107 G109">
    <cfRule type="expression" dxfId="247" priority="25" stopIfTrue="1">
      <formula>#REF!="Freelancer"</formula>
    </cfRule>
    <cfRule type="expression" dxfId="246" priority="26" stopIfTrue="1">
      <formula>#REF!="DTC Int. Staff"</formula>
    </cfRule>
  </conditionalFormatting>
  <conditionalFormatting sqref="G106">
    <cfRule type="expression" dxfId="245" priority="23" stopIfTrue="1">
      <formula>#REF!="Freelancer"</formula>
    </cfRule>
    <cfRule type="expression" dxfId="244" priority="24" stopIfTrue="1">
      <formula>#REF!="DTC Int. Staff"</formula>
    </cfRule>
  </conditionalFormatting>
  <conditionalFormatting sqref="G106">
    <cfRule type="expression" dxfId="243" priority="21" stopIfTrue="1">
      <formula>$F$5="Freelancer"</formula>
    </cfRule>
    <cfRule type="expression" dxfId="242" priority="22" stopIfTrue="1">
      <formula>$F$5="DTC Int. Staff"</formula>
    </cfRule>
  </conditionalFormatting>
  <conditionalFormatting sqref="G108">
    <cfRule type="expression" dxfId="241" priority="19" stopIfTrue="1">
      <formula>#REF!="Freelancer"</formula>
    </cfRule>
    <cfRule type="expression" dxfId="240" priority="20" stopIfTrue="1">
      <formula>#REF!="DTC Int. Staff"</formula>
    </cfRule>
  </conditionalFormatting>
  <conditionalFormatting sqref="G108">
    <cfRule type="expression" dxfId="239" priority="17" stopIfTrue="1">
      <formula>$F$5="Freelancer"</formula>
    </cfRule>
    <cfRule type="expression" dxfId="238" priority="18" stopIfTrue="1">
      <formula>$F$5="DTC Int. Staff"</formula>
    </cfRule>
  </conditionalFormatting>
  <conditionalFormatting sqref="G112">
    <cfRule type="expression" dxfId="237" priority="15" stopIfTrue="1">
      <formula>#REF!="Freelancer"</formula>
    </cfRule>
    <cfRule type="expression" dxfId="236" priority="16" stopIfTrue="1">
      <formula>#REF!="DTC Int. Staff"</formula>
    </cfRule>
  </conditionalFormatting>
  <conditionalFormatting sqref="G111">
    <cfRule type="expression" dxfId="235" priority="13" stopIfTrue="1">
      <formula>#REF!="Freelancer"</formula>
    </cfRule>
    <cfRule type="expression" dxfId="234" priority="14" stopIfTrue="1">
      <formula>#REF!="DTC Int. Staff"</formula>
    </cfRule>
  </conditionalFormatting>
  <conditionalFormatting sqref="G118:G120 G116">
    <cfRule type="expression" dxfId="233" priority="11" stopIfTrue="1">
      <formula>#REF!="Freelancer"</formula>
    </cfRule>
    <cfRule type="expression" dxfId="232" priority="12" stopIfTrue="1">
      <formula>#REF!="DTC Int. Staff"</formula>
    </cfRule>
  </conditionalFormatting>
  <conditionalFormatting sqref="G116 G118:G120">
    <cfRule type="expression" dxfId="231" priority="9" stopIfTrue="1">
      <formula>$F$5="Freelancer"</formula>
    </cfRule>
    <cfRule type="expression" dxfId="230" priority="10" stopIfTrue="1">
      <formula>$F$5="DTC Int. Staff"</formula>
    </cfRule>
  </conditionalFormatting>
  <conditionalFormatting sqref="G117">
    <cfRule type="expression" dxfId="229" priority="7" stopIfTrue="1">
      <formula>#REF!="Freelancer"</formula>
    </cfRule>
    <cfRule type="expression" dxfId="228" priority="8" stopIfTrue="1">
      <formula>#REF!="DTC Int. Staff"</formula>
    </cfRule>
  </conditionalFormatting>
  <conditionalFormatting sqref="G117">
    <cfRule type="expression" dxfId="227" priority="5" stopIfTrue="1">
      <formula>$F$5="Freelancer"</formula>
    </cfRule>
    <cfRule type="expression" dxfId="226" priority="6" stopIfTrue="1">
      <formula>$F$5="DTC Int. Staff"</formula>
    </cfRule>
  </conditionalFormatting>
  <conditionalFormatting sqref="G121">
    <cfRule type="expression" dxfId="225" priority="3" stopIfTrue="1">
      <formula>#REF!="Freelancer"</formula>
    </cfRule>
    <cfRule type="expression" dxfId="224" priority="4" stopIfTrue="1">
      <formula>#REF!="DTC Int. Staff"</formula>
    </cfRule>
  </conditionalFormatting>
  <conditionalFormatting sqref="G121">
    <cfRule type="expression" dxfId="223" priority="1" stopIfTrue="1">
      <formula>$F$5="Freelancer"</formula>
    </cfRule>
    <cfRule type="expression" dxfId="2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Information-General Settings</vt:lpstr>
      <vt:lpstr>07_July</vt:lpstr>
      <vt:lpstr>08_Aug</vt:lpstr>
      <vt:lpstr>09_Sep</vt:lpstr>
      <vt:lpstr>10_Oct</vt:lpstr>
      <vt:lpstr>11_Nov</vt:lpstr>
      <vt:lpstr>12_Dec</vt:lpstr>
      <vt:lpstr>Back UP</vt:lpstr>
      <vt:lpstr>01_Jan</vt:lpstr>
      <vt:lpstr>02_Feb</vt:lpstr>
      <vt:lpstr>03_Mar</vt:lpstr>
      <vt:lpstr>04_April</vt:lpstr>
      <vt:lpstr>05_May</vt:lpstr>
      <vt:lpstr>06_June</vt:lpstr>
      <vt:lpstr>Summary H1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2021-10-10T08:26:32Z</dcterms:modified>
</cp:coreProperties>
</file>