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6E593867-FE07-452C-BA81-6E34F820C2DD}" xr6:coauthVersionLast="47" xr6:coauthVersionMax="47" xr10:uidLastSave="{00000000-0000-0000-0000-000000000000}"/>
  <bookViews>
    <workbookView xWindow="-12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5" l="1"/>
  <c r="J8" i="45" s="1"/>
  <c r="I8" i="44"/>
  <c r="J8" i="44" s="1"/>
  <c r="F4" i="48"/>
  <c r="F5" i="48"/>
  <c r="F3" i="48"/>
  <c r="F4" i="47"/>
  <c r="F5" i="47"/>
  <c r="F3" i="47"/>
  <c r="F4" i="46"/>
  <c r="F5" i="46"/>
  <c r="F3" i="46"/>
  <c r="F4" i="45"/>
  <c r="F5" i="45"/>
  <c r="F3" i="45"/>
  <c r="F4" i="44"/>
  <c r="F5" i="44"/>
  <c r="F3" i="44"/>
  <c r="F4" i="43"/>
  <c r="F5" i="43"/>
  <c r="F3" i="43"/>
  <c r="F3" i="42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A43" i="44"/>
  <c r="E11" i="44"/>
  <c r="B10" i="44" s="1"/>
  <c r="D118" i="43"/>
  <c r="D119" i="43" s="1"/>
  <c r="D120" i="43" s="1"/>
  <c r="D121" i="43" s="1"/>
  <c r="D122" i="43" s="1"/>
  <c r="A118" i="43"/>
  <c r="E11" i="43"/>
  <c r="E15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E16" i="43"/>
  <c r="E17" i="43"/>
  <c r="B17" i="43" s="1"/>
  <c r="D17" i="43" s="1"/>
  <c r="B15" i="43"/>
  <c r="A15" i="43" s="1"/>
  <c r="E12" i="43"/>
  <c r="E13" i="43" s="1"/>
  <c r="E14" i="43" s="1"/>
  <c r="B10" i="43"/>
  <c r="E18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A17" i="43"/>
  <c r="D15" i="43"/>
  <c r="D16" i="43" s="1"/>
  <c r="D11" i="44"/>
  <c r="A11" i="44"/>
  <c r="E13" i="44"/>
  <c r="B12" i="44"/>
  <c r="E19" i="43"/>
  <c r="B18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19" i="43"/>
  <c r="E21" i="43"/>
  <c r="E20" i="43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18" i="43"/>
  <c r="D18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2" i="43"/>
  <c r="E23" i="43" s="1"/>
  <c r="E24" i="43" s="1"/>
  <c r="E25" i="43" s="1"/>
  <c r="B21" i="43"/>
  <c r="E26" i="43"/>
  <c r="E24" i="46"/>
  <c r="E25" i="46" s="1"/>
  <c r="E26" i="46" s="1"/>
  <c r="E27" i="46" s="1"/>
  <c r="E28" i="46"/>
  <c r="B23" i="46"/>
  <c r="A13" i="44"/>
  <c r="D13" i="44"/>
  <c r="D19" i="43"/>
  <c r="D20" i="43" s="1"/>
  <c r="A19" i="43"/>
  <c r="E15" i="44"/>
  <c r="B14" i="44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6" i="45"/>
  <c r="D26" i="45"/>
  <c r="E31" i="43"/>
  <c r="E27" i="43"/>
  <c r="E28" i="43" s="1"/>
  <c r="E29" i="43" s="1"/>
  <c r="E30" i="43" s="1"/>
  <c r="B26" i="43"/>
  <c r="B31" i="47"/>
  <c r="E36" i="47"/>
  <c r="E32" i="47"/>
  <c r="E33" i="47" s="1"/>
  <c r="E34" i="47" s="1"/>
  <c r="E35" i="47" s="1"/>
  <c r="B27" i="45"/>
  <c r="E28" i="45"/>
  <c r="D21" i="43"/>
  <c r="D22" i="43" s="1"/>
  <c r="D23" i="43" s="1"/>
  <c r="D24" i="43" s="1"/>
  <c r="D25" i="43" s="1"/>
  <c r="A21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1" i="43"/>
  <c r="E36" i="43"/>
  <c r="E32" i="43"/>
  <c r="E33" i="43" s="1"/>
  <c r="E34" i="43" s="1"/>
  <c r="E35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26" i="43"/>
  <c r="D27" i="43" s="1"/>
  <c r="D28" i="43" s="1"/>
  <c r="D29" i="43" s="1"/>
  <c r="D30" i="43" s="1"/>
  <c r="A26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1" i="43"/>
  <c r="D32" i="43" s="1"/>
  <c r="D33" i="43" s="1"/>
  <c r="D34" i="43" s="1"/>
  <c r="D35" i="43" s="1"/>
  <c r="A31" i="43"/>
  <c r="B36" i="43"/>
  <c r="E41" i="43"/>
  <c r="E37" i="43"/>
  <c r="E38" i="43" s="1"/>
  <c r="E39" i="43" s="1"/>
  <c r="E40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2" i="43"/>
  <c r="B41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36" i="43"/>
  <c r="D37" i="43" s="1"/>
  <c r="D38" i="43" s="1"/>
  <c r="D39" i="43" s="1"/>
  <c r="D40" i="43" s="1"/>
  <c r="A36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1" i="43"/>
  <c r="A41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2" i="43"/>
  <c r="E43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44" i="43"/>
  <c r="E45" i="43" s="1"/>
  <c r="E46" i="43" s="1"/>
  <c r="E47" i="43" s="1"/>
  <c r="B43" i="43"/>
  <c r="E48" i="43"/>
  <c r="D44" i="46"/>
  <c r="A44" i="46"/>
  <c r="E21" i="44"/>
  <c r="B20" i="44"/>
  <c r="D42" i="43"/>
  <c r="A42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53" i="43"/>
  <c r="B48" i="43"/>
  <c r="E49" i="43"/>
  <c r="E50" i="43" s="1"/>
  <c r="E51" i="43" s="1"/>
  <c r="E52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20" i="44"/>
  <c r="A20" i="44"/>
  <c r="A43" i="43"/>
  <c r="D43" i="43"/>
  <c r="D44" i="43" s="1"/>
  <c r="D45" i="43" s="1"/>
  <c r="D46" i="43" s="1"/>
  <c r="D47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48" i="43"/>
  <c r="D48" i="43"/>
  <c r="D49" i="43" s="1"/>
  <c r="D50" i="43" s="1"/>
  <c r="D51" i="43" s="1"/>
  <c r="D52" i="43" s="1"/>
  <c r="D53" i="45"/>
  <c r="A53" i="45"/>
  <c r="E23" i="44"/>
  <c r="B22" i="44"/>
  <c r="E55" i="48"/>
  <c r="B54" i="48"/>
  <c r="E60" i="46"/>
  <c r="B55" i="46"/>
  <c r="E56" i="46"/>
  <c r="E57" i="46" s="1"/>
  <c r="E58" i="46" s="1"/>
  <c r="E59" i="46" s="1"/>
  <c r="E58" i="43"/>
  <c r="B53" i="43"/>
  <c r="E54" i="43"/>
  <c r="E55" i="43" s="1"/>
  <c r="E56" i="43" s="1"/>
  <c r="E57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54" i="45"/>
  <c r="A54" i="45"/>
  <c r="E65" i="46"/>
  <c r="B60" i="46"/>
  <c r="E61" i="46"/>
  <c r="E62" i="46" s="1"/>
  <c r="E63" i="46" s="1"/>
  <c r="E64" i="46" s="1"/>
  <c r="A54" i="48"/>
  <c r="D54" i="48"/>
  <c r="A53" i="43"/>
  <c r="D53" i="43"/>
  <c r="D54" i="43" s="1"/>
  <c r="D55" i="43" s="1"/>
  <c r="D56" i="43" s="1"/>
  <c r="D57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59" i="43"/>
  <c r="E60" i="43" s="1"/>
  <c r="E61" i="43" s="1"/>
  <c r="E62" i="43" s="1"/>
  <c r="B58" i="43"/>
  <c r="E63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68" i="43"/>
  <c r="B63" i="43"/>
  <c r="E64" i="43"/>
  <c r="E65" i="43" s="1"/>
  <c r="E66" i="43" s="1"/>
  <c r="E67" i="43" s="1"/>
  <c r="B60" i="48"/>
  <c r="E61" i="48"/>
  <c r="E62" i="48" s="1"/>
  <c r="E63" i="48" s="1"/>
  <c r="E64" i="48" s="1"/>
  <c r="E65" i="48"/>
  <c r="D23" i="44"/>
  <c r="A23" i="44"/>
  <c r="B64" i="47"/>
  <c r="E65" i="47"/>
  <c r="E65" i="45"/>
  <c r="E61" i="45"/>
  <c r="E62" i="45" s="1"/>
  <c r="E63" i="45" s="1"/>
  <c r="E64" i="45" s="1"/>
  <c r="B60" i="45"/>
  <c r="A58" i="43"/>
  <c r="D58" i="43"/>
  <c r="D59" i="43" s="1"/>
  <c r="D60" i="43" s="1"/>
  <c r="D61" i="43" s="1"/>
  <c r="D62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69" i="43"/>
  <c r="B68" i="43"/>
  <c r="B65" i="48"/>
  <c r="E66" i="48"/>
  <c r="E67" i="48" s="1"/>
  <c r="E68" i="48" s="1"/>
  <c r="E69" i="48" s="1"/>
  <c r="E70" i="48"/>
  <c r="A24" i="44"/>
  <c r="D2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63" i="43"/>
  <c r="D63" i="43"/>
  <c r="D64" i="43" s="1"/>
  <c r="D65" i="43" s="1"/>
  <c r="D66" i="43" s="1"/>
  <c r="D67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27" i="44"/>
  <c r="B26" i="44"/>
  <c r="E28" i="44"/>
  <c r="E75" i="45"/>
  <c r="E71" i="45"/>
  <c r="E72" i="45" s="1"/>
  <c r="E73" i="45" s="1"/>
  <c r="E74" i="45" s="1"/>
  <c r="B70" i="45"/>
  <c r="A68" i="43"/>
  <c r="D68" i="43"/>
  <c r="A25" i="44"/>
  <c r="D25" i="44"/>
  <c r="B69" i="43"/>
  <c r="E70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75" i="43" l="1"/>
  <c r="B70" i="43"/>
  <c r="E71" i="43"/>
  <c r="E72" i="43" s="1"/>
  <c r="E73" i="43" s="1"/>
  <c r="E74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69" i="43"/>
  <c r="A69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28" i="44"/>
  <c r="E29" i="44"/>
  <c r="E76" i="47"/>
  <c r="E77" i="47" s="1"/>
  <c r="E78" i="47" s="1"/>
  <c r="E79" i="47" s="1"/>
  <c r="E80" i="47"/>
  <c r="B75" i="47"/>
  <c r="D26" i="44"/>
  <c r="D27" i="44" s="1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0" i="43"/>
  <c r="D71" i="43" s="1"/>
  <c r="D72" i="43" s="1"/>
  <c r="D73" i="43" s="1"/>
  <c r="D74" i="43" s="1"/>
  <c r="A70" i="43"/>
  <c r="B29" i="44"/>
  <c r="E31" i="44"/>
  <c r="E30" i="44"/>
  <c r="D28" i="44"/>
  <c r="A28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76" i="43"/>
  <c r="E77" i="43" s="1"/>
  <c r="E78" i="43" s="1"/>
  <c r="E79" i="43" s="1"/>
  <c r="B75" i="43"/>
  <c r="E80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75" i="43"/>
  <c r="D75" i="43"/>
  <c r="D76" i="43" s="1"/>
  <c r="D77" i="43" s="1"/>
  <c r="D78" i="43" s="1"/>
  <c r="D79" i="43" s="1"/>
  <c r="E86" i="47"/>
  <c r="E87" i="47" s="1"/>
  <c r="E88" i="47" s="1"/>
  <c r="E89" i="47" s="1"/>
  <c r="E90" i="47"/>
  <c r="B85" i="47"/>
  <c r="E32" i="44"/>
  <c r="B31" i="44"/>
  <c r="D77" i="46"/>
  <c r="D78" i="46" s="1"/>
  <c r="D79" i="46" s="1"/>
  <c r="D80" i="46" s="1"/>
  <c r="D81" i="46" s="1"/>
  <c r="A77" i="46"/>
  <c r="D29" i="44"/>
  <c r="D30" i="44" s="1"/>
  <c r="A29" i="44"/>
  <c r="E87" i="46"/>
  <c r="E83" i="46"/>
  <c r="E84" i="46" s="1"/>
  <c r="E85" i="46" s="1"/>
  <c r="E86" i="46" s="1"/>
  <c r="B82" i="46"/>
  <c r="B80" i="43"/>
  <c r="E85" i="43"/>
  <c r="E81" i="43"/>
  <c r="E82" i="43" s="1"/>
  <c r="E83" i="43" s="1"/>
  <c r="E84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0" i="43" l="1"/>
  <c r="D81" i="43" s="1"/>
  <c r="D82" i="43" s="1"/>
  <c r="D83" i="43" s="1"/>
  <c r="D84" i="43" s="1"/>
  <c r="A80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85" i="43"/>
  <c r="E91" i="43"/>
  <c r="E86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31" i="44"/>
  <c r="A31" i="44"/>
  <c r="D81" i="45"/>
  <c r="A81" i="45"/>
  <c r="E92" i="46"/>
  <c r="B87" i="46"/>
  <c r="E88" i="46"/>
  <c r="E89" i="46" s="1"/>
  <c r="E90" i="46" s="1"/>
  <c r="E91" i="46" s="1"/>
  <c r="B32" i="44"/>
  <c r="E33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7" i="43" l="1"/>
  <c r="E88" i="43" s="1"/>
  <c r="E89" i="43" s="1"/>
  <c r="E90" i="43" s="1"/>
  <c r="E98" i="46"/>
  <c r="B92" i="46"/>
  <c r="E93" i="46"/>
  <c r="E94" i="46" s="1"/>
  <c r="E95" i="46" s="1"/>
  <c r="E96" i="46" s="1"/>
  <c r="E97" i="46" s="1"/>
  <c r="E92" i="47"/>
  <c r="B91" i="47"/>
  <c r="B33" i="44"/>
  <c r="E34" i="44"/>
  <c r="D85" i="43"/>
  <c r="D86" i="43" s="1"/>
  <c r="A85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2" i="43"/>
  <c r="E93" i="43" s="1"/>
  <c r="E94" i="43" s="1"/>
  <c r="E95" i="43" s="1"/>
  <c r="B91" i="43"/>
  <c r="E96" i="43"/>
  <c r="D32" i="44"/>
  <c r="A32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87" i="43" l="1"/>
  <c r="D88" i="43" s="1"/>
  <c r="D89" i="43" s="1"/>
  <c r="D90" i="43" s="1"/>
  <c r="D33" i="44"/>
  <c r="A33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97" i="43"/>
  <c r="B96" i="43"/>
  <c r="D91" i="43"/>
  <c r="D92" i="43" s="1"/>
  <c r="D93" i="43" s="1"/>
  <c r="D94" i="43" s="1"/>
  <c r="D95" i="43" s="1"/>
  <c r="A91" i="43"/>
  <c r="B92" i="45"/>
  <c r="E93" i="45"/>
  <c r="E94" i="45" s="1"/>
  <c r="E95" i="45" s="1"/>
  <c r="E96" i="45" s="1"/>
  <c r="E97" i="45" s="1"/>
  <c r="E98" i="45"/>
  <c r="E35" i="44"/>
  <c r="B34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6" i="44" l="1"/>
  <c r="B35" i="44"/>
  <c r="D96" i="43"/>
  <c r="A96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97" i="43"/>
  <c r="E98" i="43"/>
  <c r="A34" i="44"/>
  <c r="D34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5" i="44"/>
  <c r="D35" i="44"/>
  <c r="D43" i="44"/>
  <c r="D4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98" i="43"/>
  <c r="E103" i="43"/>
  <c r="E99" i="43"/>
  <c r="E100" i="43" s="1"/>
  <c r="E101" i="43" s="1"/>
  <c r="E102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97" i="43"/>
  <c r="A97" i="43"/>
  <c r="E108" i="48"/>
  <c r="B103" i="48"/>
  <c r="E104" i="48"/>
  <c r="E105" i="48" s="1"/>
  <c r="E106" i="48" s="1"/>
  <c r="E107" i="48" s="1"/>
  <c r="E37" i="44"/>
  <c r="B36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45" i="44" l="1"/>
  <c r="D46" i="44" s="1"/>
  <c r="D47" i="44" s="1"/>
  <c r="D103" i="45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36" i="44"/>
  <c r="D48" i="44"/>
  <c r="D36" i="44"/>
  <c r="B103" i="43"/>
  <c r="E108" i="43"/>
  <c r="E104" i="43"/>
  <c r="E105" i="43" s="1"/>
  <c r="E106" i="43" s="1"/>
  <c r="E107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98" i="43"/>
  <c r="D99" i="43" s="1"/>
  <c r="D100" i="43" s="1"/>
  <c r="D101" i="43" s="1"/>
  <c r="D102" i="43" s="1"/>
  <c r="A98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39" i="44"/>
  <c r="B37" i="44"/>
  <c r="E38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03" i="43"/>
  <c r="D104" i="43" s="1"/>
  <c r="D105" i="43" s="1"/>
  <c r="D106" i="43" s="1"/>
  <c r="D107" i="43" s="1"/>
  <c r="A103" i="43"/>
  <c r="A37" i="44"/>
  <c r="D37" i="44"/>
  <c r="D38" i="44" s="1"/>
  <c r="E110" i="45"/>
  <c r="B109" i="45"/>
  <c r="E40" i="44"/>
  <c r="B39" i="44"/>
  <c r="D49" i="44"/>
  <c r="D50" i="44" s="1"/>
  <c r="D51" i="44" s="1"/>
  <c r="D52" i="44"/>
  <c r="E111" i="46"/>
  <c r="E112" i="46" s="1"/>
  <c r="E113" i="46" s="1"/>
  <c r="E114" i="46" s="1"/>
  <c r="E115" i="46"/>
  <c r="B110" i="46"/>
  <c r="A108" i="48"/>
  <c r="D108" i="48"/>
  <c r="B113" i="43"/>
  <c r="B108" i="43"/>
  <c r="E109" i="43"/>
  <c r="E110" i="43" s="1"/>
  <c r="E111" i="43" s="1"/>
  <c r="E112" i="43" s="1"/>
  <c r="E113" i="43"/>
  <c r="E114" i="43" s="1"/>
  <c r="E115" i="43" s="1"/>
  <c r="E116" i="43" s="1"/>
  <c r="E117" i="43" s="1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18" i="43" l="1"/>
  <c r="E123" i="43" s="1"/>
  <c r="B123" i="43" s="1"/>
  <c r="A39" i="44"/>
  <c r="D39" i="44"/>
  <c r="D108" i="43"/>
  <c r="D109" i="43" s="1"/>
  <c r="D110" i="43" s="1"/>
  <c r="D111" i="43" s="1"/>
  <c r="D112" i="43" s="1"/>
  <c r="A108" i="43"/>
  <c r="A109" i="48"/>
  <c r="D109" i="48"/>
  <c r="D113" i="43"/>
  <c r="D114" i="43" s="1"/>
  <c r="D115" i="43" s="1"/>
  <c r="D116" i="43" s="1"/>
  <c r="D117" i="43" s="1"/>
  <c r="A113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40" i="44"/>
  <c r="E41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41" i="44"/>
  <c r="E42" i="44"/>
  <c r="E43" i="44" s="1"/>
  <c r="E44" i="44" s="1"/>
  <c r="B42" i="44"/>
  <c r="D123" i="43"/>
  <c r="A123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40" i="44"/>
  <c r="D40" i="44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19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E45" i="44" l="1"/>
  <c r="E46" i="44" s="1"/>
  <c r="E47" i="44" s="1"/>
  <c r="E48" i="44" s="1"/>
  <c r="A119" i="47"/>
  <c r="D119" i="47"/>
  <c r="A41" i="44"/>
  <c r="D41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0" i="43"/>
  <c r="D42" i="44"/>
  <c r="A42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52" i="44" l="1"/>
  <c r="E49" i="44"/>
  <c r="E50" i="44" s="1"/>
  <c r="E51" i="44" s="1"/>
  <c r="E122" i="43"/>
  <c r="E121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<sst xmlns="http://schemas.openxmlformats.org/spreadsheetml/2006/main" count="415" uniqueCount="147">
  <si>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</si>
  <si>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</si>
  <si>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</si>
  <si>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</si>
  <si>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</si>
  <si>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</si>
  <si>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</si>
  <si>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</si>
  <si>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</si>
  <si>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</si>
  <si>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</si>
  <si>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</si>
  <si>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</si>
  <si>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</si>
  <si>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</si>
  <si>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</si>
  <si>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</si>
  <si>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</si>
  <si>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</si>
  <si>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</si>
  <si>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</si>
  <si>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</si>
  <si>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</si>
  <si>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</si>
  <si>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</si>
  <si>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</si>
  <si>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</si>
  <si>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</si>
  <si>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</si>
  <si>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</si>
  <si>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</si>
  <si>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</si>
  <si>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</si>
  <si>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</si>
  <si>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</si>
  <si>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</si>
  <si>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</si>
  <si>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</si>
  <si>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</si>
  <si>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</si>
  <si>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</si>
  <si>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</si>
  <si>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</si>
  <si>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</si>
  <si>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</si>
  <si>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</si>
  <si>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</si>
  <si>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</si>
  <si>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</si>
  <si>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</si>
  <si>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</si>
  <si>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</si>
  <si>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</si>
  <si>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</si>
  <si>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</si>
  <si>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</si>
  <si>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</si>
  <si>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</si>
  <si>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</si>
  <si>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</si>
  <si>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</si>
  <si>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</si>
  <si>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</si>
  <si>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</si>
  <si>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</si>
  <si>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</si>
  <si>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</si>
  <si>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</si>
  <si>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</si>
  <si>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</si>
  <si>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</si>
  <si>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</si>
  <si>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</si>
  <si>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</si>
  <si>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</si>
  <si>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</si>
  <si>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</si>
  <si>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</si>
  <si>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TIME070</t>
  </si>
  <si>
    <t>Borirak</t>
  </si>
  <si>
    <t>Mongkolget</t>
  </si>
  <si>
    <t>TIME</t>
  </si>
  <si>
    <t>MarTech Weekly Update</t>
  </si>
  <si>
    <t>MarTech Internal meeting</t>
  </si>
  <si>
    <t xml:space="preserve">Photoshoot </t>
  </si>
  <si>
    <t>Design Graphic Backgroud for MOTS</t>
  </si>
  <si>
    <t>จัดเตรียมระบบประชุมออนไลน์ Microsoft team</t>
  </si>
  <si>
    <t>Content &amp; Storytelling  public course online training</t>
  </si>
  <si>
    <t>Design graphic cover report</t>
  </si>
  <si>
    <t>Infographic ETDA index</t>
  </si>
  <si>
    <t>prove graphic with team</t>
  </si>
  <si>
    <t>HOME</t>
  </si>
  <si>
    <t>Create pre</t>
  </si>
  <si>
    <t>Martech weekly update meeting</t>
  </si>
  <si>
    <t>Evalution with team</t>
  </si>
  <si>
    <t>ทำเรื่องโอนค่าใช้จ่ายผู้ดูแลศูนย์ฯ ปิล็อก</t>
  </si>
  <si>
    <t>Create Graphic Poster Public Course for BD</t>
  </si>
  <si>
    <t>Edit Graphic Poster Public Course for BD</t>
  </si>
  <si>
    <t>Cover design for NIA VALUATION 2021</t>
  </si>
  <si>
    <t>prove graphic &amp; video with team</t>
  </si>
  <si>
    <t>Evalution Martech with P'Dome</t>
  </si>
  <si>
    <t>MarTech Vision 2022 online trianing</t>
  </si>
  <si>
    <t>ช่วยขนของที่ตึก AIA</t>
  </si>
  <si>
    <t>planing and discuss storyboard video identity with team</t>
  </si>
  <si>
    <t>meeting with P'Peat team for work planing of ETDA  project</t>
  </si>
  <si>
    <t>Summary BO Portal Survey</t>
  </si>
  <si>
    <t>promote BO Portal Survey</t>
  </si>
  <si>
    <t>planing team for work</t>
  </si>
  <si>
    <t xml:space="preserve">Create graphic in suport Request </t>
  </si>
  <si>
    <t>Design DGA Cover Report</t>
  </si>
  <si>
    <t xml:space="preserve"> King Rama10 BirthDay</t>
  </si>
  <si>
    <t>Asalha Bucha observed</t>
  </si>
  <si>
    <t xml:space="preserve">ตั้งรหัสไฟล์เอกสารเพื่อใช้ยื่นส่ง proposal </t>
  </si>
  <si>
    <t>Check &amp; prove graphic with team</t>
  </si>
  <si>
    <t>Check &amp; prove graphic video with team</t>
  </si>
  <si>
    <t>Pilok meeting</t>
  </si>
  <si>
    <t>ทำเรื่องเบิกจ่ายค่าดูศูนย์</t>
  </si>
  <si>
    <t>infographic ETDA E-Commerce Survey</t>
  </si>
  <si>
    <t>จัดทำเอกสารโครงการ pilok</t>
  </si>
  <si>
    <t>TIME-201801</t>
  </si>
  <si>
    <t>Mother's Day</t>
  </si>
  <si>
    <t>Check &amp; prove Infographic ETDA index</t>
  </si>
  <si>
    <t>meeting Infographic ETDA index with ETDA team, Design Zoom BG for</t>
  </si>
  <si>
    <t>Infographic ETDA index, Check &amp; prove graphic video with team</t>
  </si>
  <si>
    <t>Infographic ETDA index, Design Zoom BG, Check &amp; prove graphic video with team</t>
  </si>
  <si>
    <t>ประชุมบรีฟ infographic ETDA E-Commerce Survey,infographic ETDA E-Commerce Survey</t>
  </si>
  <si>
    <t>infographic ETDA E-Commerce Survey, Check &amp; prove graphic video with team</t>
  </si>
  <si>
    <t>Check &amp; prove graphic and video with team</t>
  </si>
  <si>
    <t>Infographic ETDA index, Cover report from support Request</t>
  </si>
  <si>
    <t>meeting internal with team, Edit Infographic ETDA index</t>
  </si>
  <si>
    <t>Edit Infographic ETDA index, E-Commerce Survey, Edit Poster NBTC Training</t>
  </si>
  <si>
    <t>Personal Data Protection Act – Compliance Workshop: PDPA from NSTDA</t>
  </si>
  <si>
    <t>Edit Infographic ETDA index,สันปก (PDF &amp; AI) สำหรับพิมพ์เล่ม</t>
  </si>
  <si>
    <t>Create PDPA Policy Document, Infographic ETDA masterplan</t>
  </si>
  <si>
    <t>Infographic ETDA masterplan</t>
  </si>
  <si>
    <t>Edit Infographic ETDA index, ประชุม PDPA กับ CD</t>
  </si>
  <si>
    <t>Infographic ETDA masterplan,TownHall PDPA Presentation</t>
  </si>
  <si>
    <t>Infographic ETDA masterplan , Infographic ETDA index, Check &amp; prove graphic video with team</t>
  </si>
  <si>
    <t>Infographic ETDA masterplan , Infographic ETDA index</t>
  </si>
  <si>
    <t>interview for new martech team</t>
  </si>
  <si>
    <t>Internal team meeting, Infographic ETDA index</t>
  </si>
  <si>
    <t xml:space="preserve">Infographic ETDA masterplan, Martech Weekly Update meeting, Infographic TED Fund </t>
  </si>
  <si>
    <t>ปรับแต่งเว็บไซต์ TIME Consulting</t>
  </si>
  <si>
    <t>เคลียร์เอกสารที่เกี่ยวข้อง, ทำเรื่องจ่ายเงินผู้ดูแลศูนย์</t>
  </si>
  <si>
    <t xml:space="preserve">Infographic ETDA masterplan, Infographic TED Fund </t>
  </si>
  <si>
    <t>Infographic ETDA masterplan, Infographic TED Fund, Infographic ETDA index</t>
  </si>
  <si>
    <t>Infographic ETDA index, Infographic NIEC Radio Evaluation, Check &amp; prove graphic video with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</si>
</sst>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8" fillId="0" borderId="0"/>
  </cellStyleXfs>
  <cellXfs count="306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164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164" fontId="12" fillId="0" borderId="14" xfId="1" applyFont="1" applyBorder="1" applyAlignment="1" applyProtection="1">
      <alignment vertical="center"/>
    </xf>
    <xf numFmtId="164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2" fillId="0" borderId="10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164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0" fontId="12" fillId="2" borderId="41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0" fontId="12" fillId="2" borderId="42" xfId="2" applyNumberFormat="1" applyFont="1" applyFill="1" applyBorder="1" applyAlignment="1" applyProtection="1">
      <alignment horizontal="center" vertical="center"/>
      <protection locked="0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20" fontId="12" fillId="0" borderId="44" xfId="2" applyNumberFormat="1" applyFont="1" applyBorder="1" applyAlignment="1">
      <alignment horizontal="center" vertical="center"/>
    </xf>
    <xf numFmtId="14" fontId="12" fillId="0" borderId="44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" fontId="12" fillId="0" borderId="18" xfId="2" applyNumberFormat="1" applyFont="1" applyBorder="1" applyAlignment="1" applyProtection="1">
      <alignment horizontal="center"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17" fontId="9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7" xfId="2" applyNumberFormat="1" applyFont="1" applyFill="1" applyBorder="1" applyAlignment="1" applyProtection="1">
      <alignment horizontal="center" vertical="center"/>
      <protection locked="0"/>
    </xf>
    <xf numFmtId="0" fontId="9" fillId="4" borderId="47" xfId="2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12" fillId="0" borderId="0" xfId="2" applyFont="1" applyFill="1" applyAlignment="1" applyProtection="1">
      <alignment vertical="center"/>
      <protection locked="0"/>
    </xf>
    <xf numFmtId="20" fontId="12" fillId="0" borderId="2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Fill="1" applyBorder="1" applyAlignment="1">
      <alignment horizontal="center" vertical="center"/>
    </xf>
    <xf numFmtId="14" fontId="12" fillId="0" borderId="33" xfId="2" applyNumberFormat="1" applyFont="1" applyFill="1" applyBorder="1" applyAlignment="1">
      <alignment horizontal="center" vertical="center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20" fontId="12" fillId="0" borderId="31" xfId="2" applyNumberFormat="1" applyFont="1" applyFill="1" applyBorder="1" applyAlignment="1">
      <alignment horizontal="center" vertical="center"/>
    </xf>
    <xf numFmtId="14" fontId="12" fillId="0" borderId="34" xfId="2" applyNumberFormat="1" applyFont="1" applyFill="1" applyBorder="1" applyAlignment="1">
      <alignment horizontal="center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20" fontId="12" fillId="9" borderId="44" xfId="2" applyNumberFormat="1" applyFont="1" applyFill="1" applyBorder="1" applyAlignment="1">
      <alignment horizontal="center" vertical="center"/>
    </xf>
    <xf numFmtId="14" fontId="12" fillId="9" borderId="44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45" xfId="0" applyFont="1" applyFill="1" applyBorder="1" applyAlignment="1" applyProtection="1">
      <alignment vertical="center"/>
      <protection locked="0"/>
    </xf>
    <xf numFmtId="20" fontId="12" fillId="0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Fill="1" applyBorder="1" applyAlignment="1">
      <alignment horizontal="center" vertical="center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20" fontId="12" fillId="0" borderId="36" xfId="2" applyNumberFormat="1" applyFont="1" applyFill="1" applyBorder="1" applyAlignment="1">
      <alignment horizontal="center" vertical="center"/>
    </xf>
    <xf numFmtId="14" fontId="12" fillId="0" borderId="36" xfId="2" applyNumberFormat="1" applyFont="1" applyFill="1" applyBorder="1" applyAlignment="1">
      <alignment horizontal="center" vertical="center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0" fontId="12" fillId="0" borderId="20" xfId="2" applyFont="1" applyFill="1" applyBorder="1" applyAlignment="1" applyProtection="1">
      <alignment horizontal="center" vertical="center"/>
      <protection locked="0"/>
    </xf>
    <xf numFmtId="0" fontId="14" fillId="0" borderId="20" xfId="2" applyFont="1" applyFill="1" applyBorder="1" applyAlignment="1" applyProtection="1">
      <alignment vertical="center" wrapText="1"/>
      <protection locked="0"/>
    </xf>
    <xf numFmtId="2" fontId="12" fillId="0" borderId="9" xfId="2" applyNumberFormat="1" applyFont="1" applyFill="1" applyBorder="1" applyAlignment="1" applyProtection="1">
      <alignment horizontal="center" vertical="center"/>
      <protection locked="0"/>
    </xf>
    <xf numFmtId="20" fontId="12" fillId="0" borderId="34" xfId="2" applyNumberFormat="1" applyFont="1" applyFill="1" applyBorder="1" applyAlignment="1">
      <alignment horizontal="center" vertical="center"/>
    </xf>
    <xf numFmtId="0" fontId="14" fillId="0" borderId="24" xfId="2" applyFont="1" applyFill="1" applyBorder="1" applyAlignment="1" applyProtection="1">
      <alignment vertical="center" wrapText="1"/>
      <protection locked="0"/>
    </xf>
    <xf numFmtId="2" fontId="12" fillId="0" borderId="40" xfId="2" applyNumberFormat="1" applyFont="1" applyFill="1" applyBorder="1" applyAlignment="1" applyProtection="1">
      <alignment horizontal="center" vertical="center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top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6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19" zoomScaleNormal="100" workbookViewId="0">
      <selection activeCell="C13" sqref="C13:G14"/>
    </sheetView>
  </sheetViews>
  <sheetFormatPr defaultColWidth="11.42578125" defaultRowHeight="15" x14ac:dyDescent="0.25"/>
  <cols>
    <col min="1" max="1" width="3" style="1" customWidth="1"/>
    <col min="2" max="2" width="37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50" t="s">
        <v>24</v>
      </c>
      <c r="C2" s="251"/>
      <c r="D2" s="251"/>
      <c r="E2" s="251"/>
      <c r="F2" s="251"/>
      <c r="G2" s="252"/>
      <c r="H2" s="2"/>
      <c r="I2" s="2"/>
    </row>
    <row r="3" spans="2:9" x14ac:dyDescent="0.25">
      <c r="B3" s="7" t="s">
        <v>25</v>
      </c>
      <c r="C3" s="271" t="s">
        <v>79</v>
      </c>
      <c r="D3" s="272"/>
      <c r="E3" s="272"/>
      <c r="F3" s="272"/>
      <c r="G3" s="273"/>
      <c r="H3" s="3"/>
      <c r="I3" s="3"/>
    </row>
    <row r="4" spans="2:9" x14ac:dyDescent="0.25">
      <c r="B4" s="6" t="s">
        <v>26</v>
      </c>
      <c r="C4" s="274" t="s">
        <v>80</v>
      </c>
      <c r="D4" s="275"/>
      <c r="E4" s="275"/>
      <c r="F4" s="275"/>
      <c r="G4" s="276"/>
      <c r="H4" s="3"/>
      <c r="I4" s="3"/>
    </row>
    <row r="5" spans="2:9" x14ac:dyDescent="0.25">
      <c r="B5" s="6" t="s">
        <v>27</v>
      </c>
      <c r="C5" s="274" t="s">
        <v>78</v>
      </c>
      <c r="D5" s="275"/>
      <c r="E5" s="275"/>
      <c r="F5" s="275"/>
      <c r="G5" s="276"/>
      <c r="H5" s="3"/>
      <c r="I5" s="3"/>
    </row>
    <row r="7" spans="2:9" ht="32.25" customHeight="1" x14ac:dyDescent="0.25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25">
      <c r="B8" s="253" t="s">
        <v>28</v>
      </c>
      <c r="C8" s="254"/>
      <c r="D8" s="254"/>
      <c r="E8" s="254"/>
      <c r="F8" s="254"/>
      <c r="G8" s="255"/>
      <c r="H8" s="3"/>
      <c r="I8" s="3"/>
    </row>
    <row r="9" spans="2:9" x14ac:dyDescent="0.25">
      <c r="B9" s="268" t="s">
        <v>29</v>
      </c>
      <c r="C9" s="269"/>
      <c r="D9" s="269"/>
      <c r="E9" s="269"/>
      <c r="F9" s="269"/>
      <c r="G9" s="270"/>
      <c r="H9" s="3"/>
      <c r="I9" s="3"/>
    </row>
    <row r="10" spans="2:9" x14ac:dyDescent="0.25">
      <c r="B10" s="262" t="s">
        <v>30</v>
      </c>
      <c r="C10" s="263"/>
      <c r="D10" s="263"/>
      <c r="E10" s="263"/>
      <c r="F10" s="263"/>
      <c r="G10" s="264"/>
      <c r="H10" s="3"/>
      <c r="I10" s="3"/>
    </row>
    <row r="12" spans="2:9" x14ac:dyDescent="0.25">
      <c r="B12" s="58" t="s">
        <v>46</v>
      </c>
      <c r="C12" s="277" t="s">
        <v>16</v>
      </c>
      <c r="D12" s="278"/>
      <c r="E12" s="278"/>
      <c r="F12" s="278"/>
      <c r="G12" s="278"/>
      <c r="H12" s="4"/>
      <c r="I12" s="4"/>
    </row>
    <row r="13" spans="2:9" ht="19.5" customHeight="1" x14ac:dyDescent="0.25">
      <c r="B13" s="60">
        <v>9001</v>
      </c>
      <c r="C13" s="259" t="s">
        <v>36</v>
      </c>
      <c r="D13" s="260"/>
      <c r="E13" s="260"/>
      <c r="F13" s="260"/>
      <c r="G13" s="261"/>
      <c r="H13" s="4"/>
      <c r="I13" s="4"/>
    </row>
    <row r="14" spans="2:9" ht="19.5" customHeight="1" x14ac:dyDescent="0.25">
      <c r="B14" s="7" t="s">
        <v>23</v>
      </c>
      <c r="C14" s="262"/>
      <c r="D14" s="263"/>
      <c r="E14" s="263"/>
      <c r="F14" s="263"/>
      <c r="G14" s="264"/>
      <c r="H14" s="4"/>
      <c r="I14" s="4"/>
    </row>
    <row r="15" spans="2:9" ht="18.75" customHeight="1" x14ac:dyDescent="0.25">
      <c r="B15" s="60">
        <v>9002</v>
      </c>
      <c r="C15" s="279" t="s">
        <v>45</v>
      </c>
      <c r="D15" s="280"/>
      <c r="E15" s="280"/>
      <c r="F15" s="280"/>
      <c r="G15" s="281"/>
      <c r="H15" s="4"/>
      <c r="I15" s="4"/>
    </row>
    <row r="16" spans="2:9" ht="18.75" customHeight="1" x14ac:dyDescent="0.25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25">
      <c r="B17" s="7" t="s">
        <v>15</v>
      </c>
      <c r="C17" s="288" t="s">
        <v>44</v>
      </c>
      <c r="D17" s="289"/>
      <c r="E17" s="289"/>
      <c r="F17" s="289"/>
      <c r="G17" s="290"/>
      <c r="H17" s="4"/>
      <c r="I17" s="4"/>
    </row>
    <row r="18" spans="2:9" ht="19.5" customHeight="1" x14ac:dyDescent="0.25">
      <c r="B18" s="62">
        <v>9003</v>
      </c>
      <c r="C18" s="265" t="s">
        <v>37</v>
      </c>
      <c r="D18" s="266"/>
      <c r="E18" s="266"/>
      <c r="F18" s="266"/>
      <c r="G18" s="267"/>
      <c r="H18" s="4"/>
      <c r="I18" s="4"/>
    </row>
    <row r="19" spans="2:9" x14ac:dyDescent="0.25">
      <c r="B19" s="63" t="s">
        <v>17</v>
      </c>
      <c r="C19" s="256"/>
      <c r="D19" s="257"/>
      <c r="E19" s="257"/>
      <c r="F19" s="257"/>
      <c r="G19" s="258"/>
      <c r="H19" s="4"/>
      <c r="I19" s="4"/>
    </row>
    <row r="20" spans="2:9" ht="19.5" customHeight="1" x14ac:dyDescent="0.25">
      <c r="B20" s="62">
        <v>9004</v>
      </c>
      <c r="C20" s="265" t="s">
        <v>42</v>
      </c>
      <c r="D20" s="266"/>
      <c r="E20" s="266"/>
      <c r="F20" s="266"/>
      <c r="G20" s="267"/>
      <c r="H20" s="4"/>
      <c r="I20" s="4"/>
    </row>
    <row r="21" spans="2:9" ht="19.5" customHeight="1" x14ac:dyDescent="0.25">
      <c r="B21" s="63" t="s">
        <v>17</v>
      </c>
      <c r="C21" s="256"/>
      <c r="D21" s="257"/>
      <c r="E21" s="257"/>
      <c r="F21" s="257"/>
      <c r="G21" s="258"/>
      <c r="H21" s="4"/>
      <c r="I21" s="4"/>
    </row>
    <row r="22" spans="2:9" ht="19.5" customHeight="1" x14ac:dyDescent="0.25">
      <c r="B22" s="60">
        <v>9005</v>
      </c>
      <c r="C22" s="259" t="s">
        <v>41</v>
      </c>
      <c r="D22" s="260"/>
      <c r="E22" s="260"/>
      <c r="F22" s="260"/>
      <c r="G22" s="261"/>
    </row>
    <row r="23" spans="2:9" ht="19.5" customHeight="1" x14ac:dyDescent="0.25">
      <c r="B23" s="7" t="s">
        <v>32</v>
      </c>
      <c r="C23" s="262"/>
      <c r="D23" s="263"/>
      <c r="E23" s="263"/>
      <c r="F23" s="263"/>
      <c r="G23" s="264"/>
    </row>
    <row r="24" spans="2:9" ht="19.5" customHeight="1" x14ac:dyDescent="0.25">
      <c r="B24" s="60">
        <v>9006</v>
      </c>
      <c r="C24" s="265" t="s">
        <v>40</v>
      </c>
      <c r="D24" s="266"/>
      <c r="E24" s="266"/>
      <c r="F24" s="266"/>
      <c r="G24" s="267"/>
    </row>
    <row r="25" spans="2:9" x14ac:dyDescent="0.25">
      <c r="B25" s="7" t="s">
        <v>22</v>
      </c>
      <c r="C25" s="256"/>
      <c r="D25" s="257"/>
      <c r="E25" s="257"/>
      <c r="F25" s="257"/>
      <c r="G25" s="258"/>
    </row>
    <row r="26" spans="2:9" ht="19.5" customHeight="1" x14ac:dyDescent="0.25">
      <c r="B26" s="60">
        <v>9007</v>
      </c>
      <c r="C26" s="259" t="s">
        <v>39</v>
      </c>
      <c r="D26" s="260"/>
      <c r="E26" s="260"/>
      <c r="F26" s="260"/>
      <c r="G26" s="261"/>
    </row>
    <row r="27" spans="2:9" ht="19.5" customHeight="1" x14ac:dyDescent="0.25">
      <c r="B27" s="7" t="s">
        <v>9</v>
      </c>
      <c r="C27" s="262"/>
      <c r="D27" s="263"/>
      <c r="E27" s="263"/>
      <c r="F27" s="263"/>
      <c r="G27" s="264"/>
    </row>
    <row r="28" spans="2:9" ht="19.5" customHeight="1" x14ac:dyDescent="0.25">
      <c r="B28" s="60">
        <v>9008</v>
      </c>
      <c r="C28" s="259" t="s">
        <v>38</v>
      </c>
      <c r="D28" s="260"/>
      <c r="E28" s="260"/>
      <c r="F28" s="260"/>
      <c r="G28" s="261"/>
    </row>
    <row r="29" spans="2:9" ht="19.5" customHeight="1" x14ac:dyDescent="0.25">
      <c r="B29" s="7" t="s">
        <v>10</v>
      </c>
      <c r="C29" s="268"/>
      <c r="D29" s="269"/>
      <c r="E29" s="269"/>
      <c r="F29" s="269"/>
      <c r="G29" s="270"/>
    </row>
    <row r="30" spans="2:9" x14ac:dyDescent="0.25">
      <c r="B30" s="116">
        <v>9009</v>
      </c>
      <c r="C30" s="265" t="s">
        <v>76</v>
      </c>
      <c r="D30" s="266"/>
      <c r="E30" s="266"/>
      <c r="F30" s="266"/>
      <c r="G30" s="267"/>
    </row>
    <row r="31" spans="2:9" x14ac:dyDescent="0.25">
      <c r="B31" s="117"/>
      <c r="C31" s="291" t="s">
        <v>77</v>
      </c>
      <c r="D31" s="292"/>
      <c r="E31" s="292"/>
      <c r="F31" s="292"/>
      <c r="G31" s="293"/>
    </row>
    <row r="32" spans="2:9" ht="19.5" customHeight="1" x14ac:dyDescent="0.25">
      <c r="B32" s="118" t="s">
        <v>21</v>
      </c>
      <c r="C32" s="256" t="s">
        <v>75</v>
      </c>
      <c r="D32" s="257"/>
      <c r="E32" s="257"/>
      <c r="F32" s="257"/>
      <c r="G32" s="258"/>
    </row>
    <row r="33" spans="2:7" ht="19.5" customHeight="1" x14ac:dyDescent="0.25">
      <c r="B33" s="60">
        <v>9010</v>
      </c>
      <c r="C33" s="268" t="s">
        <v>18</v>
      </c>
      <c r="D33" s="269"/>
      <c r="E33" s="269"/>
      <c r="F33" s="269"/>
      <c r="G33" s="270"/>
    </row>
    <row r="34" spans="2:7" ht="19.5" customHeight="1" x14ac:dyDescent="0.25">
      <c r="B34" s="7" t="s">
        <v>11</v>
      </c>
      <c r="C34" s="262"/>
      <c r="D34" s="263"/>
      <c r="E34" s="263"/>
      <c r="F34" s="263"/>
      <c r="G34" s="264"/>
    </row>
    <row r="35" spans="2:7" ht="19.5" customHeight="1" x14ac:dyDescent="0.25">
      <c r="B35" s="60">
        <v>9013</v>
      </c>
      <c r="C35" s="259" t="s">
        <v>19</v>
      </c>
      <c r="D35" s="260"/>
      <c r="E35" s="260"/>
      <c r="F35" s="260"/>
      <c r="G35" s="261"/>
    </row>
    <row r="36" spans="2:7" ht="19.5" customHeight="1" x14ac:dyDescent="0.25">
      <c r="B36" s="7" t="s">
        <v>12</v>
      </c>
      <c r="C36" s="262"/>
      <c r="D36" s="263"/>
      <c r="E36" s="263"/>
      <c r="F36" s="263"/>
      <c r="G36" s="264"/>
    </row>
    <row r="37" spans="2:7" ht="19.5" customHeight="1" x14ac:dyDescent="0.25">
      <c r="B37" s="60">
        <v>9014</v>
      </c>
      <c r="C37" s="259" t="s">
        <v>13</v>
      </c>
      <c r="D37" s="260"/>
      <c r="E37" s="260"/>
      <c r="F37" s="260"/>
      <c r="G37" s="261"/>
    </row>
    <row r="38" spans="2:7" ht="19.5" customHeight="1" x14ac:dyDescent="0.25">
      <c r="B38" s="64" t="s">
        <v>13</v>
      </c>
      <c r="C38" s="288"/>
      <c r="D38" s="289"/>
      <c r="E38" s="289"/>
      <c r="F38" s="289"/>
      <c r="G38" s="290"/>
    </row>
    <row r="39" spans="2:7" ht="19.5" customHeight="1" x14ac:dyDescent="0.25">
      <c r="B39" s="60">
        <v>9015</v>
      </c>
      <c r="C39" s="259" t="s">
        <v>20</v>
      </c>
      <c r="D39" s="260"/>
      <c r="E39" s="260"/>
      <c r="F39" s="260"/>
      <c r="G39" s="261"/>
    </row>
    <row r="40" spans="2:7" ht="19.5" customHeight="1" x14ac:dyDescent="0.25">
      <c r="B40" s="64" t="s">
        <v>14</v>
      </c>
      <c r="C40" s="262"/>
      <c r="D40" s="263"/>
      <c r="E40" s="263"/>
      <c r="F40" s="263"/>
      <c r="G40" s="264"/>
    </row>
    <row r="43" spans="2:7" x14ac:dyDescent="0.25">
      <c r="B43" s="58" t="s">
        <v>47</v>
      </c>
      <c r="C43" s="277" t="s">
        <v>16</v>
      </c>
      <c r="D43" s="278"/>
      <c r="E43" s="278"/>
      <c r="F43" s="278"/>
      <c r="G43" s="278"/>
    </row>
    <row r="44" spans="2:7" x14ac:dyDescent="0.25">
      <c r="B44" s="60" t="s">
        <v>48</v>
      </c>
      <c r="C44" s="259" t="s">
        <v>66</v>
      </c>
      <c r="D44" s="260"/>
      <c r="E44" s="260"/>
      <c r="F44" s="260"/>
      <c r="G44" s="261"/>
    </row>
    <row r="45" spans="2:7" x14ac:dyDescent="0.25">
      <c r="B45" s="7" t="s">
        <v>57</v>
      </c>
      <c r="C45" s="262"/>
      <c r="D45" s="263"/>
      <c r="E45" s="263"/>
      <c r="F45" s="263"/>
      <c r="G45" s="264"/>
    </row>
    <row r="46" spans="2:7" x14ac:dyDescent="0.25">
      <c r="B46" s="61" t="s">
        <v>49</v>
      </c>
      <c r="C46" s="279" t="s">
        <v>67</v>
      </c>
      <c r="D46" s="280"/>
      <c r="E46" s="280"/>
      <c r="F46" s="280"/>
      <c r="G46" s="281"/>
    </row>
    <row r="47" spans="2:7" x14ac:dyDescent="0.25">
      <c r="B47" s="7" t="s">
        <v>58</v>
      </c>
      <c r="C47" s="288"/>
      <c r="D47" s="289"/>
      <c r="E47" s="289"/>
      <c r="F47" s="289"/>
      <c r="G47" s="290"/>
    </row>
    <row r="48" spans="2:7" x14ac:dyDescent="0.25">
      <c r="B48" s="62" t="s">
        <v>50</v>
      </c>
      <c r="C48" s="259" t="s">
        <v>68</v>
      </c>
      <c r="D48" s="260"/>
      <c r="E48" s="260"/>
      <c r="F48" s="260"/>
      <c r="G48" s="261"/>
    </row>
    <row r="49" spans="2:7" x14ac:dyDescent="0.25">
      <c r="B49" s="63" t="s">
        <v>59</v>
      </c>
      <c r="C49" s="262"/>
      <c r="D49" s="263"/>
      <c r="E49" s="263"/>
      <c r="F49" s="263"/>
      <c r="G49" s="264"/>
    </row>
    <row r="50" spans="2:7" x14ac:dyDescent="0.25">
      <c r="B50" s="62" t="s">
        <v>51</v>
      </c>
      <c r="C50" s="259" t="s">
        <v>69</v>
      </c>
      <c r="D50" s="260"/>
      <c r="E50" s="260"/>
      <c r="F50" s="260"/>
      <c r="G50" s="261"/>
    </row>
    <row r="51" spans="2:7" x14ac:dyDescent="0.25">
      <c r="B51" s="63" t="s">
        <v>60</v>
      </c>
      <c r="C51" s="262"/>
      <c r="D51" s="263"/>
      <c r="E51" s="263"/>
      <c r="F51" s="263"/>
      <c r="G51" s="264"/>
    </row>
    <row r="52" spans="2:7" x14ac:dyDescent="0.25">
      <c r="B52" s="60" t="s">
        <v>52</v>
      </c>
      <c r="C52" s="259" t="s">
        <v>70</v>
      </c>
      <c r="D52" s="260"/>
      <c r="E52" s="260"/>
      <c r="F52" s="260"/>
      <c r="G52" s="261"/>
    </row>
    <row r="53" spans="2:7" x14ac:dyDescent="0.25">
      <c r="B53" s="7" t="s">
        <v>61</v>
      </c>
      <c r="C53" s="262"/>
      <c r="D53" s="263"/>
      <c r="E53" s="263"/>
      <c r="F53" s="263"/>
      <c r="G53" s="264"/>
    </row>
    <row r="54" spans="2:7" x14ac:dyDescent="0.25">
      <c r="B54" s="60" t="s">
        <v>53</v>
      </c>
      <c r="C54" s="259" t="s">
        <v>71</v>
      </c>
      <c r="D54" s="260"/>
      <c r="E54" s="260"/>
      <c r="F54" s="260"/>
      <c r="G54" s="261"/>
    </row>
    <row r="55" spans="2:7" x14ac:dyDescent="0.25">
      <c r="B55" s="7" t="s">
        <v>62</v>
      </c>
      <c r="C55" s="262"/>
      <c r="D55" s="263"/>
      <c r="E55" s="263"/>
      <c r="F55" s="263"/>
      <c r="G55" s="264"/>
    </row>
    <row r="56" spans="2:7" x14ac:dyDescent="0.25">
      <c r="B56" s="61" t="s">
        <v>54</v>
      </c>
      <c r="C56" s="279" t="s">
        <v>72</v>
      </c>
      <c r="D56" s="280"/>
      <c r="E56" s="280"/>
      <c r="F56" s="280"/>
      <c r="G56" s="281"/>
    </row>
    <row r="57" spans="2:7" x14ac:dyDescent="0.25">
      <c r="B57" s="7" t="s">
        <v>63</v>
      </c>
      <c r="C57" s="288"/>
      <c r="D57" s="289"/>
      <c r="E57" s="289"/>
      <c r="F57" s="289"/>
      <c r="G57" s="290"/>
    </row>
    <row r="58" spans="2:7" x14ac:dyDescent="0.25">
      <c r="B58" s="62" t="s">
        <v>55</v>
      </c>
      <c r="C58" s="259" t="s">
        <v>73</v>
      </c>
      <c r="D58" s="260"/>
      <c r="E58" s="260"/>
      <c r="F58" s="260"/>
      <c r="G58" s="261"/>
    </row>
    <row r="59" spans="2:7" x14ac:dyDescent="0.25">
      <c r="B59" s="63" t="s">
        <v>64</v>
      </c>
      <c r="C59" s="262"/>
      <c r="D59" s="263"/>
      <c r="E59" s="263"/>
      <c r="F59" s="263"/>
      <c r="G59" s="264"/>
    </row>
    <row r="60" spans="2:7" x14ac:dyDescent="0.25">
      <c r="B60" s="62" t="s">
        <v>56</v>
      </c>
      <c r="C60" s="259" t="s">
        <v>74</v>
      </c>
      <c r="D60" s="260"/>
      <c r="E60" s="260"/>
      <c r="F60" s="260"/>
      <c r="G60" s="261"/>
    </row>
    <row r="61" spans="2:7" x14ac:dyDescent="0.25">
      <c r="B61" s="63" t="s">
        <v>65</v>
      </c>
      <c r="C61" s="262"/>
      <c r="D61" s="263"/>
      <c r="E61" s="263"/>
      <c r="F61" s="263"/>
      <c r="G61" s="264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abSelected="1" topLeftCell="D109" zoomScale="90" zoomScaleNormal="90" workbookViewId="0">
      <selection activeCell="M31" sqref="M31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176</v>
      </c>
      <c r="J8" s="131">
        <f>I8/8</f>
        <v>22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9007</v>
      </c>
      <c r="H11" s="248" t="s">
        <v>131</v>
      </c>
      <c r="I11" s="195" t="s">
        <v>91</v>
      </c>
      <c r="J11" s="196">
        <v>8</v>
      </c>
      <c r="K11" s="197"/>
    </row>
    <row r="12" spans="1:11" ht="22.5" customHeight="1" x14ac:dyDescent="0.2">
      <c r="C12" s="183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121</v>
      </c>
      <c r="I12" s="142" t="s">
        <v>91</v>
      </c>
      <c r="J12" s="187">
        <v>4</v>
      </c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9007</v>
      </c>
      <c r="H16" s="151" t="s">
        <v>131</v>
      </c>
      <c r="I16" s="150" t="s">
        <v>91</v>
      </c>
      <c r="J16" s="188">
        <v>8</v>
      </c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9007</v>
      </c>
      <c r="H21" s="156" t="s">
        <v>131</v>
      </c>
      <c r="I21" s="142" t="s">
        <v>91</v>
      </c>
      <c r="J21" s="187">
        <v>8</v>
      </c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>
        <v>9006</v>
      </c>
      <c r="H28" s="249" t="s">
        <v>129</v>
      </c>
      <c r="I28" s="209" t="s">
        <v>91</v>
      </c>
      <c r="J28" s="227">
        <v>9</v>
      </c>
      <c r="K28" s="105"/>
    </row>
    <row r="29" spans="1:11" ht="22.5" customHeight="1" x14ac:dyDescent="0.2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2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2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2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130</v>
      </c>
      <c r="I33" s="150" t="s">
        <v>91</v>
      </c>
      <c r="J33" s="188">
        <v>9</v>
      </c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91</v>
      </c>
      <c r="J38" s="187">
        <v>8</v>
      </c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135</v>
      </c>
      <c r="I43" s="150" t="s">
        <v>81</v>
      </c>
      <c r="J43" s="188">
        <v>5</v>
      </c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44448</v>
      </c>
      <c r="F44" s="149" t="s">
        <v>119</v>
      </c>
      <c r="G44" s="150">
        <v>9001</v>
      </c>
      <c r="H44" s="151" t="s">
        <v>143</v>
      </c>
      <c r="I44" s="150" t="s">
        <v>81</v>
      </c>
      <c r="J44" s="188">
        <v>3</v>
      </c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56" t="s">
        <v>123</v>
      </c>
      <c r="I48" s="142" t="s">
        <v>91</v>
      </c>
      <c r="J48" s="187">
        <v>8</v>
      </c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44449</v>
      </c>
      <c r="F49" s="141"/>
      <c r="G49" s="142"/>
      <c r="H49" s="156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142">
        <v>9006</v>
      </c>
      <c r="H55" s="156" t="s">
        <v>137</v>
      </c>
      <c r="I55" s="209" t="s">
        <v>81</v>
      </c>
      <c r="J55" s="227">
        <v>8</v>
      </c>
      <c r="K55" s="105"/>
    </row>
    <row r="56" spans="1:11" ht="22.5" customHeight="1" x14ac:dyDescent="0.2">
      <c r="C56" s="162"/>
      <c r="D56" s="226" t="str">
        <f>D55</f>
        <v>Mo</v>
      </c>
      <c r="E56" s="207">
        <f>E55</f>
        <v>44452</v>
      </c>
      <c r="F56" s="208"/>
      <c r="G56" s="209"/>
      <c r="H56" s="210" t="s">
        <v>142</v>
      </c>
      <c r="I56" s="209"/>
      <c r="J56" s="227"/>
      <c r="K56" s="105"/>
    </row>
    <row r="57" spans="1:11" ht="22.5" customHeight="1" x14ac:dyDescent="0.2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2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133</v>
      </c>
      <c r="I60" s="150" t="s">
        <v>91</v>
      </c>
      <c r="J60" s="188">
        <v>8</v>
      </c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134</v>
      </c>
      <c r="I65" s="142" t="s">
        <v>91</v>
      </c>
      <c r="J65" s="187">
        <v>8</v>
      </c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134</v>
      </c>
      <c r="I70" s="150" t="s">
        <v>91</v>
      </c>
      <c r="J70" s="188">
        <v>8</v>
      </c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136</v>
      </c>
      <c r="I75" s="142" t="s">
        <v>91</v>
      </c>
      <c r="J75" s="187">
        <v>8</v>
      </c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>
        <v>9006</v>
      </c>
      <c r="H82" s="210" t="s">
        <v>137</v>
      </c>
      <c r="I82" s="209" t="s">
        <v>81</v>
      </c>
      <c r="J82" s="227">
        <v>7</v>
      </c>
      <c r="K82" s="105"/>
    </row>
    <row r="83" spans="1:11" ht="22.5" customHeight="1" x14ac:dyDescent="0.2">
      <c r="C83" s="162"/>
      <c r="D83" s="226" t="str">
        <f>D82</f>
        <v>Mo</v>
      </c>
      <c r="E83" s="207">
        <f>E82</f>
        <v>44459</v>
      </c>
      <c r="F83" s="208"/>
      <c r="G83" s="209">
        <v>9009</v>
      </c>
      <c r="H83" s="210" t="s">
        <v>139</v>
      </c>
      <c r="I83" s="209"/>
      <c r="J83" s="227">
        <v>1</v>
      </c>
      <c r="K83" s="105"/>
    </row>
    <row r="84" spans="1:11" ht="22.5" customHeight="1" x14ac:dyDescent="0.2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2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2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138</v>
      </c>
      <c r="I87" s="150" t="s">
        <v>91</v>
      </c>
      <c r="J87" s="188">
        <v>8</v>
      </c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9009</v>
      </c>
      <c r="H92" s="156" t="s">
        <v>139</v>
      </c>
      <c r="I92" s="142"/>
      <c r="J92" s="187">
        <v>2</v>
      </c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140</v>
      </c>
      <c r="I93" s="142"/>
      <c r="J93" s="187">
        <v>6</v>
      </c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1" t="s">
        <v>138</v>
      </c>
      <c r="I98" s="150" t="s">
        <v>91</v>
      </c>
      <c r="J98" s="188">
        <v>8</v>
      </c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138</v>
      </c>
      <c r="I103" s="142" t="s">
        <v>91</v>
      </c>
      <c r="J103" s="187">
        <v>9</v>
      </c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>
        <v>9006</v>
      </c>
      <c r="H110" s="210" t="s">
        <v>141</v>
      </c>
      <c r="I110" s="209" t="s">
        <v>81</v>
      </c>
      <c r="J110" s="227">
        <v>8</v>
      </c>
      <c r="K110" s="105"/>
    </row>
    <row r="111" spans="1:11" ht="22.5" customHeight="1" x14ac:dyDescent="0.2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2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2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2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304" t="s">
        <v>144</v>
      </c>
      <c r="I115" s="150" t="s">
        <v>91</v>
      </c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9009</v>
      </c>
      <c r="H120" s="156" t="s">
        <v>139</v>
      </c>
      <c r="I120" s="142" t="s">
        <v>91</v>
      </c>
      <c r="J120" s="187">
        <v>1</v>
      </c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304" t="s">
        <v>145</v>
      </c>
      <c r="I121" s="142" t="s">
        <v>91</v>
      </c>
      <c r="J121" s="187">
        <v>8</v>
      </c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210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305" t="s">
        <v>146</v>
      </c>
      <c r="I125" s="150" t="s">
        <v>91</v>
      </c>
      <c r="J125" s="188">
        <v>8</v>
      </c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23" priority="25" stopIfTrue="1">
      <formula>IF($A11=1,B11,)</formula>
    </cfRule>
    <cfRule type="expression" dxfId="122" priority="26" stopIfTrue="1">
      <formula>IF($A11="",B11,)</formula>
    </cfRule>
  </conditionalFormatting>
  <conditionalFormatting sqref="E11:E15">
    <cfRule type="expression" dxfId="121" priority="27" stopIfTrue="1">
      <formula>IF($A11="",B11,"")</formula>
    </cfRule>
  </conditionalFormatting>
  <conditionalFormatting sqref="E16:E124">
    <cfRule type="expression" dxfId="120" priority="28" stopIfTrue="1">
      <formula>IF($A16&lt;&gt;1,B16,"")</formula>
    </cfRule>
  </conditionalFormatting>
  <conditionalFormatting sqref="D11:D124">
    <cfRule type="expression" dxfId="119" priority="29" stopIfTrue="1">
      <formula>IF($A11="",B11,)</formula>
    </cfRule>
  </conditionalFormatting>
  <conditionalFormatting sqref="G11:G20 G26:G54 G82:G119 G56:G80">
    <cfRule type="expression" dxfId="118" priority="30" stopIfTrue="1">
      <formula>#REF!="Freelancer"</formula>
    </cfRule>
    <cfRule type="expression" dxfId="117" priority="31" stopIfTrue="1">
      <formula>#REF!="DTC Int. Staff"</formula>
    </cfRule>
  </conditionalFormatting>
  <conditionalFormatting sqref="G115:G119 G87:G108 G26 G33:G53 G60:G80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16:G20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6:G2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21:G25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21:G25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C125:C129">
    <cfRule type="expression" dxfId="106" priority="12" stopIfTrue="1">
      <formula>IF($A125=1,B125,)</formula>
    </cfRule>
    <cfRule type="expression" dxfId="105" priority="13" stopIfTrue="1">
      <formula>IF($A125="",B125,)</formula>
    </cfRule>
  </conditionalFormatting>
  <conditionalFormatting sqref="D125:D129">
    <cfRule type="expression" dxfId="104" priority="14" stopIfTrue="1">
      <formula>IF($A125="",B125,)</formula>
    </cfRule>
  </conditionalFormatting>
  <conditionalFormatting sqref="E125:E129">
    <cfRule type="expression" dxfId="103" priority="11" stopIfTrue="1">
      <formula>IF($A125&lt;&gt;1,B125,"")</formula>
    </cfRule>
  </conditionalFormatting>
  <conditionalFormatting sqref="G56:G59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81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81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55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55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F3" sqref="F3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47</v>
      </c>
    </row>
    <row r="11" spans="1:11" ht="22.5" customHeight="1" x14ac:dyDescent="0.2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7"/>
    </row>
    <row r="12" spans="1:11" ht="22.5" customHeight="1" x14ac:dyDescent="0.2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/>
      <c r="H18" s="228"/>
      <c r="I18" s="209"/>
      <c r="J18" s="211"/>
      <c r="K18" s="105"/>
    </row>
    <row r="19" spans="1:11" ht="22.5" customHeight="1" x14ac:dyDescent="0.2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2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2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2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/>
      <c r="H28" s="229"/>
      <c r="I28" s="209"/>
      <c r="J28" s="211"/>
      <c r="K28" s="105"/>
    </row>
    <row r="29" spans="1:11" ht="22.5" customHeight="1" x14ac:dyDescent="0.2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2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2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2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2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/>
      <c r="H45" s="210"/>
      <c r="I45" s="209"/>
      <c r="J45" s="211"/>
      <c r="K45" s="105"/>
    </row>
    <row r="46" spans="1:11" ht="22.5" customHeight="1" x14ac:dyDescent="0.2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2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2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2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2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/>
      <c r="I55" s="209"/>
      <c r="J55" s="211"/>
      <c r="K55" s="105"/>
    </row>
    <row r="56" spans="1:11" ht="22.5" customHeight="1" x14ac:dyDescent="0.2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2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2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2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2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/>
      <c r="H72" s="210"/>
      <c r="I72" s="209"/>
      <c r="J72" s="211"/>
      <c r="K72" s="105"/>
    </row>
    <row r="73" spans="1:11" ht="22.5" customHeight="1" x14ac:dyDescent="0.2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2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2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2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2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/>
      <c r="H82" s="210"/>
      <c r="I82" s="209"/>
      <c r="J82" s="211"/>
      <c r="K82" s="105"/>
    </row>
    <row r="83" spans="1:11" ht="22.5" customHeight="1" x14ac:dyDescent="0.2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2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2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2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2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/>
      <c r="H100" s="210"/>
      <c r="I100" s="209"/>
      <c r="J100" s="211"/>
      <c r="K100" s="105"/>
    </row>
    <row r="101" spans="1:11" ht="22.5" customHeight="1" x14ac:dyDescent="0.2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2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2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2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2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209"/>
      <c r="H110" s="210"/>
      <c r="I110" s="209"/>
      <c r="J110" s="211"/>
      <c r="K110" s="105"/>
    </row>
    <row r="111" spans="1:11" ht="22.5" customHeight="1" x14ac:dyDescent="0.2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2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2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2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2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5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1"/>
      <c r="K126" s="103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" zoomScale="90" zoomScaleNormal="90" workbookViewId="0">
      <selection activeCell="F3" sqref="F3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3"/>
      <c r="K1" s="119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4"/>
    </row>
    <row r="12" spans="1:11" ht="22.5" customHeight="1" x14ac:dyDescent="0.2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209"/>
      <c r="H16" s="210"/>
      <c r="I16" s="209"/>
      <c r="J16" s="227"/>
      <c r="K16" s="105"/>
    </row>
    <row r="17" spans="1:11" ht="22.5" customHeight="1" x14ac:dyDescent="0.2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2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2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2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2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209"/>
      <c r="H26" s="228"/>
      <c r="I26" s="209"/>
      <c r="J26" s="227"/>
      <c r="K26" s="105"/>
    </row>
    <row r="27" spans="1:11" ht="22.5" customHeight="1" x14ac:dyDescent="0.2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2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2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2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2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208"/>
      <c r="G36" s="209"/>
      <c r="H36" s="229"/>
      <c r="I36" s="209"/>
      <c r="J36" s="227"/>
      <c r="K36" s="105"/>
    </row>
    <row r="37" spans="1:11" ht="22.5" customHeight="1" x14ac:dyDescent="0.2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208"/>
      <c r="G37" s="209"/>
      <c r="H37" s="210"/>
      <c r="I37" s="209"/>
      <c r="J37" s="227"/>
      <c r="K37" s="105"/>
    </row>
    <row r="38" spans="1:11" ht="22.5" customHeight="1" x14ac:dyDescent="0.2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209"/>
      <c r="H43" s="210"/>
      <c r="I43" s="209"/>
      <c r="J43" s="227"/>
      <c r="K43" s="105"/>
    </row>
    <row r="44" spans="1:11" ht="22.5" customHeight="1" x14ac:dyDescent="0.2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2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2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2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2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209"/>
      <c r="H53" s="210"/>
      <c r="I53" s="209"/>
      <c r="J53" s="227"/>
      <c r="K53" s="105"/>
    </row>
    <row r="54" spans="1:11" ht="22.5" customHeight="1" x14ac:dyDescent="0.2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2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2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2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2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2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2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209"/>
      <c r="H70" s="210"/>
      <c r="I70" s="209"/>
      <c r="J70" s="227"/>
      <c r="K70" s="105"/>
    </row>
    <row r="71" spans="1:11" ht="22.5" customHeight="1" x14ac:dyDescent="0.2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2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2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2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2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/>
      <c r="K80" s="105"/>
    </row>
    <row r="81" spans="1:11" ht="22.5" customHeight="1" x14ac:dyDescent="0.2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2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2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2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2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2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2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209"/>
      <c r="H98" s="228"/>
      <c r="I98" s="209"/>
      <c r="J98" s="227"/>
      <c r="K98" s="105"/>
    </row>
    <row r="99" spans="1:11" ht="22.5" customHeight="1" x14ac:dyDescent="0.2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2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2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2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209"/>
      <c r="H108" s="210"/>
      <c r="I108" s="209"/>
      <c r="J108" s="227"/>
      <c r="K108" s="105"/>
    </row>
    <row r="109" spans="1:11" ht="22.5" customHeight="1" x14ac:dyDescent="0.2">
      <c r="C109" s="162"/>
      <c r="D109" s="226" t="str">
        <f>D108</f>
        <v>Thu</v>
      </c>
      <c r="E109" s="207">
        <f>E108</f>
        <v>44525</v>
      </c>
      <c r="F109" s="208"/>
      <c r="G109" s="209"/>
      <c r="H109" s="210"/>
      <c r="I109" s="209"/>
      <c r="J109" s="227"/>
      <c r="K109" s="105"/>
    </row>
    <row r="110" spans="1:11" ht="22.5" customHeight="1" x14ac:dyDescent="0.2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2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2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2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2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/>
      <c r="H125" s="228"/>
      <c r="I125" s="209"/>
      <c r="J125" s="227"/>
      <c r="K125" s="105"/>
    </row>
    <row r="126" spans="1:11" ht="22.5" customHeight="1" x14ac:dyDescent="0.2">
      <c r="C126" s="162"/>
      <c r="D126" s="233" t="str">
        <f>D125</f>
        <v>Tue</v>
      </c>
      <c r="E126" s="234">
        <f>E125</f>
        <v>44530</v>
      </c>
      <c r="F126" s="235"/>
      <c r="G126" s="236"/>
      <c r="H126" s="237"/>
      <c r="I126" s="236"/>
      <c r="J126" s="238"/>
      <c r="K126" s="105"/>
    </row>
    <row r="127" spans="1:11" ht="22.5" customHeight="1" x14ac:dyDescent="0.2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2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5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2">
      <c r="A130" s="119">
        <f t="shared" si="0"/>
        <v>1</v>
      </c>
      <c r="B130" s="119">
        <v>3</v>
      </c>
      <c r="C130" s="162"/>
    </row>
    <row r="131" spans="1:11" ht="22.5" customHeight="1" x14ac:dyDescent="0.2">
      <c r="C131" s="162"/>
    </row>
    <row r="132" spans="1:11" ht="22.5" customHeight="1" x14ac:dyDescent="0.2">
      <c r="C132" s="162"/>
    </row>
    <row r="133" spans="1:11" ht="22.5" customHeight="1" x14ac:dyDescent="0.2">
      <c r="C133" s="162"/>
    </row>
    <row r="134" spans="1:11" ht="22.5" customHeight="1" thickBot="1" x14ac:dyDescent="0.25">
      <c r="C134" s="185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" zoomScale="90" zoomScaleNormal="90" workbookViewId="0">
      <selection activeCell="G7" sqref="G7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3" t="s">
        <v>47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7"/>
    </row>
    <row r="12" spans="1:11" ht="22.5" customHeight="1" x14ac:dyDescent="0.2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44536</v>
      </c>
      <c r="F28" s="208"/>
      <c r="G28" s="209"/>
      <c r="H28" s="229"/>
      <c r="I28" s="209"/>
      <c r="J28" s="227"/>
      <c r="K28" s="105"/>
    </row>
    <row r="29" spans="1:11" ht="22.5" customHeight="1" x14ac:dyDescent="0.2">
      <c r="C29" s="162"/>
      <c r="D29" s="226" t="str">
        <f>D28</f>
        <v>Mo</v>
      </c>
      <c r="E29" s="207">
        <f>E28</f>
        <v>44536</v>
      </c>
      <c r="F29" s="208"/>
      <c r="G29" s="209"/>
      <c r="H29" s="229"/>
      <c r="I29" s="209"/>
      <c r="J29" s="227"/>
      <c r="K29" s="105"/>
    </row>
    <row r="30" spans="1:11" ht="22.5" customHeight="1" x14ac:dyDescent="0.2">
      <c r="C30" s="162"/>
      <c r="D30" s="226" t="str">
        <f t="shared" ref="D30:E32" si="6">D29</f>
        <v>Mo</v>
      </c>
      <c r="E30" s="207">
        <f t="shared" si="6"/>
        <v>44536</v>
      </c>
      <c r="F30" s="208"/>
      <c r="G30" s="209"/>
      <c r="H30" s="229"/>
      <c r="I30" s="209"/>
      <c r="J30" s="227"/>
      <c r="K30" s="105"/>
    </row>
    <row r="31" spans="1:11" ht="22.5" customHeight="1" x14ac:dyDescent="0.2">
      <c r="C31" s="162"/>
      <c r="D31" s="226" t="str">
        <f t="shared" si="6"/>
        <v>Mo</v>
      </c>
      <c r="E31" s="207">
        <f t="shared" si="6"/>
        <v>44536</v>
      </c>
      <c r="F31" s="208"/>
      <c r="G31" s="209"/>
      <c r="H31" s="229"/>
      <c r="I31" s="209"/>
      <c r="J31" s="227"/>
      <c r="K31" s="105"/>
    </row>
    <row r="32" spans="1:11" ht="22.5" customHeight="1" x14ac:dyDescent="0.2">
      <c r="C32" s="162"/>
      <c r="D32" s="226" t="str">
        <f t="shared" si="6"/>
        <v>Mo</v>
      </c>
      <c r="E32" s="207">
        <f t="shared" si="6"/>
        <v>44536</v>
      </c>
      <c r="F32" s="208"/>
      <c r="G32" s="209"/>
      <c r="H32" s="229"/>
      <c r="I32" s="209"/>
      <c r="J32" s="227"/>
      <c r="K32" s="105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44543</v>
      </c>
      <c r="F55" s="208"/>
      <c r="G55" s="209"/>
      <c r="H55" s="210"/>
      <c r="I55" s="209"/>
      <c r="J55" s="227"/>
      <c r="K55" s="105"/>
    </row>
    <row r="56" spans="1:11" ht="22.5" customHeight="1" x14ac:dyDescent="0.2">
      <c r="C56" s="162"/>
      <c r="D56" s="226" t="str">
        <f>D55</f>
        <v>Mo</v>
      </c>
      <c r="E56" s="207">
        <f>E55</f>
        <v>44543</v>
      </c>
      <c r="F56" s="208"/>
      <c r="G56" s="209"/>
      <c r="H56" s="210"/>
      <c r="I56" s="209"/>
      <c r="J56" s="227"/>
      <c r="K56" s="105"/>
    </row>
    <row r="57" spans="1:11" ht="22.5" customHeight="1" x14ac:dyDescent="0.2">
      <c r="C57" s="162"/>
      <c r="D57" s="226" t="str">
        <f t="shared" ref="D57:E59" si="11">D56</f>
        <v>Mo</v>
      </c>
      <c r="E57" s="207">
        <f t="shared" si="11"/>
        <v>44543</v>
      </c>
      <c r="F57" s="208"/>
      <c r="G57" s="209"/>
      <c r="H57" s="210"/>
      <c r="I57" s="209"/>
      <c r="J57" s="227"/>
      <c r="K57" s="105"/>
    </row>
    <row r="58" spans="1:11" ht="22.5" customHeight="1" x14ac:dyDescent="0.2">
      <c r="C58" s="162"/>
      <c r="D58" s="226" t="str">
        <f t="shared" si="11"/>
        <v>Mo</v>
      </c>
      <c r="E58" s="207">
        <f t="shared" si="11"/>
        <v>44543</v>
      </c>
      <c r="F58" s="208"/>
      <c r="G58" s="209"/>
      <c r="H58" s="210"/>
      <c r="I58" s="209"/>
      <c r="J58" s="227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44550</v>
      </c>
      <c r="F82" s="208"/>
      <c r="G82" s="209"/>
      <c r="H82" s="210"/>
      <c r="I82" s="209"/>
      <c r="J82" s="227"/>
      <c r="K82" s="105"/>
    </row>
    <row r="83" spans="1:11" ht="22.5" customHeight="1" x14ac:dyDescent="0.2">
      <c r="C83" s="162"/>
      <c r="D83" s="226" t="str">
        <f>D82</f>
        <v>Mo</v>
      </c>
      <c r="E83" s="207">
        <f>E82</f>
        <v>44550</v>
      </c>
      <c r="F83" s="208"/>
      <c r="G83" s="209"/>
      <c r="H83" s="210"/>
      <c r="I83" s="209"/>
      <c r="J83" s="227"/>
      <c r="K83" s="105"/>
    </row>
    <row r="84" spans="1:11" ht="22.5" customHeight="1" x14ac:dyDescent="0.2">
      <c r="C84" s="162"/>
      <c r="D84" s="226" t="str">
        <f t="shared" ref="D84:E86" si="17">D83</f>
        <v>Mo</v>
      </c>
      <c r="E84" s="207">
        <f t="shared" si="17"/>
        <v>44550</v>
      </c>
      <c r="F84" s="208"/>
      <c r="G84" s="209"/>
      <c r="H84" s="210"/>
      <c r="I84" s="209"/>
      <c r="J84" s="227"/>
      <c r="K84" s="105"/>
    </row>
    <row r="85" spans="1:11" ht="22.5" customHeight="1" x14ac:dyDescent="0.2">
      <c r="C85" s="162"/>
      <c r="D85" s="226" t="str">
        <f t="shared" si="17"/>
        <v>Mo</v>
      </c>
      <c r="E85" s="207">
        <f t="shared" si="17"/>
        <v>44550</v>
      </c>
      <c r="F85" s="208"/>
      <c r="G85" s="209"/>
      <c r="H85" s="210"/>
      <c r="I85" s="209"/>
      <c r="J85" s="227"/>
      <c r="K85" s="105"/>
    </row>
    <row r="86" spans="1:11" ht="22.5" customHeight="1" x14ac:dyDescent="0.2">
      <c r="C86" s="162"/>
      <c r="D86" s="226" t="str">
        <f t="shared" si="17"/>
        <v>Mo</v>
      </c>
      <c r="E86" s="207">
        <f t="shared" si="17"/>
        <v>44550</v>
      </c>
      <c r="F86" s="208"/>
      <c r="G86" s="209"/>
      <c r="H86" s="210"/>
      <c r="I86" s="209"/>
      <c r="J86" s="227"/>
      <c r="K86" s="105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44557</v>
      </c>
      <c r="F110" s="208"/>
      <c r="G110" s="209"/>
      <c r="H110" s="210"/>
      <c r="I110" s="209"/>
      <c r="J110" s="227"/>
      <c r="K110" s="105"/>
    </row>
    <row r="111" spans="1:11" ht="22.5" customHeight="1" x14ac:dyDescent="0.2">
      <c r="C111" s="162"/>
      <c r="D111" s="226" t="str">
        <f>D110</f>
        <v>Mo</v>
      </c>
      <c r="E111" s="207">
        <f>E110</f>
        <v>44557</v>
      </c>
      <c r="F111" s="208"/>
      <c r="G111" s="209"/>
      <c r="H111" s="210"/>
      <c r="I111" s="209"/>
      <c r="J111" s="227"/>
      <c r="K111" s="105"/>
    </row>
    <row r="112" spans="1:11" ht="22.5" customHeight="1" x14ac:dyDescent="0.2">
      <c r="C112" s="162"/>
      <c r="D112" s="226" t="str">
        <f t="shared" ref="D112:E114" si="23">D111</f>
        <v>Mo</v>
      </c>
      <c r="E112" s="207">
        <f t="shared" si="23"/>
        <v>44557</v>
      </c>
      <c r="F112" s="208"/>
      <c r="G112" s="209"/>
      <c r="H112" s="210"/>
      <c r="I112" s="209"/>
      <c r="J112" s="227"/>
      <c r="K112" s="105"/>
    </row>
    <row r="113" spans="1:11" ht="22.5" customHeight="1" x14ac:dyDescent="0.2">
      <c r="C113" s="162"/>
      <c r="D113" s="226" t="str">
        <f t="shared" si="23"/>
        <v>Mo</v>
      </c>
      <c r="E113" s="207">
        <f t="shared" si="23"/>
        <v>44557</v>
      </c>
      <c r="F113" s="208"/>
      <c r="G113" s="209"/>
      <c r="H113" s="210"/>
      <c r="I113" s="209"/>
      <c r="J113" s="227"/>
      <c r="K113" s="105"/>
    </row>
    <row r="114" spans="1:11" ht="22.5" customHeight="1" x14ac:dyDescent="0.2">
      <c r="C114" s="162"/>
      <c r="D114" s="226" t="str">
        <f t="shared" si="23"/>
        <v>Mo</v>
      </c>
      <c r="E114" s="207">
        <f t="shared" si="23"/>
        <v>44557</v>
      </c>
      <c r="F114" s="208"/>
      <c r="G114" s="209"/>
      <c r="H114" s="210"/>
      <c r="I114" s="209"/>
      <c r="J114" s="227"/>
      <c r="K114" s="105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">
      <c r="C130" s="172"/>
      <c r="D130" s="233" t="str">
        <f>IF(B103=1,"Mo",IF(B103=2,"Tue",IF(B103=3,"Wed",IF(B103=4,"Thu",IF(B103=5,"Fri",IF(B103=6,"Sat",IF(B103=7,"Sun","")))))))</f>
        <v>Fri</v>
      </c>
      <c r="E130" s="234">
        <f>IF(MONTH(E125+1)&gt;MONTH(E125),"",E125+1)</f>
        <v>44561</v>
      </c>
      <c r="F130" s="235"/>
      <c r="G130" s="236"/>
      <c r="H130" s="237"/>
      <c r="I130" s="236"/>
      <c r="J130" s="238"/>
      <c r="K130" s="105"/>
    </row>
    <row r="131" spans="3:11" ht="21.75" customHeight="1" x14ac:dyDescent="0.2">
      <c r="C131" s="172"/>
      <c r="D131" s="233" t="str">
        <f>D130</f>
        <v>Fri</v>
      </c>
      <c r="E131" s="234">
        <f>E130</f>
        <v>44561</v>
      </c>
      <c r="F131" s="235"/>
      <c r="G131" s="236"/>
      <c r="H131" s="237"/>
      <c r="I131" s="236"/>
      <c r="J131" s="238"/>
      <c r="K131" s="105"/>
    </row>
    <row r="132" spans="3:11" ht="21.75" customHeight="1" x14ac:dyDescent="0.2">
      <c r="C132" s="172"/>
      <c r="D132" s="233" t="str">
        <f t="shared" ref="D132:E134" si="27">D131</f>
        <v>Fri</v>
      </c>
      <c r="E132" s="234">
        <f t="shared" si="27"/>
        <v>44561</v>
      </c>
      <c r="F132" s="235"/>
      <c r="G132" s="236"/>
      <c r="H132" s="237"/>
      <c r="I132" s="236"/>
      <c r="J132" s="238"/>
      <c r="K132" s="105"/>
    </row>
    <row r="133" spans="3:11" ht="21.75" customHeight="1" x14ac:dyDescent="0.2">
      <c r="C133" s="172"/>
      <c r="D133" s="233" t="str">
        <f t="shared" si="27"/>
        <v>Fri</v>
      </c>
      <c r="E133" s="234">
        <f t="shared" si="27"/>
        <v>44561</v>
      </c>
      <c r="F133" s="235"/>
      <c r="G133" s="236"/>
      <c r="H133" s="237"/>
      <c r="I133" s="236"/>
      <c r="J133" s="238"/>
      <c r="K133" s="105"/>
    </row>
    <row r="134" spans="3:11" ht="21.75" customHeight="1" thickBot="1" x14ac:dyDescent="0.25">
      <c r="C134" s="178"/>
      <c r="D134" s="239" t="str">
        <f t="shared" si="27"/>
        <v>Fri</v>
      </c>
      <c r="E134" s="213">
        <f t="shared" si="27"/>
        <v>44561</v>
      </c>
      <c r="F134" s="214"/>
      <c r="G134" s="215"/>
      <c r="H134" s="240"/>
      <c r="I134" s="215"/>
      <c r="J134" s="241"/>
      <c r="K134" s="106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4:E4"/>
    <mergeCell ref="D1:K1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47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67" priority="29" stopIfTrue="1">
      <formula>IF($A11=1,B11,)</formula>
    </cfRule>
    <cfRule type="expression" dxfId="366" priority="30" stopIfTrue="1">
      <formula>IF($A11="",B11,)</formula>
    </cfRule>
  </conditionalFormatting>
  <conditionalFormatting sqref="E11:E15">
    <cfRule type="expression" dxfId="365" priority="31" stopIfTrue="1">
      <formula>IF($A11="",B11,"")</formula>
    </cfRule>
  </conditionalFormatting>
  <conditionalFormatting sqref="E16:E124">
    <cfRule type="expression" dxfId="364" priority="32" stopIfTrue="1">
      <formula>IF($A16&lt;&gt;1,B16,"")</formula>
    </cfRule>
  </conditionalFormatting>
  <conditionalFormatting sqref="D11:D124">
    <cfRule type="expression" dxfId="363" priority="33" stopIfTrue="1">
      <formula>IF($A11="",B11,)</formula>
    </cfRule>
  </conditionalFormatting>
  <conditionalFormatting sqref="G11:G16 G82:G119 G18:G76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115:G119 G87:G104 G18:G22 G33:G49 G60:G76">
    <cfRule type="expression" dxfId="360" priority="27" stopIfTrue="1">
      <formula>$F$5="Freelancer"</formula>
    </cfRule>
    <cfRule type="expression" dxfId="359" priority="28" stopIfTrue="1">
      <formula>$F$5="DTC Int. Staff"</formula>
    </cfRule>
  </conditionalFormatting>
  <conditionalFormatting sqref="G16">
    <cfRule type="expression" dxfId="358" priority="25" stopIfTrue="1">
      <formula>#REF!="Freelancer"</formula>
    </cfRule>
    <cfRule type="expression" dxfId="357" priority="26" stopIfTrue="1">
      <formula>#REF!="DTC Int. Staff"</formula>
    </cfRule>
  </conditionalFormatting>
  <conditionalFormatting sqref="G16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7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7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C126">
    <cfRule type="expression" dxfId="350" priority="16" stopIfTrue="1">
      <formula>IF($A126=1,B126,)</formula>
    </cfRule>
    <cfRule type="expression" dxfId="349" priority="17" stopIfTrue="1">
      <formula>IF($A126="",B126,)</formula>
    </cfRule>
  </conditionalFormatting>
  <conditionalFormatting sqref="D126">
    <cfRule type="expression" dxfId="348" priority="18" stopIfTrue="1">
      <formula>IF($A126="",B126,)</formula>
    </cfRule>
  </conditionalFormatting>
  <conditionalFormatting sqref="C125">
    <cfRule type="expression" dxfId="347" priority="13" stopIfTrue="1">
      <formula>IF($A125=1,B125,)</formula>
    </cfRule>
    <cfRule type="expression" dxfId="346" priority="14" stopIfTrue="1">
      <formula>IF($A125="",B125,)</formula>
    </cfRule>
  </conditionalFormatting>
  <conditionalFormatting sqref="D125">
    <cfRule type="expression" dxfId="345" priority="15" stopIfTrue="1">
      <formula>IF($A125="",B125,)</formula>
    </cfRule>
  </conditionalFormatting>
  <conditionalFormatting sqref="E125">
    <cfRule type="expression" dxfId="344" priority="12" stopIfTrue="1">
      <formula>IF($A125&lt;&gt;1,B125,"")</formula>
    </cfRule>
  </conditionalFormatting>
  <conditionalFormatting sqref="E126">
    <cfRule type="expression" dxfId="343" priority="11" stopIfTrue="1">
      <formula>IF($A126&lt;&gt;1,B126,"")</formula>
    </cfRule>
  </conditionalFormatting>
  <conditionalFormatting sqref="G55:G59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77:G81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77:G81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336" priority="25" stopIfTrue="1">
      <formula>IF($A11=1,B11,)</formula>
    </cfRule>
    <cfRule type="expression" dxfId="335" priority="26" stopIfTrue="1">
      <formula>IF($A11="",B11,)</formula>
    </cfRule>
  </conditionalFormatting>
  <conditionalFormatting sqref="E11:E15">
    <cfRule type="expression" dxfId="334" priority="27" stopIfTrue="1">
      <formula>IF($A11="",B11,"")</formula>
    </cfRule>
  </conditionalFormatting>
  <conditionalFormatting sqref="E16:E111">
    <cfRule type="expression" dxfId="333" priority="28" stopIfTrue="1">
      <formula>IF($A16&lt;&gt;1,B16,"")</formula>
    </cfRule>
  </conditionalFormatting>
  <conditionalFormatting sqref="D11:D111">
    <cfRule type="expression" dxfId="332" priority="29" stopIfTrue="1">
      <formula>IF($A11="",B11,)</formula>
    </cfRule>
  </conditionalFormatting>
  <conditionalFormatting sqref="G11:G16 G18:G76 G82:G111">
    <cfRule type="expression" dxfId="331" priority="30" stopIfTrue="1">
      <formula>#REF!="Freelancer"</formula>
    </cfRule>
    <cfRule type="expression" dxfId="330" priority="31" stopIfTrue="1">
      <formula>#REF!="DTC Int. Staff"</formula>
    </cfRule>
  </conditionalFormatting>
  <conditionalFormatting sqref="G111 G87:G104 G18:G22 G33:G49 G60:G76">
    <cfRule type="expression" dxfId="329" priority="23" stopIfTrue="1">
      <formula>$F$5="Freelancer"</formula>
    </cfRule>
    <cfRule type="expression" dxfId="328" priority="24" stopIfTrue="1">
      <formula>$F$5="DTC Int. Staff"</formula>
    </cfRule>
  </conditionalFormatting>
  <conditionalFormatting sqref="G16">
    <cfRule type="expression" dxfId="327" priority="21" stopIfTrue="1">
      <formula>#REF!="Freelancer"</formula>
    </cfRule>
    <cfRule type="expression" dxfId="326" priority="22" stopIfTrue="1">
      <formula>#REF!="DTC Int. Staff"</formula>
    </cfRule>
  </conditionalFormatting>
  <conditionalFormatting sqref="G16">
    <cfRule type="expression" dxfId="325" priority="19" stopIfTrue="1">
      <formula>$F$5="Freelancer"</formula>
    </cfRule>
    <cfRule type="expression" dxfId="324" priority="20" stopIfTrue="1">
      <formula>$F$5="DTC Int. Staff"</formula>
    </cfRule>
  </conditionalFormatting>
  <conditionalFormatting sqref="G17">
    <cfRule type="expression" dxfId="323" priority="17" stopIfTrue="1">
      <formula>#REF!="Freelancer"</formula>
    </cfRule>
    <cfRule type="expression" dxfId="322" priority="18" stopIfTrue="1">
      <formula>#REF!="DTC Int. Staff"</formula>
    </cfRule>
  </conditionalFormatting>
  <conditionalFormatting sqref="G17">
    <cfRule type="expression" dxfId="321" priority="15" stopIfTrue="1">
      <formula>$F$5="Freelancer"</formula>
    </cfRule>
    <cfRule type="expression" dxfId="320" priority="16" stopIfTrue="1">
      <formula>$F$5="DTC Int. Staff"</formula>
    </cfRule>
  </conditionalFormatting>
  <conditionalFormatting sqref="G55:G59">
    <cfRule type="expression" dxfId="319" priority="5" stopIfTrue="1">
      <formula>$F$5="Freelancer"</formula>
    </cfRule>
    <cfRule type="expression" dxfId="318" priority="6" stopIfTrue="1">
      <formula>$F$5="DTC Int. Staff"</formula>
    </cfRule>
  </conditionalFormatting>
  <conditionalFormatting sqref="G77:G81">
    <cfRule type="expression" dxfId="317" priority="3" stopIfTrue="1">
      <formula>#REF!="Freelancer"</formula>
    </cfRule>
    <cfRule type="expression" dxfId="316" priority="4" stopIfTrue="1">
      <formula>#REF!="DTC Int. Staff"</formula>
    </cfRule>
  </conditionalFormatting>
  <conditionalFormatting sqref="G77:G81">
    <cfRule type="expression" dxfId="315" priority="1" stopIfTrue="1">
      <formula>$F$5="Freelancer"</formula>
    </cfRule>
    <cfRule type="expression" dxfId="3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313" priority="25" stopIfTrue="1">
      <formula>IF($A11=1,B11,)</formula>
    </cfRule>
    <cfRule type="expression" dxfId="312" priority="26" stopIfTrue="1">
      <formula>IF($A11="",B11,)</formula>
    </cfRule>
  </conditionalFormatting>
  <conditionalFormatting sqref="E11:E15">
    <cfRule type="expression" dxfId="311" priority="27" stopIfTrue="1">
      <formula>IF($A11="",B11,"")</formula>
    </cfRule>
  </conditionalFormatting>
  <conditionalFormatting sqref="E122:E126 E16:E116">
    <cfRule type="expression" dxfId="310" priority="28" stopIfTrue="1">
      <formula>IF($A16&lt;&gt;1,B16,"")</formula>
    </cfRule>
  </conditionalFormatting>
  <conditionalFormatting sqref="D122:D126 D11:D116">
    <cfRule type="expression" dxfId="309" priority="29" stopIfTrue="1">
      <formula>IF($A11="",B11,)</formula>
    </cfRule>
  </conditionalFormatting>
  <conditionalFormatting sqref="G11:G16 G18:G76 G82:G111">
    <cfRule type="expression" dxfId="308" priority="30" stopIfTrue="1">
      <formula>#REF!="Freelancer"</formula>
    </cfRule>
    <cfRule type="expression" dxfId="307" priority="31" stopIfTrue="1">
      <formula>#REF!="DTC Int. Staff"</formula>
    </cfRule>
  </conditionalFormatting>
  <conditionalFormatting sqref="G111 G18:G22 G29:G49 G56:G76 G83:G104">
    <cfRule type="expression" dxfId="306" priority="23" stopIfTrue="1">
      <formula>$F$5="Freelancer"</formula>
    </cfRule>
    <cfRule type="expression" dxfId="305" priority="24" stopIfTrue="1">
      <formula>$F$5="DTC Int. Staff"</formula>
    </cfRule>
  </conditionalFormatting>
  <conditionalFormatting sqref="G16">
    <cfRule type="expression" dxfId="304" priority="21" stopIfTrue="1">
      <formula>#REF!="Freelancer"</formula>
    </cfRule>
    <cfRule type="expression" dxfId="303" priority="22" stopIfTrue="1">
      <formula>#REF!="DTC Int. Staff"</formula>
    </cfRule>
  </conditionalFormatting>
  <conditionalFormatting sqref="G16">
    <cfRule type="expression" dxfId="302" priority="19" stopIfTrue="1">
      <formula>$F$5="Freelancer"</formula>
    </cfRule>
    <cfRule type="expression" dxfId="301" priority="20" stopIfTrue="1">
      <formula>$F$5="DTC Int. Staff"</formula>
    </cfRule>
  </conditionalFormatting>
  <conditionalFormatting sqref="G17">
    <cfRule type="expression" dxfId="300" priority="17" stopIfTrue="1">
      <formula>#REF!="Freelancer"</formula>
    </cfRule>
    <cfRule type="expression" dxfId="299" priority="18" stopIfTrue="1">
      <formula>#REF!="DTC Int. Staff"</formula>
    </cfRule>
  </conditionalFormatting>
  <conditionalFormatting sqref="G17">
    <cfRule type="expression" dxfId="298" priority="15" stopIfTrue="1">
      <formula>$F$5="Freelancer"</formula>
    </cfRule>
    <cfRule type="expression" dxfId="297" priority="16" stopIfTrue="1">
      <formula>$F$5="DTC Int. Staff"</formula>
    </cfRule>
  </conditionalFormatting>
  <conditionalFormatting sqref="C117:C121">
    <cfRule type="expression" dxfId="296" priority="9" stopIfTrue="1">
      <formula>IF($A117=1,B117,)</formula>
    </cfRule>
    <cfRule type="expression" dxfId="295" priority="10" stopIfTrue="1">
      <formula>IF($A117="",B117,)</formula>
    </cfRule>
  </conditionalFormatting>
  <conditionalFormatting sqref="D117:D121">
    <cfRule type="expression" dxfId="294" priority="11" stopIfTrue="1">
      <formula>IF($A117="",B117,)</formula>
    </cfRule>
  </conditionalFormatting>
  <conditionalFormatting sqref="E117:E121">
    <cfRule type="expression" dxfId="293" priority="8" stopIfTrue="1">
      <formula>IF($A117&lt;&gt;1,B117,"")</formula>
    </cfRule>
  </conditionalFormatting>
  <conditionalFormatting sqref="G55">
    <cfRule type="expression" dxfId="292" priority="5" stopIfTrue="1">
      <formula>$F$5="Freelancer"</formula>
    </cfRule>
    <cfRule type="expression" dxfId="291" priority="6" stopIfTrue="1">
      <formula>$F$5="DTC Int. Staff"</formula>
    </cfRule>
  </conditionalFormatting>
  <conditionalFormatting sqref="G77:G81">
    <cfRule type="expression" dxfId="290" priority="3" stopIfTrue="1">
      <formula>#REF!="Freelancer"</formula>
    </cfRule>
    <cfRule type="expression" dxfId="289" priority="4" stopIfTrue="1">
      <formula>#REF!="DTC Int. Staff"</formula>
    </cfRule>
  </conditionalFormatting>
  <conditionalFormatting sqref="G77:G81">
    <cfRule type="expression" dxfId="288" priority="1" stopIfTrue="1">
      <formula>$F$5="Freelancer"</formula>
    </cfRule>
    <cfRule type="expression" dxfId="2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86" priority="25" stopIfTrue="1">
      <formula>IF($A11=1,B11,)</formula>
    </cfRule>
    <cfRule type="expression" dxfId="285" priority="26" stopIfTrue="1">
      <formula>IF($A11="",B11,)</formula>
    </cfRule>
  </conditionalFormatting>
  <conditionalFormatting sqref="E11:E15">
    <cfRule type="expression" dxfId="284" priority="27" stopIfTrue="1">
      <formula>IF($A11="",B11,"")</formula>
    </cfRule>
  </conditionalFormatting>
  <conditionalFormatting sqref="E16:E128">
    <cfRule type="expression" dxfId="283" priority="28" stopIfTrue="1">
      <formula>IF($A16&lt;&gt;1,B16,"")</formula>
    </cfRule>
  </conditionalFormatting>
  <conditionalFormatting sqref="D11:D128">
    <cfRule type="expression" dxfId="282" priority="29" stopIfTrue="1">
      <formula>IF($A11="",B11,)</formula>
    </cfRule>
  </conditionalFormatting>
  <conditionalFormatting sqref="G11:G20 G82:G123 G22:G76">
    <cfRule type="expression" dxfId="281" priority="30" stopIfTrue="1">
      <formula>#REF!="Freelancer"</formula>
    </cfRule>
    <cfRule type="expression" dxfId="280" priority="31" stopIfTrue="1">
      <formula>#REF!="DTC Int. Staff"</formula>
    </cfRule>
  </conditionalFormatting>
  <conditionalFormatting sqref="G119:G123 G87:G108 G22 G33:G49 G60:G76">
    <cfRule type="expression" dxfId="279" priority="23" stopIfTrue="1">
      <formula>$F$5="Freelancer"</formula>
    </cfRule>
    <cfRule type="expression" dxfId="278" priority="24" stopIfTrue="1">
      <formula>$F$5="DTC Int. Staff"</formula>
    </cfRule>
  </conditionalFormatting>
  <conditionalFormatting sqref="G16:G20">
    <cfRule type="expression" dxfId="277" priority="21" stopIfTrue="1">
      <formula>#REF!="Freelancer"</formula>
    </cfRule>
    <cfRule type="expression" dxfId="276" priority="22" stopIfTrue="1">
      <formula>#REF!="DTC Int. Staff"</formula>
    </cfRule>
  </conditionalFormatting>
  <conditionalFormatting sqref="G16:G20">
    <cfRule type="expression" dxfId="275" priority="19" stopIfTrue="1">
      <formula>$F$5="Freelancer"</formula>
    </cfRule>
    <cfRule type="expression" dxfId="274" priority="20" stopIfTrue="1">
      <formula>$F$5="DTC Int. Staff"</formula>
    </cfRule>
  </conditionalFormatting>
  <conditionalFormatting sqref="G21">
    <cfRule type="expression" dxfId="273" priority="17" stopIfTrue="1">
      <formula>#REF!="Freelancer"</formula>
    </cfRule>
    <cfRule type="expression" dxfId="272" priority="18" stopIfTrue="1">
      <formula>#REF!="DTC Int. Staff"</formula>
    </cfRule>
  </conditionalFormatting>
  <conditionalFormatting sqref="G21">
    <cfRule type="expression" dxfId="271" priority="15" stopIfTrue="1">
      <formula>$F$5="Freelancer"</formula>
    </cfRule>
    <cfRule type="expression" dxfId="270" priority="16" stopIfTrue="1">
      <formula>$F$5="DTC Int. Staff"</formula>
    </cfRule>
  </conditionalFormatting>
  <conditionalFormatting sqref="C129:C133">
    <cfRule type="expression" dxfId="269" priority="9" stopIfTrue="1">
      <formula>IF($A129=1,B129,)</formula>
    </cfRule>
    <cfRule type="expression" dxfId="268" priority="10" stopIfTrue="1">
      <formula>IF($A129="",B129,)</formula>
    </cfRule>
  </conditionalFormatting>
  <conditionalFormatting sqref="D129:D133">
    <cfRule type="expression" dxfId="267" priority="11" stopIfTrue="1">
      <formula>IF($A129="",B129,)</formula>
    </cfRule>
  </conditionalFormatting>
  <conditionalFormatting sqref="E129:E133">
    <cfRule type="expression" dxfId="266" priority="8" stopIfTrue="1">
      <formula>IF($A129&lt;&gt;1,B129,"")</formula>
    </cfRule>
  </conditionalFormatting>
  <conditionalFormatting sqref="G55:G59">
    <cfRule type="expression" dxfId="265" priority="5" stopIfTrue="1">
      <formula>$F$5="Freelancer"</formula>
    </cfRule>
    <cfRule type="expression" dxfId="264" priority="6" stopIfTrue="1">
      <formula>$F$5="DTC Int. Staff"</formula>
    </cfRule>
  </conditionalFormatting>
  <conditionalFormatting sqref="G77:G81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77:G81">
    <cfRule type="expression" dxfId="261" priority="1" stopIfTrue="1">
      <formula>$F$5="Freelancer"</formula>
    </cfRule>
    <cfRule type="expression" dxfId="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59" priority="25" stopIfTrue="1">
      <formula>IF($A11=1,B11,)</formula>
    </cfRule>
    <cfRule type="expression" dxfId="258" priority="26" stopIfTrue="1">
      <formula>IF($A11="",B11,)</formula>
    </cfRule>
  </conditionalFormatting>
  <conditionalFormatting sqref="E11">
    <cfRule type="expression" dxfId="257" priority="27" stopIfTrue="1">
      <formula>IF($A11="",B11,"")</formula>
    </cfRule>
  </conditionalFormatting>
  <conditionalFormatting sqref="E12:E119">
    <cfRule type="expression" dxfId="256" priority="28" stopIfTrue="1">
      <formula>IF($A12&lt;&gt;1,B12,"")</formula>
    </cfRule>
  </conditionalFormatting>
  <conditionalFormatting sqref="D11:D119">
    <cfRule type="expression" dxfId="255" priority="29" stopIfTrue="1">
      <formula>IF($A11="",B11,)</formula>
    </cfRule>
  </conditionalFormatting>
  <conditionalFormatting sqref="G11:G12 G18:G76 G82:G118">
    <cfRule type="expression" dxfId="254" priority="30" stopIfTrue="1">
      <formula>#REF!="Freelancer"</formula>
    </cfRule>
    <cfRule type="expression" dxfId="253" priority="31" stopIfTrue="1">
      <formula>#REF!="DTC Int. Staff"</formula>
    </cfRule>
  </conditionalFormatting>
  <conditionalFormatting sqref="G114:G118 G18:G22 G33:G49 G60:G76 G87:G103">
    <cfRule type="expression" dxfId="252" priority="23" stopIfTrue="1">
      <formula>$F$5="Freelancer"</formula>
    </cfRule>
    <cfRule type="expression" dxfId="251" priority="24" stopIfTrue="1">
      <formula>$F$5="DTC Int. Staff"</formula>
    </cfRule>
  </conditionalFormatting>
  <conditionalFormatting sqref="G12">
    <cfRule type="expression" dxfId="250" priority="21" stopIfTrue="1">
      <formula>#REF!="Freelancer"</formula>
    </cfRule>
    <cfRule type="expression" dxfId="249" priority="22" stopIfTrue="1">
      <formula>#REF!="DTC Int. Staff"</formula>
    </cfRule>
  </conditionalFormatting>
  <conditionalFormatting sqref="G12">
    <cfRule type="expression" dxfId="248" priority="19" stopIfTrue="1">
      <formula>$F$5="Freelancer"</formula>
    </cfRule>
    <cfRule type="expression" dxfId="247" priority="20" stopIfTrue="1">
      <formula>$F$5="DTC Int. Staff"</formula>
    </cfRule>
  </conditionalFormatting>
  <conditionalFormatting sqref="G13:G17">
    <cfRule type="expression" dxfId="246" priority="17" stopIfTrue="1">
      <formula>#REF!="Freelancer"</formula>
    </cfRule>
    <cfRule type="expression" dxfId="245" priority="18" stopIfTrue="1">
      <formula>#REF!="DTC Int. Staff"</formula>
    </cfRule>
  </conditionalFormatting>
  <conditionalFormatting sqref="G13:G17">
    <cfRule type="expression" dxfId="244" priority="15" stopIfTrue="1">
      <formula>$F$5="Freelancer"</formula>
    </cfRule>
    <cfRule type="expression" dxfId="243" priority="16" stopIfTrue="1">
      <formula>$F$5="DTC Int. Staff"</formula>
    </cfRule>
  </conditionalFormatting>
  <conditionalFormatting sqref="C121:C125">
    <cfRule type="expression" dxfId="242" priority="12" stopIfTrue="1">
      <formula>IF($A121=1,B121,)</formula>
    </cfRule>
    <cfRule type="expression" dxfId="241" priority="13" stopIfTrue="1">
      <formula>IF($A121="",B121,)</formula>
    </cfRule>
  </conditionalFormatting>
  <conditionalFormatting sqref="D121:D125">
    <cfRule type="expression" dxfId="240" priority="14" stopIfTrue="1">
      <formula>IF($A121="",B121,)</formula>
    </cfRule>
  </conditionalFormatting>
  <conditionalFormatting sqref="C120">
    <cfRule type="expression" dxfId="239" priority="9" stopIfTrue="1">
      <formula>IF($A120=1,B120,)</formula>
    </cfRule>
    <cfRule type="expression" dxfId="238" priority="10" stopIfTrue="1">
      <formula>IF($A120="",B120,)</formula>
    </cfRule>
  </conditionalFormatting>
  <conditionalFormatting sqref="D120">
    <cfRule type="expression" dxfId="237" priority="11" stopIfTrue="1">
      <formula>IF($A120="",B120,)</formula>
    </cfRule>
  </conditionalFormatting>
  <conditionalFormatting sqref="E120">
    <cfRule type="expression" dxfId="236" priority="8" stopIfTrue="1">
      <formula>IF($A120&lt;&gt;1,B120,"")</formula>
    </cfRule>
  </conditionalFormatting>
  <conditionalFormatting sqref="E121:E125">
    <cfRule type="expression" dxfId="235" priority="7" stopIfTrue="1">
      <formula>IF($A121&lt;&gt;1,B121,"")</formula>
    </cfRule>
  </conditionalFormatting>
  <conditionalFormatting sqref="G55:G59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77:G81">
    <cfRule type="expression" dxfId="232" priority="3" stopIfTrue="1">
      <formula>#REF!="Freelancer"</formula>
    </cfRule>
    <cfRule type="expression" dxfId="231" priority="4" stopIfTrue="1">
      <formula>#REF!="DTC Int. Staff"</formula>
    </cfRule>
  </conditionalFormatting>
  <conditionalFormatting sqref="G77:G81">
    <cfRule type="expression" dxfId="230" priority="1" stopIfTrue="1">
      <formula>$F$5="Freelancer"</formula>
    </cfRule>
    <cfRule type="expression" dxfId="2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5" sqref="F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296" t="s">
        <v>5</v>
      </c>
      <c r="E1" s="297"/>
      <c r="F1" s="297"/>
      <c r="G1" s="297"/>
      <c r="H1" s="297"/>
      <c r="I1" s="297"/>
      <c r="J1" s="297"/>
      <c r="K1" s="298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">
      <c r="D4" s="294" t="s">
        <v>8</v>
      </c>
      <c r="E4" s="295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28" priority="25" stopIfTrue="1">
      <formula>IF($A11=1,B11,)</formula>
    </cfRule>
    <cfRule type="expression" dxfId="227" priority="26" stopIfTrue="1">
      <formula>IF($A11="",B11,)</formula>
    </cfRule>
  </conditionalFormatting>
  <conditionalFormatting sqref="E11:E15">
    <cfRule type="expression" dxfId="226" priority="27" stopIfTrue="1">
      <formula>IF($A11="",B11,"")</formula>
    </cfRule>
  </conditionalFormatting>
  <conditionalFormatting sqref="E16:E124">
    <cfRule type="expression" dxfId="225" priority="28" stopIfTrue="1">
      <formula>IF($A16&lt;&gt;1,B16,"")</formula>
    </cfRule>
  </conditionalFormatting>
  <conditionalFormatting sqref="D11:D124">
    <cfRule type="expression" dxfId="224" priority="29" stopIfTrue="1">
      <formula>IF($A11="",B11,)</formula>
    </cfRule>
  </conditionalFormatting>
  <conditionalFormatting sqref="G11:G20 G26:G84 G86:G119">
    <cfRule type="expression" dxfId="223" priority="30" stopIfTrue="1">
      <formula>#REF!="Freelancer"</formula>
    </cfRule>
    <cfRule type="expression" dxfId="222" priority="31" stopIfTrue="1">
      <formula>#REF!="DTC Int. Staff"</formula>
    </cfRule>
  </conditionalFormatting>
  <conditionalFormatting sqref="G115:G119 G87:G112 G26:G30 G33:G57 G60:G84">
    <cfRule type="expression" dxfId="221" priority="23" stopIfTrue="1">
      <formula>$F$5="Freelancer"</formula>
    </cfRule>
    <cfRule type="expression" dxfId="220" priority="24" stopIfTrue="1">
      <formula>$F$5="DTC Int. Staff"</formula>
    </cfRule>
  </conditionalFormatting>
  <conditionalFormatting sqref="G16:G20">
    <cfRule type="expression" dxfId="219" priority="21" stopIfTrue="1">
      <formula>#REF!="Freelancer"</formula>
    </cfRule>
    <cfRule type="expression" dxfId="218" priority="22" stopIfTrue="1">
      <formula>#REF!="DTC Int. Staff"</formula>
    </cfRule>
  </conditionalFormatting>
  <conditionalFormatting sqref="G16:G20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21:G25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21:G25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C125:C129">
    <cfRule type="expression" dxfId="211" priority="9" stopIfTrue="1">
      <formula>IF($A125=1,B125,)</formula>
    </cfRule>
    <cfRule type="expression" dxfId="210" priority="10" stopIfTrue="1">
      <formula>IF($A125="",B125,)</formula>
    </cfRule>
  </conditionalFormatting>
  <conditionalFormatting sqref="D125:D129">
    <cfRule type="expression" dxfId="209" priority="11" stopIfTrue="1">
      <formula>IF($A125="",B125,)</formula>
    </cfRule>
  </conditionalFormatting>
  <conditionalFormatting sqref="E125:E129">
    <cfRule type="expression" dxfId="208" priority="8" stopIfTrue="1">
      <formula>IF($A125&lt;&gt;1,B125,"")</formula>
    </cfRule>
  </conditionalFormatting>
  <conditionalFormatting sqref="G59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conditionalFormatting sqref="G85">
    <cfRule type="expression" dxfId="205" priority="3" stopIfTrue="1">
      <formula>#REF!="Freelancer"</formula>
    </cfRule>
    <cfRule type="expression" dxfId="204" priority="4" stopIfTrue="1">
      <formula>#REF!="DTC Int. Staff"</formula>
    </cfRule>
  </conditionalFormatting>
  <conditionalFormatting sqref="G85">
    <cfRule type="expression" dxfId="203" priority="1" stopIfTrue="1">
      <formula>$F$5="Freelancer"</formula>
    </cfRule>
    <cfRule type="expression" dxfId="2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67"/>
  <sheetViews>
    <sheetView showGridLines="0" topLeftCell="D70" zoomScale="82" zoomScaleNormal="82" workbookViewId="0">
      <selection activeCell="G82" sqref="G82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SUM(J10:J133)</f>
        <v>170</v>
      </c>
      <c r="J8" s="131">
        <f>I8/8</f>
        <v>21.25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47</v>
      </c>
    </row>
    <row r="11" spans="1:11" ht="22.5" customHeight="1" x14ac:dyDescent="0.2">
      <c r="A11" s="119">
        <f t="shared" ref="A11:A118" si="0">IF(OR(C11="f",C11="u",C11="F",C11="U"),"",IF(OR(B11=1,B11=2,B11=3,B11=4,B11=5),1,""))</f>
        <v>1</v>
      </c>
      <c r="B11" s="119">
        <f t="shared" ref="B11:B108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9006</v>
      </c>
      <c r="H11" s="156" t="s">
        <v>82</v>
      </c>
      <c r="I11" s="142" t="s">
        <v>81</v>
      </c>
      <c r="J11" s="144">
        <v>8</v>
      </c>
      <c r="K11" s="99"/>
    </row>
    <row r="12" spans="1:11" ht="22.5" customHeight="1" x14ac:dyDescent="0.2">
      <c r="C12" s="145"/>
      <c r="D12" s="139" t="str">
        <f>D11</f>
        <v>Thu</v>
      </c>
      <c r="E12" s="140">
        <f>E11</f>
        <v>44378</v>
      </c>
      <c r="F12" s="141"/>
      <c r="G12" s="142"/>
      <c r="H12" s="156" t="s">
        <v>83</v>
      </c>
      <c r="I12" s="142"/>
      <c r="J12" s="144"/>
      <c r="K12" s="99"/>
    </row>
    <row r="13" spans="1:11" ht="22.5" customHeight="1" x14ac:dyDescent="0.2">
      <c r="C13" s="145"/>
      <c r="D13" s="139" t="str">
        <f t="shared" ref="D13:E14" si="2">D12</f>
        <v>Thu</v>
      </c>
      <c r="E13" s="140">
        <f t="shared" si="2"/>
        <v>44378</v>
      </c>
      <c r="F13" s="141"/>
      <c r="G13" s="142"/>
      <c r="H13" s="156" t="s">
        <v>84</v>
      </c>
      <c r="I13" s="142"/>
      <c r="J13" s="144"/>
      <c r="K13" s="99"/>
    </row>
    <row r="14" spans="1:11" ht="22.5" customHeight="1" x14ac:dyDescent="0.2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56" t="s">
        <v>88</v>
      </c>
      <c r="I14" s="142"/>
      <c r="J14" s="144"/>
      <c r="K14" s="99"/>
    </row>
    <row r="15" spans="1:11" ht="22.5" customHeight="1" x14ac:dyDescent="0.2">
      <c r="A15" s="119">
        <f t="shared" si="0"/>
        <v>1</v>
      </c>
      <c r="B15" s="119">
        <f t="shared" si="1"/>
        <v>5</v>
      </c>
      <c r="C15" s="146"/>
      <c r="D15" s="147" t="str">
        <f>IF(B15=1,"Mo",IF(B15=2,"Tue",IF(B15=3,"Wed",IF(B15=4,"Thu",IF(B15=5,"Fri",IF(B15=6,"Sat",IF(B15=7,"Sun","")))))))</f>
        <v>Fri</v>
      </c>
      <c r="E15" s="148">
        <f>+E11+1</f>
        <v>44379</v>
      </c>
      <c r="F15" s="149"/>
      <c r="G15" s="150">
        <v>9006</v>
      </c>
      <c r="H15" s="151" t="s">
        <v>85</v>
      </c>
      <c r="I15" s="150" t="s">
        <v>81</v>
      </c>
      <c r="J15" s="152">
        <v>8</v>
      </c>
      <c r="K15" s="102"/>
    </row>
    <row r="16" spans="1:11" ht="22.5" customHeight="1" x14ac:dyDescent="0.2">
      <c r="C16" s="146"/>
      <c r="D16" s="147" t="str">
        <f>D15</f>
        <v>Fri</v>
      </c>
      <c r="E16" s="148">
        <f>E15</f>
        <v>44379</v>
      </c>
      <c r="F16" s="149"/>
      <c r="G16" s="150"/>
      <c r="H16" s="151" t="s">
        <v>86</v>
      </c>
      <c r="I16" s="150"/>
      <c r="J16" s="152"/>
      <c r="K16" s="102"/>
    </row>
    <row r="17" spans="1:11" ht="22.5" customHeight="1" x14ac:dyDescent="0.2">
      <c r="A17" s="119" t="str">
        <f t="shared" si="0"/>
        <v/>
      </c>
      <c r="B17" s="119">
        <f t="shared" si="1"/>
        <v>6</v>
      </c>
      <c r="C17" s="146"/>
      <c r="D17" s="153" t="str">
        <f>IF(B17=1,"Mo",IF(B17=2,"Tue",IF(B17=3,"Wed",IF(B17=4,"Thu",IF(B17=5,"Fri",IF(B17=6,"Sat",IF(B17=7,"Sun","")))))))</f>
        <v>Sat</v>
      </c>
      <c r="E17" s="154">
        <f>+E15+1</f>
        <v>44380</v>
      </c>
      <c r="F17" s="141"/>
      <c r="G17" s="142"/>
      <c r="H17" s="143"/>
      <c r="I17" s="142"/>
      <c r="J17" s="144"/>
      <c r="K17" s="99"/>
    </row>
    <row r="18" spans="1:11" ht="22.5" customHeight="1" x14ac:dyDescent="0.2">
      <c r="A18" s="119" t="str">
        <f t="shared" si="0"/>
        <v/>
      </c>
      <c r="B18" s="119">
        <f t="shared" si="1"/>
        <v>7</v>
      </c>
      <c r="C18" s="146"/>
      <c r="D18" s="139" t="str">
        <f t="shared" ref="D18:D108" si="3">IF(B18=1,"Mo",IF(B18=2,"Tue",IF(B18=3,"Wed",IF(B18=4,"Thu",IF(B18=5,"Fri",IF(B18=6,"Sat",IF(B18=7,"Sun","")))))))</f>
        <v>Sun</v>
      </c>
      <c r="E18" s="140">
        <f t="shared" ref="E18:E69" si="4">+E17+1</f>
        <v>44381</v>
      </c>
      <c r="F18" s="141"/>
      <c r="G18" s="142"/>
      <c r="H18" s="143"/>
      <c r="I18" s="142"/>
      <c r="J18" s="144"/>
      <c r="K18" s="99"/>
    </row>
    <row r="19" spans="1:11" ht="22.5" customHeight="1" x14ac:dyDescent="0.2">
      <c r="A19" s="119">
        <f t="shared" si="0"/>
        <v>1</v>
      </c>
      <c r="B19" s="119">
        <f t="shared" si="1"/>
        <v>1</v>
      </c>
      <c r="C19" s="146"/>
      <c r="D19" s="147" t="str">
        <f t="shared" si="3"/>
        <v>Mo</v>
      </c>
      <c r="E19" s="148">
        <f>+E18+1</f>
        <v>44382</v>
      </c>
      <c r="F19" s="149"/>
      <c r="G19" s="150">
        <v>9006</v>
      </c>
      <c r="H19" s="151" t="s">
        <v>88</v>
      </c>
      <c r="I19" s="150" t="s">
        <v>81</v>
      </c>
      <c r="J19" s="152">
        <v>5</v>
      </c>
      <c r="K19" s="102"/>
    </row>
    <row r="20" spans="1:11" ht="22.5" customHeight="1" x14ac:dyDescent="0.2">
      <c r="C20" s="146"/>
      <c r="D20" s="147" t="str">
        <f>D19</f>
        <v>Mo</v>
      </c>
      <c r="E20" s="148">
        <f>E19</f>
        <v>44382</v>
      </c>
      <c r="F20" s="149"/>
      <c r="G20" s="150">
        <v>9007</v>
      </c>
      <c r="H20" s="151" t="s">
        <v>87</v>
      </c>
      <c r="I20" s="150" t="s">
        <v>81</v>
      </c>
      <c r="J20" s="152">
        <v>3</v>
      </c>
      <c r="K20" s="102"/>
    </row>
    <row r="21" spans="1:11" ht="22.5" customHeight="1" x14ac:dyDescent="0.2">
      <c r="A21" s="119">
        <f t="shared" si="0"/>
        <v>1</v>
      </c>
      <c r="B21" s="119">
        <f t="shared" si="1"/>
        <v>2</v>
      </c>
      <c r="C21" s="146"/>
      <c r="D21" s="139" t="str">
        <f t="shared" si="3"/>
        <v>Tue</v>
      </c>
      <c r="E21" s="140">
        <f>+E19+1</f>
        <v>44383</v>
      </c>
      <c r="F21" s="141"/>
      <c r="G21" s="142">
        <v>9006</v>
      </c>
      <c r="H21" s="243" t="s">
        <v>102</v>
      </c>
      <c r="I21" s="142" t="s">
        <v>81</v>
      </c>
      <c r="J21" s="144">
        <v>8</v>
      </c>
      <c r="K21" s="105"/>
    </row>
    <row r="22" spans="1:11" ht="22.5" customHeight="1" x14ac:dyDescent="0.2">
      <c r="C22" s="146"/>
      <c r="D22" s="139" t="str">
        <f>D21</f>
        <v>Tue</v>
      </c>
      <c r="E22" s="140">
        <f>E21</f>
        <v>44383</v>
      </c>
      <c r="F22" s="141"/>
      <c r="G22" s="142"/>
      <c r="H22" s="243" t="s">
        <v>104</v>
      </c>
      <c r="I22" s="142"/>
      <c r="J22" s="144"/>
      <c r="K22" s="105"/>
    </row>
    <row r="23" spans="1:11" ht="22.5" customHeight="1" x14ac:dyDescent="0.2">
      <c r="C23" s="146"/>
      <c r="D23" s="139" t="str">
        <f t="shared" ref="D23:E25" si="5">D22</f>
        <v>Tue</v>
      </c>
      <c r="E23" s="140">
        <f t="shared" si="5"/>
        <v>44383</v>
      </c>
      <c r="F23" s="141"/>
      <c r="G23" s="142"/>
      <c r="H23" s="243" t="s">
        <v>106</v>
      </c>
      <c r="I23" s="142"/>
      <c r="J23" s="144"/>
      <c r="K23" s="105"/>
    </row>
    <row r="24" spans="1:11" ht="22.5" customHeight="1" x14ac:dyDescent="0.2">
      <c r="C24" s="146"/>
      <c r="D24" s="139" t="str">
        <f t="shared" si="5"/>
        <v>Tue</v>
      </c>
      <c r="E24" s="140">
        <f t="shared" si="5"/>
        <v>44383</v>
      </c>
      <c r="F24" s="141"/>
      <c r="G24" s="142"/>
      <c r="H24" s="155"/>
      <c r="I24" s="142"/>
      <c r="J24" s="144"/>
      <c r="K24" s="105"/>
    </row>
    <row r="25" spans="1:11" ht="22.5" customHeight="1" x14ac:dyDescent="0.2">
      <c r="C25" s="146"/>
      <c r="D25" s="139" t="str">
        <f t="shared" si="5"/>
        <v>Tue</v>
      </c>
      <c r="E25" s="140">
        <f t="shared" si="5"/>
        <v>44383</v>
      </c>
      <c r="F25" s="141"/>
      <c r="G25" s="142"/>
      <c r="H25" s="155"/>
      <c r="I25" s="142"/>
      <c r="J25" s="144"/>
      <c r="K25" s="99"/>
    </row>
    <row r="26" spans="1:11" ht="22.5" customHeight="1" x14ac:dyDescent="0.2">
      <c r="A26" s="119">
        <f t="shared" si="0"/>
        <v>1</v>
      </c>
      <c r="B26" s="119">
        <f t="shared" si="1"/>
        <v>3</v>
      </c>
      <c r="C26" s="146"/>
      <c r="D26" s="147" t="str">
        <f t="shared" si="3"/>
        <v>Wed</v>
      </c>
      <c r="E26" s="148">
        <f>+E21+1</f>
        <v>44384</v>
      </c>
      <c r="F26" s="149"/>
      <c r="G26" s="150">
        <v>9006</v>
      </c>
      <c r="H26" s="151" t="s">
        <v>106</v>
      </c>
      <c r="I26" s="150" t="s">
        <v>81</v>
      </c>
      <c r="J26" s="152">
        <v>8</v>
      </c>
      <c r="K26" s="102"/>
    </row>
    <row r="27" spans="1:11" ht="22.5" customHeight="1" x14ac:dyDescent="0.2">
      <c r="C27" s="146"/>
      <c r="D27" s="147" t="str">
        <f>D26</f>
        <v>Wed</v>
      </c>
      <c r="E27" s="148">
        <f>E26</f>
        <v>44384</v>
      </c>
      <c r="F27" s="149"/>
      <c r="G27" s="150"/>
      <c r="H27" s="151" t="s">
        <v>82</v>
      </c>
      <c r="I27" s="150"/>
      <c r="J27" s="152"/>
      <c r="K27" s="102"/>
    </row>
    <row r="28" spans="1:11" ht="22.5" customHeight="1" x14ac:dyDescent="0.2">
      <c r="C28" s="146"/>
      <c r="D28" s="147" t="str">
        <f t="shared" ref="D28:E30" si="6">D27</f>
        <v>Wed</v>
      </c>
      <c r="E28" s="148">
        <f t="shared" si="6"/>
        <v>44384</v>
      </c>
      <c r="F28" s="149"/>
      <c r="G28" s="150"/>
      <c r="H28" s="151" t="s">
        <v>99</v>
      </c>
      <c r="I28" s="150"/>
      <c r="J28" s="152"/>
      <c r="K28" s="102"/>
    </row>
    <row r="29" spans="1:11" ht="22.5" customHeight="1" x14ac:dyDescent="0.2">
      <c r="C29" s="146"/>
      <c r="D29" s="147" t="str">
        <f t="shared" si="6"/>
        <v>Wed</v>
      </c>
      <c r="E29" s="148">
        <f t="shared" si="6"/>
        <v>44384</v>
      </c>
      <c r="F29" s="149"/>
      <c r="G29" s="150"/>
      <c r="H29" s="151"/>
      <c r="I29" s="150"/>
      <c r="J29" s="152"/>
      <c r="K29" s="102"/>
    </row>
    <row r="30" spans="1:11" ht="22.5" customHeight="1" x14ac:dyDescent="0.2">
      <c r="C30" s="146"/>
      <c r="D30" s="147" t="str">
        <f t="shared" si="6"/>
        <v>Wed</v>
      </c>
      <c r="E30" s="148">
        <f t="shared" si="6"/>
        <v>44384</v>
      </c>
      <c r="F30" s="149"/>
      <c r="G30" s="150"/>
      <c r="H30" s="151"/>
      <c r="I30" s="150"/>
      <c r="J30" s="152"/>
      <c r="K30" s="102"/>
    </row>
    <row r="31" spans="1:11" ht="22.5" customHeight="1" x14ac:dyDescent="0.2">
      <c r="A31" s="119">
        <f t="shared" si="0"/>
        <v>1</v>
      </c>
      <c r="B31" s="119">
        <f t="shared" si="1"/>
        <v>4</v>
      </c>
      <c r="C31" s="146"/>
      <c r="D31" s="139" t="str">
        <f>IF(B31=1,"Mo",IF(B31=2,"Tue",IF(B31=3,"Wed",IF(B31=4,"Thu",IF(B31=5,"Fri",IF(B31=6,"Sat",IF(B31=7,"Sun","")))))))</f>
        <v>Thu</v>
      </c>
      <c r="E31" s="140">
        <f>+E26+1</f>
        <v>44385</v>
      </c>
      <c r="F31" s="141"/>
      <c r="G31" s="142">
        <v>9006</v>
      </c>
      <c r="H31" s="156" t="s">
        <v>106</v>
      </c>
      <c r="I31" s="142" t="s">
        <v>81</v>
      </c>
      <c r="J31" s="144">
        <v>8</v>
      </c>
      <c r="K31" s="99"/>
    </row>
    <row r="32" spans="1:11" ht="22.5" customHeight="1" x14ac:dyDescent="0.2">
      <c r="C32" s="146"/>
      <c r="D32" s="139" t="str">
        <f t="shared" ref="D32:E35" si="7">D31</f>
        <v>Thu</v>
      </c>
      <c r="E32" s="140">
        <f t="shared" si="7"/>
        <v>44385</v>
      </c>
      <c r="F32" s="141"/>
      <c r="G32" s="142"/>
      <c r="H32" s="156" t="s">
        <v>107</v>
      </c>
      <c r="I32" s="142"/>
      <c r="J32" s="144"/>
      <c r="K32" s="99"/>
    </row>
    <row r="33" spans="1:11" ht="22.5" customHeight="1" x14ac:dyDescent="0.2">
      <c r="C33" s="146"/>
      <c r="D33" s="139" t="str">
        <f t="shared" si="7"/>
        <v>Thu</v>
      </c>
      <c r="E33" s="140">
        <f t="shared" si="7"/>
        <v>44385</v>
      </c>
      <c r="F33" s="141"/>
      <c r="G33" s="142"/>
      <c r="H33" s="156" t="s">
        <v>108</v>
      </c>
      <c r="I33" s="142"/>
      <c r="J33" s="144"/>
      <c r="K33" s="99"/>
    </row>
    <row r="34" spans="1:11" ht="22.5" customHeight="1" x14ac:dyDescent="0.2">
      <c r="C34" s="146"/>
      <c r="D34" s="139" t="str">
        <f t="shared" si="7"/>
        <v>Thu</v>
      </c>
      <c r="E34" s="140">
        <f t="shared" si="7"/>
        <v>44385</v>
      </c>
      <c r="F34" s="141"/>
      <c r="G34" s="142"/>
      <c r="H34" s="156"/>
      <c r="I34" s="142"/>
      <c r="J34" s="144"/>
      <c r="K34" s="99"/>
    </row>
    <row r="35" spans="1:11" ht="22.5" customHeight="1" x14ac:dyDescent="0.2">
      <c r="C35" s="146"/>
      <c r="D35" s="139" t="str">
        <f t="shared" si="7"/>
        <v>Thu</v>
      </c>
      <c r="E35" s="140">
        <f t="shared" si="7"/>
        <v>44385</v>
      </c>
      <c r="F35" s="141"/>
      <c r="G35" s="142"/>
      <c r="H35" s="156"/>
      <c r="I35" s="142"/>
      <c r="J35" s="144"/>
      <c r="K35" s="99"/>
    </row>
    <row r="36" spans="1:11" ht="22.5" customHeight="1" x14ac:dyDescent="0.2">
      <c r="A36" s="119">
        <f t="shared" si="0"/>
        <v>1</v>
      </c>
      <c r="B36" s="119">
        <f t="shared" si="1"/>
        <v>5</v>
      </c>
      <c r="C36" s="146"/>
      <c r="D36" s="147" t="str">
        <f>IF(B36=1,"Mo",IF(B36=2,"Tue",IF(B36=3,"Wed",IF(B36=4,"Thu",IF(B36=5,"Fri",IF(B36=6,"Sat",IF(B36=7,"Sun","")))))))</f>
        <v>Fri</v>
      </c>
      <c r="E36" s="148">
        <f>+E31+1</f>
        <v>44386</v>
      </c>
      <c r="F36" s="149"/>
      <c r="G36" s="150">
        <v>9006</v>
      </c>
      <c r="H36" s="151" t="s">
        <v>106</v>
      </c>
      <c r="I36" s="150" t="s">
        <v>81</v>
      </c>
      <c r="J36" s="152">
        <v>8</v>
      </c>
      <c r="K36" s="102"/>
    </row>
    <row r="37" spans="1:11" ht="22.5" customHeight="1" x14ac:dyDescent="0.2">
      <c r="C37" s="146"/>
      <c r="D37" s="147" t="str">
        <f>D36</f>
        <v>Fri</v>
      </c>
      <c r="E37" s="148">
        <f>E36</f>
        <v>44386</v>
      </c>
      <c r="F37" s="149"/>
      <c r="G37" s="150"/>
      <c r="H37" s="151" t="s">
        <v>90</v>
      </c>
      <c r="I37" s="150"/>
      <c r="J37" s="152"/>
      <c r="K37" s="102"/>
    </row>
    <row r="38" spans="1:11" ht="22.5" customHeight="1" x14ac:dyDescent="0.2">
      <c r="C38" s="146"/>
      <c r="D38" s="147" t="str">
        <f t="shared" ref="D38:E40" si="8">D37</f>
        <v>Fri</v>
      </c>
      <c r="E38" s="148">
        <f t="shared" si="8"/>
        <v>44386</v>
      </c>
      <c r="F38" s="149"/>
      <c r="G38" s="150"/>
      <c r="H38" s="151"/>
      <c r="I38" s="150"/>
      <c r="J38" s="152"/>
      <c r="K38" s="102"/>
    </row>
    <row r="39" spans="1:11" ht="22.5" customHeight="1" x14ac:dyDescent="0.2">
      <c r="C39" s="146"/>
      <c r="D39" s="147" t="str">
        <f t="shared" si="8"/>
        <v>Fri</v>
      </c>
      <c r="E39" s="148">
        <f t="shared" si="8"/>
        <v>44386</v>
      </c>
      <c r="F39" s="149"/>
      <c r="G39" s="150"/>
      <c r="H39" s="151"/>
      <c r="I39" s="150"/>
      <c r="J39" s="152"/>
      <c r="K39" s="102"/>
    </row>
    <row r="40" spans="1:11" ht="22.5" customHeight="1" x14ac:dyDescent="0.2">
      <c r="C40" s="146"/>
      <c r="D40" s="147" t="str">
        <f t="shared" si="8"/>
        <v>Fri</v>
      </c>
      <c r="E40" s="148">
        <f t="shared" si="8"/>
        <v>44386</v>
      </c>
      <c r="F40" s="149"/>
      <c r="G40" s="150"/>
      <c r="H40" s="151"/>
      <c r="I40" s="150"/>
      <c r="J40" s="152"/>
      <c r="K40" s="102"/>
    </row>
    <row r="41" spans="1:11" ht="22.5" customHeight="1" x14ac:dyDescent="0.2">
      <c r="A41" s="119" t="str">
        <f t="shared" si="0"/>
        <v/>
      </c>
      <c r="B41" s="119">
        <f t="shared" si="1"/>
        <v>6</v>
      </c>
      <c r="C41" s="146"/>
      <c r="D41" s="139" t="str">
        <f>IF(B41=1,"Mo",IF(B41=2,"Tue",IF(B41=3,"Wed",IF(B41=4,"Thu",IF(B41=5,"Fri",IF(B41=6,"Sat",IF(B41=7,"Sun","")))))))</f>
        <v>Sat</v>
      </c>
      <c r="E41" s="140">
        <f>+E36+1</f>
        <v>44387</v>
      </c>
      <c r="F41" s="141"/>
      <c r="G41" s="142"/>
      <c r="H41" s="143"/>
      <c r="I41" s="142"/>
      <c r="J41" s="144"/>
      <c r="K41" s="99"/>
    </row>
    <row r="42" spans="1:11" ht="22.5" customHeight="1" x14ac:dyDescent="0.2">
      <c r="A42" s="119" t="str">
        <f t="shared" si="0"/>
        <v/>
      </c>
      <c r="B42" s="119">
        <f t="shared" si="1"/>
        <v>7</v>
      </c>
      <c r="C42" s="146"/>
      <c r="D42" s="139" t="str">
        <f t="shared" si="3"/>
        <v>Sun</v>
      </c>
      <c r="E42" s="140">
        <f t="shared" si="4"/>
        <v>44388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>
        <f t="shared" si="0"/>
        <v>1</v>
      </c>
      <c r="B43" s="119">
        <f t="shared" si="1"/>
        <v>1</v>
      </c>
      <c r="C43" s="146"/>
      <c r="D43" s="147" t="str">
        <f t="shared" si="3"/>
        <v>Mo</v>
      </c>
      <c r="E43" s="148">
        <f>+E42+1</f>
        <v>44389</v>
      </c>
      <c r="F43" s="149"/>
      <c r="G43" s="150">
        <v>9006</v>
      </c>
      <c r="H43" s="242" t="s">
        <v>99</v>
      </c>
      <c r="I43" s="150" t="s">
        <v>91</v>
      </c>
      <c r="J43" s="152">
        <v>8</v>
      </c>
      <c r="K43" s="102"/>
    </row>
    <row r="44" spans="1:11" ht="22.5" customHeight="1" x14ac:dyDescent="0.2">
      <c r="C44" s="146"/>
      <c r="D44" s="147" t="str">
        <f t="shared" ref="D44:E47" si="9">D43</f>
        <v>Mo</v>
      </c>
      <c r="E44" s="148">
        <f t="shared" si="9"/>
        <v>44389</v>
      </c>
      <c r="F44" s="149"/>
      <c r="G44" s="150"/>
      <c r="H44" s="242" t="s">
        <v>103</v>
      </c>
      <c r="I44" s="150"/>
      <c r="J44" s="152"/>
      <c r="K44" s="102"/>
    </row>
    <row r="45" spans="1:11" ht="22.5" customHeight="1" x14ac:dyDescent="0.2">
      <c r="C45" s="146"/>
      <c r="D45" s="147" t="str">
        <f t="shared" si="9"/>
        <v>Mo</v>
      </c>
      <c r="E45" s="148">
        <f t="shared" si="9"/>
        <v>44389</v>
      </c>
      <c r="F45" s="149"/>
      <c r="G45" s="150"/>
      <c r="H45" s="242" t="s">
        <v>105</v>
      </c>
      <c r="I45" s="150"/>
      <c r="J45" s="152"/>
      <c r="K45" s="102"/>
    </row>
    <row r="46" spans="1:11" ht="22.5" customHeight="1" x14ac:dyDescent="0.2">
      <c r="C46" s="146"/>
      <c r="D46" s="147" t="str">
        <f t="shared" si="9"/>
        <v>Mo</v>
      </c>
      <c r="E46" s="148">
        <f t="shared" si="9"/>
        <v>44389</v>
      </c>
      <c r="F46" s="149"/>
      <c r="G46" s="150"/>
      <c r="H46" s="157"/>
      <c r="I46" s="150"/>
      <c r="J46" s="152"/>
      <c r="K46" s="102"/>
    </row>
    <row r="47" spans="1:11" ht="22.5" customHeight="1" x14ac:dyDescent="0.2">
      <c r="C47" s="146"/>
      <c r="D47" s="147" t="str">
        <f t="shared" si="9"/>
        <v>Mo</v>
      </c>
      <c r="E47" s="148">
        <f t="shared" si="9"/>
        <v>44389</v>
      </c>
      <c r="F47" s="149"/>
      <c r="G47" s="150"/>
      <c r="H47" s="157"/>
      <c r="I47" s="150"/>
      <c r="J47" s="152"/>
      <c r="K47" s="102"/>
    </row>
    <row r="48" spans="1:11" ht="22.5" customHeight="1" x14ac:dyDescent="0.2">
      <c r="A48" s="119">
        <f t="shared" si="0"/>
        <v>1</v>
      </c>
      <c r="B48" s="119">
        <f t="shared" si="1"/>
        <v>2</v>
      </c>
      <c r="C48" s="146"/>
      <c r="D48" s="139" t="str">
        <f t="shared" si="3"/>
        <v>Tue</v>
      </c>
      <c r="E48" s="140">
        <f>+E43+1</f>
        <v>44390</v>
      </c>
      <c r="F48" s="141"/>
      <c r="G48" s="142">
        <v>9006</v>
      </c>
      <c r="H48" s="156" t="s">
        <v>96</v>
      </c>
      <c r="I48" s="142" t="s">
        <v>91</v>
      </c>
      <c r="J48" s="144">
        <v>8</v>
      </c>
      <c r="K48" s="105"/>
    </row>
    <row r="49" spans="1:11" ht="22.5" customHeight="1" x14ac:dyDescent="0.2">
      <c r="C49" s="146"/>
      <c r="D49" s="139" t="str">
        <f>D48</f>
        <v>Tue</v>
      </c>
      <c r="E49" s="140">
        <f>E48</f>
        <v>44390</v>
      </c>
      <c r="F49" s="141"/>
      <c r="G49" s="142"/>
      <c r="H49" s="156" t="s">
        <v>90</v>
      </c>
      <c r="I49" s="142"/>
      <c r="J49" s="144"/>
      <c r="K49" s="105"/>
    </row>
    <row r="50" spans="1:11" ht="22.5" customHeight="1" x14ac:dyDescent="0.2">
      <c r="C50" s="146"/>
      <c r="D50" s="139" t="str">
        <f t="shared" ref="D50:E52" si="10">D49</f>
        <v>Tue</v>
      </c>
      <c r="E50" s="140">
        <f t="shared" si="10"/>
        <v>44390</v>
      </c>
      <c r="F50" s="141"/>
      <c r="G50" s="142"/>
      <c r="H50" s="156" t="s">
        <v>105</v>
      </c>
      <c r="I50" s="142"/>
      <c r="J50" s="144"/>
      <c r="K50" s="105"/>
    </row>
    <row r="51" spans="1:11" ht="22.5" customHeight="1" x14ac:dyDescent="0.2">
      <c r="C51" s="146"/>
      <c r="D51" s="139" t="str">
        <f t="shared" si="10"/>
        <v>Tue</v>
      </c>
      <c r="E51" s="140">
        <f t="shared" si="10"/>
        <v>44390</v>
      </c>
      <c r="F51" s="141"/>
      <c r="G51" s="142"/>
      <c r="H51" s="156"/>
      <c r="I51" s="142"/>
      <c r="J51" s="144"/>
      <c r="K51" s="99"/>
    </row>
    <row r="52" spans="1:11" ht="22.5" customHeight="1" x14ac:dyDescent="0.2">
      <c r="C52" s="146"/>
      <c r="D52" s="139" t="str">
        <f t="shared" si="10"/>
        <v>Tue</v>
      </c>
      <c r="E52" s="140">
        <f t="shared" si="10"/>
        <v>44390</v>
      </c>
      <c r="F52" s="141"/>
      <c r="G52" s="142"/>
      <c r="H52" s="156"/>
      <c r="I52" s="142"/>
      <c r="J52" s="144"/>
      <c r="K52" s="99"/>
    </row>
    <row r="53" spans="1:11" ht="22.5" customHeight="1" x14ac:dyDescent="0.2">
      <c r="A53" s="119">
        <f t="shared" si="0"/>
        <v>1</v>
      </c>
      <c r="B53" s="119">
        <f t="shared" si="1"/>
        <v>3</v>
      </c>
      <c r="C53" s="146"/>
      <c r="D53" s="147" t="str">
        <f t="shared" si="3"/>
        <v>Wed</v>
      </c>
      <c r="E53" s="148">
        <f>+E48+1</f>
        <v>44391</v>
      </c>
      <c r="F53" s="149"/>
      <c r="G53" s="150">
        <v>9006</v>
      </c>
      <c r="H53" s="151" t="s">
        <v>93</v>
      </c>
      <c r="I53" s="150" t="s">
        <v>81</v>
      </c>
      <c r="J53" s="152">
        <v>8</v>
      </c>
      <c r="K53" s="102"/>
    </row>
    <row r="54" spans="1:11" ht="22.5" customHeight="1" x14ac:dyDescent="0.2">
      <c r="C54" s="146"/>
      <c r="D54" s="147" t="str">
        <f>D53</f>
        <v>Wed</v>
      </c>
      <c r="E54" s="148">
        <f>E53</f>
        <v>44391</v>
      </c>
      <c r="F54" s="149"/>
      <c r="G54" s="150"/>
      <c r="H54" s="151" t="s">
        <v>94</v>
      </c>
      <c r="I54" s="150"/>
      <c r="J54" s="152"/>
      <c r="K54" s="102"/>
    </row>
    <row r="55" spans="1:11" ht="22.5" customHeight="1" x14ac:dyDescent="0.2">
      <c r="C55" s="146"/>
      <c r="D55" s="147" t="str">
        <f t="shared" ref="D55:E57" si="11">D54</f>
        <v>Wed</v>
      </c>
      <c r="E55" s="148">
        <f t="shared" si="11"/>
        <v>44391</v>
      </c>
      <c r="F55" s="149"/>
      <c r="G55" s="150"/>
      <c r="H55" s="151" t="s">
        <v>97</v>
      </c>
      <c r="I55" s="150"/>
      <c r="J55" s="152"/>
      <c r="K55" s="102"/>
    </row>
    <row r="56" spans="1:11" ht="22.5" customHeight="1" x14ac:dyDescent="0.2">
      <c r="C56" s="146"/>
      <c r="D56" s="147" t="str">
        <f t="shared" si="11"/>
        <v>Wed</v>
      </c>
      <c r="E56" s="148">
        <f t="shared" si="11"/>
        <v>44391</v>
      </c>
      <c r="F56" s="149"/>
      <c r="G56" s="150"/>
      <c r="H56" s="151"/>
      <c r="I56" s="150"/>
      <c r="J56" s="152"/>
      <c r="K56" s="102"/>
    </row>
    <row r="57" spans="1:11" ht="22.5" customHeight="1" x14ac:dyDescent="0.2">
      <c r="C57" s="146"/>
      <c r="D57" s="147" t="str">
        <f t="shared" si="11"/>
        <v>Wed</v>
      </c>
      <c r="E57" s="148">
        <f t="shared" si="11"/>
        <v>44391</v>
      </c>
      <c r="F57" s="149"/>
      <c r="G57" s="150"/>
      <c r="H57" s="151"/>
      <c r="I57" s="150"/>
      <c r="J57" s="152"/>
      <c r="K57" s="102"/>
    </row>
    <row r="58" spans="1:11" ht="22.5" customHeight="1" x14ac:dyDescent="0.2">
      <c r="A58" s="119">
        <f t="shared" si="0"/>
        <v>1</v>
      </c>
      <c r="B58" s="119">
        <f t="shared" si="1"/>
        <v>4</v>
      </c>
      <c r="C58" s="146"/>
      <c r="D58" s="139" t="str">
        <f t="shared" si="3"/>
        <v>Thu</v>
      </c>
      <c r="E58" s="140">
        <f>+E53+1</f>
        <v>44392</v>
      </c>
      <c r="F58" s="141"/>
      <c r="G58" s="142">
        <v>9006</v>
      </c>
      <c r="H58" s="156" t="s">
        <v>95</v>
      </c>
      <c r="I58" s="142" t="s">
        <v>91</v>
      </c>
      <c r="J58" s="144">
        <v>8</v>
      </c>
      <c r="K58" s="99"/>
    </row>
    <row r="59" spans="1:11" ht="22.5" customHeight="1" x14ac:dyDescent="0.2">
      <c r="C59" s="146"/>
      <c r="D59" s="139" t="str">
        <f>D58</f>
        <v>Thu</v>
      </c>
      <c r="E59" s="140">
        <f>E58</f>
        <v>44392</v>
      </c>
      <c r="F59" s="141"/>
      <c r="G59" s="142"/>
      <c r="H59" s="156" t="s">
        <v>97</v>
      </c>
      <c r="I59" s="142"/>
      <c r="J59" s="144"/>
      <c r="K59" s="99"/>
    </row>
    <row r="60" spans="1:11" ht="22.5" customHeight="1" x14ac:dyDescent="0.2">
      <c r="C60" s="146"/>
      <c r="D60" s="139" t="str">
        <f t="shared" ref="D60:E62" si="12">D59</f>
        <v>Thu</v>
      </c>
      <c r="E60" s="140">
        <f t="shared" si="12"/>
        <v>44392</v>
      </c>
      <c r="F60" s="141"/>
      <c r="G60" s="142"/>
      <c r="H60" s="156" t="s">
        <v>90</v>
      </c>
      <c r="I60" s="142"/>
      <c r="J60" s="144"/>
      <c r="K60" s="99"/>
    </row>
    <row r="61" spans="1:11" ht="22.5" customHeight="1" x14ac:dyDescent="0.2">
      <c r="C61" s="146"/>
      <c r="D61" s="139" t="str">
        <f t="shared" si="12"/>
        <v>Thu</v>
      </c>
      <c r="E61" s="140">
        <f t="shared" si="12"/>
        <v>44392</v>
      </c>
      <c r="F61" s="141"/>
      <c r="G61" s="142"/>
      <c r="H61" s="156"/>
      <c r="I61" s="142"/>
      <c r="J61" s="144"/>
      <c r="K61" s="99"/>
    </row>
    <row r="62" spans="1:11" ht="22.5" customHeight="1" x14ac:dyDescent="0.2">
      <c r="C62" s="146"/>
      <c r="D62" s="139" t="str">
        <f t="shared" si="12"/>
        <v>Thu</v>
      </c>
      <c r="E62" s="140">
        <f t="shared" si="12"/>
        <v>44392</v>
      </c>
      <c r="F62" s="141"/>
      <c r="G62" s="142"/>
      <c r="H62" s="156"/>
      <c r="I62" s="142"/>
      <c r="J62" s="144"/>
      <c r="K62" s="99"/>
    </row>
    <row r="63" spans="1:11" ht="22.5" customHeight="1" x14ac:dyDescent="0.2">
      <c r="A63" s="119">
        <f t="shared" si="0"/>
        <v>1</v>
      </c>
      <c r="B63" s="119">
        <f t="shared" si="1"/>
        <v>5</v>
      </c>
      <c r="C63" s="146"/>
      <c r="D63" s="147" t="str">
        <f t="shared" si="3"/>
        <v>Fri</v>
      </c>
      <c r="E63" s="148">
        <f>+E58+1</f>
        <v>44393</v>
      </c>
      <c r="F63" s="149"/>
      <c r="G63" s="150">
        <v>9006</v>
      </c>
      <c r="H63" s="151" t="s">
        <v>97</v>
      </c>
      <c r="I63" s="150" t="s">
        <v>91</v>
      </c>
      <c r="J63" s="152">
        <v>8</v>
      </c>
      <c r="K63" s="102"/>
    </row>
    <row r="64" spans="1:11" ht="22.5" customHeight="1" x14ac:dyDescent="0.2">
      <c r="C64" s="146"/>
      <c r="D64" s="147" t="str">
        <f>D63</f>
        <v>Fri</v>
      </c>
      <c r="E64" s="148">
        <f>E63</f>
        <v>44393</v>
      </c>
      <c r="F64" s="149"/>
      <c r="G64" s="150"/>
      <c r="H64" s="151" t="s">
        <v>90</v>
      </c>
      <c r="I64" s="150"/>
      <c r="J64" s="152"/>
      <c r="K64" s="102"/>
    </row>
    <row r="65" spans="1:11" ht="22.5" customHeight="1" x14ac:dyDescent="0.2">
      <c r="C65" s="146"/>
      <c r="D65" s="147" t="str">
        <f t="shared" ref="D65:E67" si="13">D64</f>
        <v>Fri</v>
      </c>
      <c r="E65" s="148">
        <f t="shared" si="13"/>
        <v>44393</v>
      </c>
      <c r="F65" s="149"/>
      <c r="G65" s="150"/>
      <c r="H65" s="151"/>
      <c r="I65" s="150"/>
      <c r="J65" s="152"/>
      <c r="K65" s="102"/>
    </row>
    <row r="66" spans="1:11" ht="22.5" customHeight="1" x14ac:dyDescent="0.2">
      <c r="C66" s="146"/>
      <c r="D66" s="147" t="str">
        <f t="shared" si="13"/>
        <v>Fri</v>
      </c>
      <c r="E66" s="148">
        <f t="shared" si="13"/>
        <v>44393</v>
      </c>
      <c r="F66" s="149"/>
      <c r="G66" s="150"/>
      <c r="H66" s="151"/>
      <c r="I66" s="150"/>
      <c r="J66" s="152"/>
      <c r="K66" s="102"/>
    </row>
    <row r="67" spans="1:11" ht="22.5" customHeight="1" x14ac:dyDescent="0.2">
      <c r="C67" s="146"/>
      <c r="D67" s="147" t="str">
        <f t="shared" si="13"/>
        <v>Fri</v>
      </c>
      <c r="E67" s="148">
        <f t="shared" si="13"/>
        <v>44393</v>
      </c>
      <c r="F67" s="149"/>
      <c r="G67" s="150"/>
      <c r="H67" s="151"/>
      <c r="I67" s="150"/>
      <c r="J67" s="152"/>
      <c r="K67" s="102"/>
    </row>
    <row r="68" spans="1:11" ht="22.5" customHeight="1" x14ac:dyDescent="0.2">
      <c r="A68" s="119" t="str">
        <f t="shared" si="0"/>
        <v/>
      </c>
      <c r="B68" s="119">
        <f t="shared" si="1"/>
        <v>6</v>
      </c>
      <c r="C68" s="146"/>
      <c r="D68" s="139" t="str">
        <f t="shared" si="3"/>
        <v>Sat</v>
      </c>
      <c r="E68" s="140">
        <f>+E63+1</f>
        <v>44394</v>
      </c>
      <c r="F68" s="141"/>
      <c r="G68" s="142"/>
      <c r="H68" s="156"/>
      <c r="I68" s="142"/>
      <c r="J68" s="144"/>
      <c r="K68" s="99"/>
    </row>
    <row r="69" spans="1:11" ht="22.5" customHeight="1" x14ac:dyDescent="0.2">
      <c r="A69" s="119" t="str">
        <f t="shared" si="0"/>
        <v/>
      </c>
      <c r="B69" s="119">
        <f t="shared" si="1"/>
        <v>7</v>
      </c>
      <c r="C69" s="146"/>
      <c r="D69" s="139" t="str">
        <f t="shared" si="3"/>
        <v>Sun</v>
      </c>
      <c r="E69" s="140">
        <f t="shared" si="4"/>
        <v>44395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>
        <f t="shared" si="0"/>
        <v>1</v>
      </c>
      <c r="B70" s="119">
        <f t="shared" si="1"/>
        <v>1</v>
      </c>
      <c r="C70" s="146"/>
      <c r="D70" s="147" t="str">
        <f t="shared" si="3"/>
        <v>Mo</v>
      </c>
      <c r="E70" s="148">
        <f>+E69+1</f>
        <v>44396</v>
      </c>
      <c r="F70" s="149"/>
      <c r="G70" s="150">
        <v>9006</v>
      </c>
      <c r="H70" s="151" t="s">
        <v>89</v>
      </c>
      <c r="I70" s="150" t="s">
        <v>91</v>
      </c>
      <c r="J70" s="152">
        <v>8</v>
      </c>
      <c r="K70" s="102"/>
    </row>
    <row r="71" spans="1:11" ht="22.5" customHeight="1" x14ac:dyDescent="0.2">
      <c r="C71" s="146"/>
      <c r="D71" s="147" t="str">
        <f>D70</f>
        <v>Mo</v>
      </c>
      <c r="E71" s="148">
        <f>E70</f>
        <v>44396</v>
      </c>
      <c r="F71" s="149"/>
      <c r="G71" s="150"/>
      <c r="H71" s="151" t="s">
        <v>92</v>
      </c>
      <c r="I71" s="150"/>
      <c r="J71" s="152"/>
      <c r="K71" s="102"/>
    </row>
    <row r="72" spans="1:11" ht="22.5" customHeight="1" x14ac:dyDescent="0.2">
      <c r="C72" s="146"/>
      <c r="D72" s="147" t="str">
        <f>D71</f>
        <v>Mo</v>
      </c>
      <c r="E72" s="148">
        <f>E71</f>
        <v>44396</v>
      </c>
      <c r="F72" s="149"/>
      <c r="G72" s="150"/>
      <c r="H72" s="151" t="s">
        <v>97</v>
      </c>
      <c r="I72" s="150"/>
      <c r="J72" s="152"/>
      <c r="K72" s="102"/>
    </row>
    <row r="73" spans="1:11" ht="22.5" customHeight="1" x14ac:dyDescent="0.2">
      <c r="C73" s="146"/>
      <c r="D73" s="147" t="str">
        <f t="shared" ref="D73:E74" si="14">D72</f>
        <v>Mo</v>
      </c>
      <c r="E73" s="148">
        <f t="shared" si="14"/>
        <v>44396</v>
      </c>
      <c r="F73" s="149"/>
      <c r="G73" s="150"/>
      <c r="H73" s="151"/>
      <c r="I73" s="150"/>
      <c r="J73" s="152"/>
      <c r="K73" s="102"/>
    </row>
    <row r="74" spans="1:11" ht="22.5" customHeight="1" x14ac:dyDescent="0.2">
      <c r="C74" s="146"/>
      <c r="D74" s="147" t="str">
        <f t="shared" si="14"/>
        <v>Mo</v>
      </c>
      <c r="E74" s="148">
        <f t="shared" si="14"/>
        <v>44396</v>
      </c>
      <c r="F74" s="149"/>
      <c r="G74" s="150"/>
      <c r="H74" s="151"/>
      <c r="I74" s="150"/>
      <c r="J74" s="152"/>
      <c r="K74" s="102"/>
    </row>
    <row r="75" spans="1:11" ht="22.5" customHeight="1" x14ac:dyDescent="0.2">
      <c r="A75" s="119">
        <f t="shared" si="0"/>
        <v>1</v>
      </c>
      <c r="B75" s="119">
        <f t="shared" si="1"/>
        <v>2</v>
      </c>
      <c r="C75" s="146"/>
      <c r="D75" s="139" t="str">
        <f t="shared" si="3"/>
        <v>Tue</v>
      </c>
      <c r="E75" s="140">
        <f>+E70+1</f>
        <v>44397</v>
      </c>
      <c r="F75" s="141"/>
      <c r="G75" s="142">
        <v>9006</v>
      </c>
      <c r="H75" s="156" t="s">
        <v>89</v>
      </c>
      <c r="I75" s="142" t="s">
        <v>91</v>
      </c>
      <c r="J75" s="144">
        <v>8</v>
      </c>
      <c r="K75" s="105"/>
    </row>
    <row r="76" spans="1:11" ht="22.5" customHeight="1" x14ac:dyDescent="0.2">
      <c r="C76" s="146"/>
      <c r="D76" s="139" t="str">
        <f>D75</f>
        <v>Tue</v>
      </c>
      <c r="E76" s="140">
        <f>E75</f>
        <v>44397</v>
      </c>
      <c r="F76" s="141"/>
      <c r="G76" s="142"/>
      <c r="H76" s="156" t="s">
        <v>113</v>
      </c>
      <c r="I76" s="142"/>
      <c r="J76" s="144"/>
      <c r="K76" s="105"/>
    </row>
    <row r="77" spans="1:11" ht="22.5" customHeight="1" x14ac:dyDescent="0.2">
      <c r="C77" s="146"/>
      <c r="D77" s="139" t="str">
        <f t="shared" ref="D77:E79" si="15">D76</f>
        <v>Tue</v>
      </c>
      <c r="E77" s="140">
        <f t="shared" si="15"/>
        <v>44397</v>
      </c>
      <c r="F77" s="141"/>
      <c r="G77" s="142"/>
      <c r="H77" s="156" t="s">
        <v>97</v>
      </c>
      <c r="I77" s="142"/>
      <c r="J77" s="144"/>
      <c r="K77" s="105"/>
    </row>
    <row r="78" spans="1:11" ht="22.5" customHeight="1" x14ac:dyDescent="0.2">
      <c r="C78" s="146"/>
      <c r="D78" s="139" t="str">
        <f t="shared" si="15"/>
        <v>Tue</v>
      </c>
      <c r="E78" s="140">
        <f t="shared" si="15"/>
        <v>44397</v>
      </c>
      <c r="F78" s="141"/>
      <c r="G78" s="142"/>
      <c r="H78" s="156" t="s">
        <v>98</v>
      </c>
      <c r="I78" s="142"/>
      <c r="J78" s="144"/>
      <c r="K78" s="99"/>
    </row>
    <row r="79" spans="1:11" ht="22.5" customHeight="1" x14ac:dyDescent="0.2">
      <c r="C79" s="146"/>
      <c r="D79" s="139" t="str">
        <f t="shared" si="15"/>
        <v>Tue</v>
      </c>
      <c r="E79" s="140">
        <f t="shared" si="15"/>
        <v>44397</v>
      </c>
      <c r="F79" s="141"/>
      <c r="G79" s="142"/>
      <c r="H79" s="156"/>
      <c r="I79" s="142"/>
      <c r="J79" s="144"/>
      <c r="K79" s="99"/>
    </row>
    <row r="80" spans="1:11" ht="22.5" customHeight="1" x14ac:dyDescent="0.2">
      <c r="A80" s="119">
        <f t="shared" si="0"/>
        <v>1</v>
      </c>
      <c r="B80" s="119">
        <f t="shared" si="1"/>
        <v>3</v>
      </c>
      <c r="C80" s="146"/>
      <c r="D80" s="147" t="str">
        <f t="shared" si="3"/>
        <v>Wed</v>
      </c>
      <c r="E80" s="148">
        <f>+E75+1</f>
        <v>44398</v>
      </c>
      <c r="F80" s="149"/>
      <c r="G80" s="150">
        <v>9006</v>
      </c>
      <c r="H80" s="151" t="s">
        <v>100</v>
      </c>
      <c r="I80" s="150" t="s">
        <v>91</v>
      </c>
      <c r="J80" s="152">
        <v>8</v>
      </c>
      <c r="K80" s="102"/>
    </row>
    <row r="81" spans="1:11" ht="22.5" customHeight="1" x14ac:dyDescent="0.2">
      <c r="C81" s="146"/>
      <c r="D81" s="147" t="str">
        <f>D80</f>
        <v>Wed</v>
      </c>
      <c r="E81" s="148">
        <f>E80</f>
        <v>44398</v>
      </c>
      <c r="F81" s="149"/>
      <c r="G81" s="150"/>
      <c r="H81" s="151" t="s">
        <v>89</v>
      </c>
      <c r="I81" s="150"/>
      <c r="J81" s="152"/>
      <c r="K81" s="102"/>
    </row>
    <row r="82" spans="1:11" ht="22.5" customHeight="1" x14ac:dyDescent="0.2">
      <c r="C82" s="146"/>
      <c r="D82" s="147" t="str">
        <f t="shared" ref="D82:E84" si="16">D81</f>
        <v>Wed</v>
      </c>
      <c r="E82" s="148">
        <f t="shared" si="16"/>
        <v>44398</v>
      </c>
      <c r="F82" s="149"/>
      <c r="G82" s="150"/>
      <c r="H82" s="151"/>
      <c r="I82" s="150"/>
      <c r="J82" s="152"/>
      <c r="K82" s="102"/>
    </row>
    <row r="83" spans="1:11" ht="22.5" customHeight="1" x14ac:dyDescent="0.2">
      <c r="C83" s="146"/>
      <c r="D83" s="147" t="str">
        <f t="shared" si="16"/>
        <v>Wed</v>
      </c>
      <c r="E83" s="148">
        <f t="shared" si="16"/>
        <v>44398</v>
      </c>
      <c r="F83" s="149"/>
      <c r="G83" s="150"/>
      <c r="H83" s="151"/>
      <c r="I83" s="150"/>
      <c r="J83" s="152"/>
      <c r="K83" s="102"/>
    </row>
    <row r="84" spans="1:11" ht="22.5" customHeight="1" x14ac:dyDescent="0.2">
      <c r="C84" s="146"/>
      <c r="D84" s="147" t="str">
        <f t="shared" si="16"/>
        <v>Wed</v>
      </c>
      <c r="E84" s="148">
        <f t="shared" si="16"/>
        <v>44398</v>
      </c>
      <c r="F84" s="149"/>
      <c r="G84" s="150"/>
      <c r="H84" s="151"/>
      <c r="I84" s="150"/>
      <c r="J84" s="152"/>
      <c r="K84" s="102"/>
    </row>
    <row r="85" spans="1:11" ht="22.5" customHeight="1" x14ac:dyDescent="0.2">
      <c r="A85" s="119">
        <f t="shared" si="0"/>
        <v>1</v>
      </c>
      <c r="B85" s="119">
        <f t="shared" si="1"/>
        <v>4</v>
      </c>
      <c r="C85" s="146"/>
      <c r="D85" s="139" t="str">
        <f t="shared" si="3"/>
        <v>Thu</v>
      </c>
      <c r="E85" s="140">
        <f>+E80+1</f>
        <v>44399</v>
      </c>
      <c r="F85" s="141"/>
      <c r="G85" s="142">
        <v>9007</v>
      </c>
      <c r="H85" s="156" t="s">
        <v>101</v>
      </c>
      <c r="I85" s="142" t="s">
        <v>91</v>
      </c>
      <c r="J85" s="144">
        <v>2</v>
      </c>
      <c r="K85" s="99"/>
    </row>
    <row r="86" spans="1:11" ht="22.5" customHeight="1" x14ac:dyDescent="0.2">
      <c r="C86" s="146"/>
      <c r="D86" s="139" t="str">
        <f>D85</f>
        <v>Thu</v>
      </c>
      <c r="E86" s="140">
        <f>E85</f>
        <v>44399</v>
      </c>
      <c r="F86" s="141"/>
      <c r="G86" s="142">
        <v>9006</v>
      </c>
      <c r="H86" s="156" t="s">
        <v>89</v>
      </c>
      <c r="I86" s="142" t="s">
        <v>91</v>
      </c>
      <c r="J86" s="144">
        <v>8</v>
      </c>
      <c r="K86" s="99"/>
    </row>
    <row r="87" spans="1:11" ht="22.5" customHeight="1" x14ac:dyDescent="0.2">
      <c r="C87" s="146"/>
      <c r="D87" s="139" t="str">
        <f t="shared" ref="D87:E90" si="17">D86</f>
        <v>Thu</v>
      </c>
      <c r="E87" s="140">
        <f t="shared" si="17"/>
        <v>44399</v>
      </c>
      <c r="F87" s="141"/>
      <c r="G87" s="142"/>
      <c r="H87" s="156"/>
      <c r="I87" s="142"/>
      <c r="J87" s="144"/>
      <c r="K87" s="99"/>
    </row>
    <row r="88" spans="1:11" ht="22.5" customHeight="1" x14ac:dyDescent="0.2">
      <c r="C88" s="146"/>
      <c r="D88" s="139" t="str">
        <f>D87</f>
        <v>Thu</v>
      </c>
      <c r="E88" s="140">
        <f>E87</f>
        <v>44399</v>
      </c>
      <c r="F88" s="141"/>
      <c r="G88" s="142"/>
      <c r="H88" s="156"/>
      <c r="I88" s="142"/>
      <c r="J88" s="144"/>
      <c r="K88" s="99"/>
    </row>
    <row r="89" spans="1:11" ht="22.5" customHeight="1" x14ac:dyDescent="0.2">
      <c r="C89" s="146"/>
      <c r="D89" s="139" t="str">
        <f t="shared" si="17"/>
        <v>Thu</v>
      </c>
      <c r="E89" s="140">
        <f t="shared" si="17"/>
        <v>44399</v>
      </c>
      <c r="F89" s="141"/>
      <c r="G89" s="142"/>
      <c r="H89" s="156"/>
      <c r="I89" s="142"/>
      <c r="J89" s="144"/>
      <c r="K89" s="99"/>
    </row>
    <row r="90" spans="1:11" ht="22.5" customHeight="1" x14ac:dyDescent="0.2">
      <c r="C90" s="146"/>
      <c r="D90" s="139" t="str">
        <f t="shared" si="17"/>
        <v>Thu</v>
      </c>
      <c r="E90" s="140">
        <f t="shared" si="17"/>
        <v>44399</v>
      </c>
      <c r="F90" s="141"/>
      <c r="G90" s="142"/>
      <c r="H90" s="156"/>
      <c r="I90" s="142"/>
      <c r="J90" s="144"/>
      <c r="K90" s="99"/>
    </row>
    <row r="91" spans="1:11" ht="22.5" customHeight="1" x14ac:dyDescent="0.2">
      <c r="A91" s="119">
        <f t="shared" si="0"/>
        <v>1</v>
      </c>
      <c r="B91" s="119">
        <f t="shared" si="1"/>
        <v>5</v>
      </c>
      <c r="C91" s="146"/>
      <c r="D91" s="147" t="str">
        <f t="shared" si="3"/>
        <v>Fri</v>
      </c>
      <c r="E91" s="148">
        <f>+E85+1</f>
        <v>44400</v>
      </c>
      <c r="F91" s="149"/>
      <c r="G91" s="150">
        <v>9006</v>
      </c>
      <c r="H91" s="151" t="s">
        <v>89</v>
      </c>
      <c r="I91" s="150" t="s">
        <v>91</v>
      </c>
      <c r="J91" s="152">
        <v>8</v>
      </c>
      <c r="K91" s="102"/>
    </row>
    <row r="92" spans="1:11" ht="22.5" customHeight="1" x14ac:dyDescent="0.2">
      <c r="C92" s="146"/>
      <c r="D92" s="147" t="str">
        <f>D91</f>
        <v>Fri</v>
      </c>
      <c r="E92" s="148">
        <f>E91</f>
        <v>44400</v>
      </c>
      <c r="F92" s="149"/>
      <c r="G92" s="150"/>
      <c r="H92" s="151" t="s">
        <v>109</v>
      </c>
      <c r="I92" s="150"/>
      <c r="J92" s="152"/>
      <c r="K92" s="102"/>
    </row>
    <row r="93" spans="1:11" ht="22.5" customHeight="1" x14ac:dyDescent="0.2">
      <c r="C93" s="146"/>
      <c r="D93" s="147" t="str">
        <f t="shared" ref="D93:E95" si="18">D92</f>
        <v>Fri</v>
      </c>
      <c r="E93" s="148">
        <f t="shared" si="18"/>
        <v>44400</v>
      </c>
      <c r="F93" s="149"/>
      <c r="G93" s="150"/>
      <c r="H93" s="158"/>
      <c r="I93" s="150"/>
      <c r="J93" s="152"/>
      <c r="K93" s="102"/>
    </row>
    <row r="94" spans="1:11" ht="22.5" customHeight="1" x14ac:dyDescent="0.2">
      <c r="C94" s="146"/>
      <c r="D94" s="147" t="str">
        <f t="shared" si="18"/>
        <v>Fri</v>
      </c>
      <c r="E94" s="148">
        <f t="shared" si="18"/>
        <v>44400</v>
      </c>
      <c r="F94" s="149"/>
      <c r="G94" s="150"/>
      <c r="H94" s="158"/>
      <c r="I94" s="150"/>
      <c r="J94" s="152"/>
      <c r="K94" s="102"/>
    </row>
    <row r="95" spans="1:11" ht="22.5" customHeight="1" x14ac:dyDescent="0.2">
      <c r="C95" s="146"/>
      <c r="D95" s="147" t="str">
        <f t="shared" si="18"/>
        <v>Fri</v>
      </c>
      <c r="E95" s="148">
        <f t="shared" si="18"/>
        <v>44400</v>
      </c>
      <c r="F95" s="149"/>
      <c r="G95" s="150"/>
      <c r="H95" s="158"/>
      <c r="I95" s="150"/>
      <c r="J95" s="152"/>
      <c r="K95" s="102"/>
    </row>
    <row r="96" spans="1:11" ht="22.5" customHeight="1" x14ac:dyDescent="0.2">
      <c r="A96" s="119" t="str">
        <f t="shared" si="0"/>
        <v/>
      </c>
      <c r="B96" s="119">
        <f t="shared" si="1"/>
        <v>6</v>
      </c>
      <c r="C96" s="146"/>
      <c r="D96" s="139" t="str">
        <f t="shared" si="3"/>
        <v>Sat</v>
      </c>
      <c r="E96" s="140">
        <f>+E91+1</f>
        <v>44401</v>
      </c>
      <c r="F96" s="141"/>
      <c r="G96" s="142"/>
      <c r="H96" s="156"/>
      <c r="I96" s="142"/>
      <c r="J96" s="144"/>
      <c r="K96" s="99"/>
    </row>
    <row r="97" spans="1:11" ht="22.5" customHeight="1" x14ac:dyDescent="0.2">
      <c r="A97" s="119" t="str">
        <f t="shared" si="0"/>
        <v/>
      </c>
      <c r="B97" s="119">
        <f t="shared" si="1"/>
        <v>7</v>
      </c>
      <c r="C97" s="146"/>
      <c r="D97" s="139" t="str">
        <f t="shared" si="3"/>
        <v>Sun</v>
      </c>
      <c r="E97" s="140">
        <f t="shared" ref="E97" si="19">+E96+1</f>
        <v>44402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>
        <f t="shared" si="0"/>
        <v>1</v>
      </c>
      <c r="B98" s="119">
        <f t="shared" si="1"/>
        <v>1</v>
      </c>
      <c r="C98" s="146"/>
      <c r="D98" s="147" t="str">
        <f t="shared" si="3"/>
        <v>Mo</v>
      </c>
      <c r="E98" s="148">
        <f>+E97+1</f>
        <v>44403</v>
      </c>
      <c r="F98" s="149"/>
      <c r="G98" s="150">
        <v>9006</v>
      </c>
      <c r="H98" s="151" t="s">
        <v>89</v>
      </c>
      <c r="I98" s="150" t="s">
        <v>91</v>
      </c>
      <c r="J98" s="152">
        <v>8</v>
      </c>
      <c r="K98" s="102"/>
    </row>
    <row r="99" spans="1:11" ht="22.5" customHeight="1" x14ac:dyDescent="0.2">
      <c r="C99" s="146"/>
      <c r="D99" s="147" t="str">
        <f>D98</f>
        <v>Mo</v>
      </c>
      <c r="E99" s="148">
        <f>E98</f>
        <v>44403</v>
      </c>
      <c r="F99" s="149"/>
      <c r="G99" s="150"/>
      <c r="H99" s="158" t="s">
        <v>111</v>
      </c>
      <c r="I99" s="150"/>
      <c r="J99" s="152"/>
      <c r="K99" s="102"/>
    </row>
    <row r="100" spans="1:11" ht="22.5" customHeight="1" x14ac:dyDescent="0.2">
      <c r="C100" s="146"/>
      <c r="D100" s="147" t="str">
        <f t="shared" ref="D100:E102" si="20">D99</f>
        <v>Mo</v>
      </c>
      <c r="E100" s="148">
        <f t="shared" si="20"/>
        <v>44403</v>
      </c>
      <c r="F100" s="149"/>
      <c r="G100" s="150"/>
      <c r="H100" s="151"/>
      <c r="I100" s="150"/>
      <c r="J100" s="152"/>
      <c r="K100" s="102"/>
    </row>
    <row r="101" spans="1:11" ht="22.5" customHeight="1" x14ac:dyDescent="0.2">
      <c r="C101" s="146"/>
      <c r="D101" s="147" t="str">
        <f t="shared" si="20"/>
        <v>Mo</v>
      </c>
      <c r="E101" s="148">
        <f t="shared" si="20"/>
        <v>44403</v>
      </c>
      <c r="F101" s="149"/>
      <c r="G101" s="150"/>
      <c r="H101" s="151"/>
      <c r="I101" s="150"/>
      <c r="J101" s="152"/>
      <c r="K101" s="102"/>
    </row>
    <row r="102" spans="1:11" ht="22.5" customHeight="1" x14ac:dyDescent="0.2">
      <c r="C102" s="146"/>
      <c r="D102" s="147" t="str">
        <f t="shared" si="20"/>
        <v>Mo</v>
      </c>
      <c r="E102" s="148">
        <f t="shared" si="20"/>
        <v>44403</v>
      </c>
      <c r="F102" s="149"/>
      <c r="G102" s="150"/>
      <c r="H102" s="151"/>
      <c r="I102" s="150"/>
      <c r="J102" s="152"/>
      <c r="K102" s="102"/>
    </row>
    <row r="103" spans="1:11" ht="22.5" customHeight="1" x14ac:dyDescent="0.2">
      <c r="A103" s="119">
        <f t="shared" si="0"/>
        <v>1</v>
      </c>
      <c r="B103" s="119">
        <f t="shared" si="1"/>
        <v>2</v>
      </c>
      <c r="C103" s="146"/>
      <c r="D103" s="139" t="str">
        <f t="shared" si="3"/>
        <v>Tue</v>
      </c>
      <c r="E103" s="140">
        <f>+E98+1</f>
        <v>44404</v>
      </c>
      <c r="F103" s="141"/>
      <c r="G103" s="142">
        <v>9010</v>
      </c>
      <c r="H103" s="156" t="s">
        <v>11</v>
      </c>
      <c r="I103" s="142"/>
      <c r="J103" s="144"/>
      <c r="K103" s="99"/>
    </row>
    <row r="104" spans="1:11" ht="22.5" customHeight="1" x14ac:dyDescent="0.2">
      <c r="C104" s="146"/>
      <c r="D104" s="139" t="str">
        <f>D103</f>
        <v>Tue</v>
      </c>
      <c r="E104" s="140">
        <f>E103</f>
        <v>44404</v>
      </c>
      <c r="F104" s="141"/>
      <c r="G104" s="142"/>
      <c r="H104" s="156"/>
      <c r="I104" s="142"/>
      <c r="J104" s="144"/>
      <c r="K104" s="105"/>
    </row>
    <row r="105" spans="1:11" ht="22.5" customHeight="1" x14ac:dyDescent="0.2">
      <c r="C105" s="146"/>
      <c r="D105" s="139" t="str">
        <f t="shared" ref="D105:E107" si="21">D104</f>
        <v>Tue</v>
      </c>
      <c r="E105" s="140">
        <f t="shared" si="21"/>
        <v>44404</v>
      </c>
      <c r="F105" s="141"/>
      <c r="G105" s="142"/>
      <c r="H105" s="156"/>
      <c r="I105" s="142"/>
      <c r="J105" s="144"/>
      <c r="K105" s="105"/>
    </row>
    <row r="106" spans="1:11" ht="22.5" customHeight="1" x14ac:dyDescent="0.2">
      <c r="C106" s="146"/>
      <c r="D106" s="139" t="str">
        <f t="shared" si="21"/>
        <v>Tue</v>
      </c>
      <c r="E106" s="140">
        <f t="shared" si="21"/>
        <v>44404</v>
      </c>
      <c r="F106" s="141"/>
      <c r="G106" s="142"/>
      <c r="H106" s="156"/>
      <c r="I106" s="142"/>
      <c r="J106" s="144"/>
      <c r="K106" s="105"/>
    </row>
    <row r="107" spans="1:11" ht="22.5" customHeight="1" x14ac:dyDescent="0.2">
      <c r="C107" s="146"/>
      <c r="D107" s="139" t="str">
        <f t="shared" si="21"/>
        <v>Tue</v>
      </c>
      <c r="E107" s="140">
        <f t="shared" si="21"/>
        <v>44404</v>
      </c>
      <c r="F107" s="141"/>
      <c r="G107" s="142"/>
      <c r="H107" s="156"/>
      <c r="I107" s="142"/>
      <c r="J107" s="144"/>
      <c r="K107" s="105"/>
    </row>
    <row r="108" spans="1:11" ht="22.5" customHeight="1" x14ac:dyDescent="0.2">
      <c r="A108" s="119">
        <f t="shared" si="0"/>
        <v>1</v>
      </c>
      <c r="B108" s="119">
        <f t="shared" si="1"/>
        <v>3</v>
      </c>
      <c r="C108" s="146"/>
      <c r="D108" s="147" t="str">
        <f t="shared" si="3"/>
        <v>Wed</v>
      </c>
      <c r="E108" s="148">
        <f>+E103+1</f>
        <v>44405</v>
      </c>
      <c r="F108" s="149"/>
      <c r="G108" s="150">
        <v>9006</v>
      </c>
      <c r="H108" s="151" t="s">
        <v>89</v>
      </c>
      <c r="I108" s="150" t="s">
        <v>91</v>
      </c>
      <c r="J108" s="152">
        <v>8</v>
      </c>
      <c r="K108" s="102"/>
    </row>
    <row r="109" spans="1:11" ht="22.5" customHeight="1" x14ac:dyDescent="0.2">
      <c r="C109" s="146"/>
      <c r="D109" s="147" t="str">
        <f>D108</f>
        <v>Wed</v>
      </c>
      <c r="E109" s="148">
        <f>E108</f>
        <v>44405</v>
      </c>
      <c r="F109" s="149"/>
      <c r="G109" s="150"/>
      <c r="H109" s="157" t="s">
        <v>110</v>
      </c>
      <c r="I109" s="150"/>
      <c r="J109" s="152"/>
      <c r="K109" s="102"/>
    </row>
    <row r="110" spans="1:11" ht="22.5" customHeight="1" x14ac:dyDescent="0.2">
      <c r="C110" s="146"/>
      <c r="D110" s="147" t="str">
        <f t="shared" ref="D110:E112" si="22">D109</f>
        <v>Wed</v>
      </c>
      <c r="E110" s="148">
        <f t="shared" si="22"/>
        <v>44405</v>
      </c>
      <c r="F110" s="149"/>
      <c r="G110" s="150"/>
      <c r="H110" s="244" t="s">
        <v>112</v>
      </c>
      <c r="I110" s="150"/>
      <c r="J110" s="152"/>
      <c r="K110" s="102"/>
    </row>
    <row r="111" spans="1:11" ht="22.5" customHeight="1" x14ac:dyDescent="0.2">
      <c r="C111" s="146"/>
      <c r="D111" s="147" t="str">
        <f t="shared" si="22"/>
        <v>Wed</v>
      </c>
      <c r="E111" s="148">
        <f t="shared" si="22"/>
        <v>44405</v>
      </c>
      <c r="F111" s="149"/>
      <c r="G111" s="150"/>
      <c r="H111" s="157"/>
      <c r="I111" s="150"/>
      <c r="J111" s="152"/>
      <c r="K111" s="102"/>
    </row>
    <row r="112" spans="1:11" ht="22.5" customHeight="1" x14ac:dyDescent="0.2">
      <c r="C112" s="146"/>
      <c r="D112" s="147" t="str">
        <f t="shared" si="22"/>
        <v>Wed</v>
      </c>
      <c r="E112" s="148">
        <f t="shared" si="22"/>
        <v>44405</v>
      </c>
      <c r="F112" s="149"/>
      <c r="G112" s="150"/>
      <c r="H112" s="157"/>
      <c r="I112" s="150"/>
      <c r="J112" s="152"/>
      <c r="K112" s="102"/>
    </row>
    <row r="113" spans="1:11" ht="22.5" customHeight="1" x14ac:dyDescent="0.2">
      <c r="A113" s="119">
        <f t="shared" si="0"/>
        <v>1</v>
      </c>
      <c r="B113" s="119">
        <f>WEEKDAY(E108+1,2)</f>
        <v>4</v>
      </c>
      <c r="C113" s="146"/>
      <c r="D113" s="139" t="str">
        <f>IF(B113=1,"Mo",IF(B113=2,"Tue",IF(B113=3,"Wed",IF(B113=4,"Thu",IF(B113=5,"Fri",IF(B113=6,"Sat",IF(B113=7,"Sun","")))))))</f>
        <v>Thu</v>
      </c>
      <c r="E113" s="140">
        <f>IF(MONTH(E108+1)&gt;MONTH(E108),"",E108+1)</f>
        <v>44406</v>
      </c>
      <c r="F113" s="141"/>
      <c r="G113" s="142">
        <v>9006</v>
      </c>
      <c r="H113" s="156" t="s">
        <v>89</v>
      </c>
      <c r="I113" s="142" t="s">
        <v>91</v>
      </c>
      <c r="J113" s="144">
        <v>8</v>
      </c>
      <c r="K113" s="99"/>
    </row>
    <row r="114" spans="1:11" ht="22.5" customHeight="1" x14ac:dyDescent="0.2">
      <c r="C114" s="146"/>
      <c r="D114" s="139" t="str">
        <f>D113</f>
        <v>Thu</v>
      </c>
      <c r="E114" s="140">
        <f>E113</f>
        <v>44406</v>
      </c>
      <c r="F114" s="141"/>
      <c r="G114" s="142"/>
      <c r="H114" s="156" t="s">
        <v>113</v>
      </c>
      <c r="I114" s="142"/>
      <c r="J114" s="144"/>
      <c r="K114" s="99"/>
    </row>
    <row r="115" spans="1:11" ht="22.5" customHeight="1" x14ac:dyDescent="0.2">
      <c r="C115" s="146"/>
      <c r="D115" s="139" t="str">
        <f t="shared" ref="D115:E117" si="23">D114</f>
        <v>Thu</v>
      </c>
      <c r="E115" s="140">
        <f t="shared" si="23"/>
        <v>44406</v>
      </c>
      <c r="F115" s="141"/>
      <c r="G115" s="142"/>
      <c r="H115" s="156"/>
      <c r="I115" s="142"/>
      <c r="J115" s="144"/>
      <c r="K115" s="99"/>
    </row>
    <row r="116" spans="1:11" ht="22.5" customHeight="1" x14ac:dyDescent="0.2">
      <c r="C116" s="146"/>
      <c r="D116" s="139" t="str">
        <f t="shared" si="23"/>
        <v>Thu</v>
      </c>
      <c r="E116" s="140">
        <f t="shared" si="23"/>
        <v>44406</v>
      </c>
      <c r="F116" s="141"/>
      <c r="G116" s="142"/>
      <c r="H116" s="156"/>
      <c r="I116" s="142"/>
      <c r="J116" s="144"/>
      <c r="K116" s="99"/>
    </row>
    <row r="117" spans="1:11" ht="21" customHeight="1" x14ac:dyDescent="0.2">
      <c r="C117" s="146"/>
      <c r="D117" s="139" t="str">
        <f t="shared" si="23"/>
        <v>Thu</v>
      </c>
      <c r="E117" s="140">
        <f t="shared" si="23"/>
        <v>44406</v>
      </c>
      <c r="F117" s="141"/>
      <c r="G117" s="142"/>
      <c r="H117" s="156"/>
      <c r="I117" s="142"/>
      <c r="J117" s="144"/>
      <c r="K117" s="99"/>
    </row>
    <row r="118" spans="1:11" ht="21" customHeight="1" x14ac:dyDescent="0.2">
      <c r="A118" s="119">
        <f t="shared" si="0"/>
        <v>1</v>
      </c>
      <c r="B118" s="119">
        <v>5</v>
      </c>
      <c r="C118" s="146"/>
      <c r="D118" s="147" t="str">
        <f>IF(B118=1,"Mo",IF(B118=2,"Tue",IF(B118=3,"Wed",IF(B118=4,"Thu",IF(B118=5,"Fri",IF(B118=6,"Sat",IF(B118=7,"Sun","")))))))</f>
        <v>Fri</v>
      </c>
      <c r="E118" s="148">
        <f>IF(MONTH(E113+1)&gt;MONTH(E113),"",E113+1)</f>
        <v>44407</v>
      </c>
      <c r="F118" s="149"/>
      <c r="G118" s="150">
        <v>9006</v>
      </c>
      <c r="H118" s="151" t="s">
        <v>89</v>
      </c>
      <c r="I118" s="150" t="s">
        <v>91</v>
      </c>
      <c r="J118" s="152">
        <v>8</v>
      </c>
      <c r="K118" s="102"/>
    </row>
    <row r="119" spans="1:11" ht="21" customHeight="1" x14ac:dyDescent="0.2">
      <c r="C119" s="146"/>
      <c r="D119" s="147" t="str">
        <f>D118</f>
        <v>Fri</v>
      </c>
      <c r="E119" s="148">
        <f>IF(MONTH(E114+1)&gt;MONTH(E114),"",E114+1)</f>
        <v>44407</v>
      </c>
      <c r="F119" s="149"/>
      <c r="G119" s="150"/>
      <c r="H119" s="151" t="s">
        <v>113</v>
      </c>
      <c r="I119" s="150"/>
      <c r="J119" s="152"/>
      <c r="K119" s="102"/>
    </row>
    <row r="120" spans="1:11" ht="21" customHeight="1" x14ac:dyDescent="0.2">
      <c r="C120" s="146"/>
      <c r="D120" s="147" t="str">
        <f t="shared" ref="D120:D122" si="24">D119</f>
        <v>Fri</v>
      </c>
      <c r="E120" s="148">
        <f>IF(MONTH(E115+1)&gt;MONTH(E115),"",E115+1)</f>
        <v>44407</v>
      </c>
      <c r="F120" s="149"/>
      <c r="G120" s="150"/>
      <c r="H120" s="158"/>
      <c r="I120" s="150"/>
      <c r="J120" s="152"/>
      <c r="K120" s="102"/>
    </row>
    <row r="121" spans="1:11" ht="21" customHeight="1" x14ac:dyDescent="0.2">
      <c r="C121" s="146"/>
      <c r="D121" s="147" t="str">
        <f t="shared" si="24"/>
        <v>Fri</v>
      </c>
      <c r="E121" s="148">
        <f>IF(MONTH(E116+1)&gt;MONTH(E116),"",E116+1)</f>
        <v>44407</v>
      </c>
      <c r="F121" s="149"/>
      <c r="G121" s="150"/>
      <c r="H121" s="158"/>
      <c r="I121" s="150"/>
      <c r="J121" s="152"/>
      <c r="K121" s="102"/>
    </row>
    <row r="122" spans="1:11" ht="21" customHeight="1" x14ac:dyDescent="0.2">
      <c r="C122" s="146"/>
      <c r="D122" s="147" t="str">
        <f t="shared" si="24"/>
        <v>Fri</v>
      </c>
      <c r="E122" s="148">
        <f>IF(MONTH(E117+1)&gt;MONTH(E117),"",E117+1)</f>
        <v>44407</v>
      </c>
      <c r="F122" s="149"/>
      <c r="G122" s="150"/>
      <c r="H122" s="158"/>
      <c r="I122" s="150"/>
      <c r="J122" s="152"/>
      <c r="K122" s="102"/>
    </row>
    <row r="123" spans="1:11" s="204" customFormat="1" ht="22.5" customHeight="1" thickBot="1" x14ac:dyDescent="0.25">
      <c r="A123" s="204" t="str">
        <f t="shared" ref="A123" si="25">IF(OR(C123="f",C123="u",C123="F",C123="U"),"",IF(OR(B123=1,B123=2,B123=3,B123=4,B123=5),1,""))</f>
        <v/>
      </c>
      <c r="B123" s="204">
        <f t="shared" ref="B123" si="26">WEEKDAY(E123,2)</f>
        <v>6</v>
      </c>
      <c r="C123" s="205"/>
      <c r="D123" s="212" t="str">
        <f t="shared" ref="D123" si="27">IF(B123=1,"Mo",IF(B123=2,"Tue",IF(B123=3,"Wed",IF(B123=4,"Thu",IF(B123=5,"Fri",IF(B123=6,"Sat",IF(B123=7,"Sun","")))))))</f>
        <v>Sat</v>
      </c>
      <c r="E123" s="213">
        <f>+E118+1</f>
        <v>44408</v>
      </c>
      <c r="F123" s="214"/>
      <c r="G123" s="215"/>
      <c r="H123" s="216"/>
      <c r="I123" s="215"/>
      <c r="J123" s="217"/>
      <c r="K123" s="106"/>
    </row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</sheetData>
  <mergeCells count="2">
    <mergeCell ref="D4:E4"/>
    <mergeCell ref="D1:K1"/>
  </mergeCells>
  <conditionalFormatting sqref="C11:C117">
    <cfRule type="expression" dxfId="201" priority="41" stopIfTrue="1">
      <formula>IF($A11=1,B11,)</formula>
    </cfRule>
    <cfRule type="expression" dxfId="200" priority="42" stopIfTrue="1">
      <formula>IF($A11="",B11,)</formula>
    </cfRule>
  </conditionalFormatting>
  <conditionalFormatting sqref="E11:E14">
    <cfRule type="expression" dxfId="199" priority="43" stopIfTrue="1">
      <formula>IF($A11="",B11,"")</formula>
    </cfRule>
  </conditionalFormatting>
  <conditionalFormatting sqref="E15:E117">
    <cfRule type="expression" dxfId="198" priority="44" stopIfTrue="1">
      <formula>IF($A15&lt;&gt;1,B15,"")</formula>
    </cfRule>
  </conditionalFormatting>
  <conditionalFormatting sqref="D11:D117">
    <cfRule type="expression" dxfId="197" priority="45" stopIfTrue="1">
      <formula>IF($A11="",B11,)</formula>
    </cfRule>
  </conditionalFormatting>
  <conditionalFormatting sqref="G75:G97 G18:G69 G11:G16 G99:G107 G109:G112">
    <cfRule type="expression" dxfId="196" priority="46" stopIfTrue="1">
      <formula>#REF!="Freelancer"</formula>
    </cfRule>
    <cfRule type="expression" dxfId="195" priority="47" stopIfTrue="1">
      <formula>#REF!="DTC Int. Staff"</formula>
    </cfRule>
  </conditionalFormatting>
  <conditionalFormatting sqref="G109:G112 G80:G97 G18 G26:G42 G53:G69">
    <cfRule type="expression" dxfId="194" priority="39" stopIfTrue="1">
      <formula>$F$5="Freelancer"</formula>
    </cfRule>
    <cfRule type="expression" dxfId="193" priority="40" stopIfTrue="1">
      <formula>$F$5="DTC Int. Staff"</formula>
    </cfRule>
  </conditionalFormatting>
  <conditionalFormatting sqref="G15:G16">
    <cfRule type="expression" dxfId="192" priority="37" stopIfTrue="1">
      <formula>#REF!="Freelancer"</formula>
    </cfRule>
    <cfRule type="expression" dxfId="191" priority="38" stopIfTrue="1">
      <formula>#REF!="DTC Int. Staff"</formula>
    </cfRule>
  </conditionalFormatting>
  <conditionalFormatting sqref="G15:G16">
    <cfRule type="expression" dxfId="190" priority="35" stopIfTrue="1">
      <formula>$F$5="Freelancer"</formula>
    </cfRule>
    <cfRule type="expression" dxfId="189" priority="36" stopIfTrue="1">
      <formula>$F$5="DTC Int. Staff"</formula>
    </cfRule>
  </conditionalFormatting>
  <conditionalFormatting sqref="G17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17">
    <cfRule type="expression" dxfId="186" priority="31" stopIfTrue="1">
      <formula>$F$5="Freelancer"</formula>
    </cfRule>
    <cfRule type="expression" dxfId="185" priority="32" stopIfTrue="1">
      <formula>$F$5="DTC Int. Staff"</formula>
    </cfRule>
  </conditionalFormatting>
  <conditionalFormatting sqref="C118:C122">
    <cfRule type="expression" dxfId="184" priority="28" stopIfTrue="1">
      <formula>IF($A118=1,B118,)</formula>
    </cfRule>
    <cfRule type="expression" dxfId="183" priority="29" stopIfTrue="1">
      <formula>IF($A118="",B118,)</formula>
    </cfRule>
  </conditionalFormatting>
  <conditionalFormatting sqref="D118:D122">
    <cfRule type="expression" dxfId="182" priority="30" stopIfTrue="1">
      <formula>IF($A118="",B118,)</formula>
    </cfRule>
  </conditionalFormatting>
  <conditionalFormatting sqref="E118:E122">
    <cfRule type="expression" dxfId="181" priority="27" stopIfTrue="1">
      <formula>IF($A118&lt;&gt;1,B118,"")</formula>
    </cfRule>
  </conditionalFormatting>
  <conditionalFormatting sqref="G48:G52">
    <cfRule type="expression" dxfId="180" priority="25" stopIfTrue="1">
      <formula>$F$5="Freelancer"</formula>
    </cfRule>
    <cfRule type="expression" dxfId="179" priority="26" stopIfTrue="1">
      <formula>$F$5="DTC Int. Staff"</formula>
    </cfRule>
  </conditionalFormatting>
  <conditionalFormatting sqref="G70:G74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G70:G74">
    <cfRule type="expression" dxfId="176" priority="21" stopIfTrue="1">
      <formula>$F$5="Freelancer"</formula>
    </cfRule>
    <cfRule type="expression" dxfId="175" priority="22" stopIfTrue="1">
      <formula>$F$5="DTC Int. Staff"</formula>
    </cfRule>
  </conditionalFormatting>
  <conditionalFormatting sqref="G123">
    <cfRule type="expression" dxfId="174" priority="13" stopIfTrue="1">
      <formula>$F$5="Freelancer"</formula>
    </cfRule>
    <cfRule type="expression" dxfId="173" priority="14" stopIfTrue="1">
      <formula>$F$5="DTC Int. Staff"</formula>
    </cfRule>
  </conditionalFormatting>
  <conditionalFormatting sqref="C123">
    <cfRule type="expression" dxfId="172" priority="15" stopIfTrue="1">
      <formula>IF($A123=1,B123,)</formula>
    </cfRule>
    <cfRule type="expression" dxfId="171" priority="16" stopIfTrue="1">
      <formula>IF($A123="",B123,)</formula>
    </cfRule>
  </conditionalFormatting>
  <conditionalFormatting sqref="E123">
    <cfRule type="expression" dxfId="170" priority="17" stopIfTrue="1">
      <formula>IF($A123&lt;&gt;1,B123,"")</formula>
    </cfRule>
  </conditionalFormatting>
  <conditionalFormatting sqref="D123">
    <cfRule type="expression" dxfId="169" priority="18" stopIfTrue="1">
      <formula>IF($A123="",B123,)</formula>
    </cfRule>
  </conditionalFormatting>
  <conditionalFormatting sqref="G123">
    <cfRule type="expression" dxfId="168" priority="19" stopIfTrue="1">
      <formula>#REF!="Freelancer"</formula>
    </cfRule>
    <cfRule type="expression" dxfId="167" priority="20" stopIfTrue="1">
      <formula>#REF!="DTC Int. Staff"</formula>
    </cfRule>
  </conditionalFormatting>
  <conditionalFormatting sqref="G98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G98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108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108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118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118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97"/>
  <sheetViews>
    <sheetView showGridLines="0" topLeftCell="D33" zoomScale="90" zoomScaleNormal="90" workbookViewId="0">
      <selection activeCell="G48" sqref="G48:J48"/>
    </sheetView>
  </sheetViews>
  <sheetFormatPr defaultColWidth="11.42578125" defaultRowHeight="1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85546875" style="119" customWidth="1"/>
    <col min="11" max="11" width="11.85546875" style="8" bestFit="1" customWidth="1"/>
    <col min="12" max="16384" width="11.42578125" style="119"/>
  </cols>
  <sheetData>
    <row r="1" spans="1:11" ht="51.75" customHeight="1" thickBot="1" x14ac:dyDescent="0.25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tr">
        <f>'Information-General Settings'!C3</f>
        <v>Borirak</v>
      </c>
      <c r="G3" s="125"/>
      <c r="I3" s="126"/>
      <c r="J3" s="126"/>
    </row>
    <row r="4" spans="1:11" ht="20.25" customHeight="1" x14ac:dyDescent="0.2">
      <c r="D4" s="299" t="s">
        <v>8</v>
      </c>
      <c r="E4" s="300"/>
      <c r="F4" s="124" t="str">
        <f>'Information-General Settings'!C4</f>
        <v>Mongkolget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tr">
        <f>'Information-General Settings'!C5</f>
        <v>TIME070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30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SUM(J10:J63)</f>
        <v>217</v>
      </c>
      <c r="J8" s="131">
        <f>I8/8</f>
        <v>27.125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47</v>
      </c>
    </row>
    <row r="11" spans="1:11" ht="22.5" customHeight="1" x14ac:dyDescent="0.2">
      <c r="A11" s="119" t="str">
        <f t="shared" ref="A11:A43" si="0">IF(OR(C11="f",C11="u",C11="F",C11="U"),"",IF(OR(B11=1,B11=2,B11=3,B11=4,B11=5),1,""))</f>
        <v/>
      </c>
      <c r="B11" s="119">
        <f t="shared" ref="B11:B41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2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26" si="2">+E11+1</f>
        <v>44410</v>
      </c>
      <c r="F12" s="141"/>
      <c r="G12" s="142">
        <v>9006</v>
      </c>
      <c r="H12" s="156" t="s">
        <v>114</v>
      </c>
      <c r="I12" s="142" t="s">
        <v>91</v>
      </c>
      <c r="J12" s="187">
        <v>8</v>
      </c>
      <c r="K12" s="99"/>
    </row>
    <row r="13" spans="1:11" ht="22.5" customHeight="1" x14ac:dyDescent="0.2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50">
        <v>9006</v>
      </c>
      <c r="H13" s="151" t="s">
        <v>114</v>
      </c>
      <c r="I13" s="150" t="s">
        <v>91</v>
      </c>
      <c r="J13" s="188">
        <v>8</v>
      </c>
      <c r="K13" s="102"/>
    </row>
    <row r="14" spans="1:11" ht="22.5" customHeight="1" x14ac:dyDescent="0.2">
      <c r="A14" s="119">
        <f t="shared" si="0"/>
        <v>1</v>
      </c>
      <c r="B14" s="119">
        <f t="shared" si="1"/>
        <v>3</v>
      </c>
      <c r="C14" s="162"/>
      <c r="D14" s="161" t="str">
        <f t="shared" ref="D14:D41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122</v>
      </c>
      <c r="I14" s="142" t="s">
        <v>81</v>
      </c>
      <c r="J14" s="187">
        <v>8</v>
      </c>
      <c r="K14" s="99"/>
    </row>
    <row r="15" spans="1:11" ht="22.5" customHeight="1" x14ac:dyDescent="0.2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50">
        <v>9006</v>
      </c>
      <c r="H15" s="151" t="s">
        <v>123</v>
      </c>
      <c r="I15" s="150" t="s">
        <v>91</v>
      </c>
      <c r="J15" s="188">
        <v>8</v>
      </c>
      <c r="K15" s="102"/>
    </row>
    <row r="16" spans="1:11" ht="22.5" customHeight="1" x14ac:dyDescent="0.2">
      <c r="A16" s="119">
        <f t="shared" si="0"/>
        <v>1</v>
      </c>
      <c r="B16" s="119">
        <f t="shared" si="1"/>
        <v>5</v>
      </c>
      <c r="C16" s="162"/>
      <c r="D16" s="226" t="str">
        <f t="shared" si="3"/>
        <v>Fri</v>
      </c>
      <c r="E16" s="207">
        <f t="shared" si="2"/>
        <v>44414</v>
      </c>
      <c r="F16" s="208"/>
      <c r="G16" s="209">
        <v>9006</v>
      </c>
      <c r="H16" s="249" t="s">
        <v>123</v>
      </c>
      <c r="I16" s="209" t="s">
        <v>91</v>
      </c>
      <c r="J16" s="227">
        <v>8</v>
      </c>
      <c r="K16" s="105"/>
    </row>
    <row r="17" spans="1:11" ht="22.5" customHeight="1" x14ac:dyDescent="0.2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8"/>
      <c r="K17" s="102"/>
    </row>
    <row r="18" spans="1:11" s="204" customFormat="1" ht="22.5" customHeight="1" x14ac:dyDescent="0.2">
      <c r="A18" s="204" t="str">
        <f t="shared" si="0"/>
        <v/>
      </c>
      <c r="B18" s="204">
        <f t="shared" si="1"/>
        <v>7</v>
      </c>
      <c r="C18" s="225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A19" s="119">
        <f t="shared" si="0"/>
        <v>1</v>
      </c>
      <c r="B19" s="119">
        <f t="shared" si="1"/>
        <v>1</v>
      </c>
      <c r="C19" s="162"/>
      <c r="D19" s="226" t="str">
        <f>IF(B19=1,"Mo",IF(B19=2,"Tue",IF(B19=3,"Wed",IF(B19=4,"Thu",IF(B19=5,"Fri",IF(B19=6,"Sat",IF(B19=7,"Sun","")))))))</f>
        <v>Mo</v>
      </c>
      <c r="E19" s="207">
        <f t="shared" si="2"/>
        <v>44417</v>
      </c>
      <c r="F19" s="208"/>
      <c r="G19" s="209">
        <v>9006</v>
      </c>
      <c r="H19" s="210" t="s">
        <v>124</v>
      </c>
      <c r="I19" s="209" t="s">
        <v>91</v>
      </c>
      <c r="J19" s="227">
        <v>8</v>
      </c>
      <c r="K19" s="105"/>
    </row>
    <row r="20" spans="1:11" ht="22.5" customHeight="1" x14ac:dyDescent="0.2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50">
        <v>9006</v>
      </c>
      <c r="H20" s="151" t="s">
        <v>123</v>
      </c>
      <c r="I20" s="150" t="s">
        <v>91</v>
      </c>
      <c r="J20" s="188">
        <v>8</v>
      </c>
      <c r="K20" s="102"/>
    </row>
    <row r="21" spans="1:11" ht="22.5" customHeight="1" x14ac:dyDescent="0.2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156" t="s">
        <v>123</v>
      </c>
      <c r="I21" s="142" t="s">
        <v>81</v>
      </c>
      <c r="J21" s="187">
        <v>8</v>
      </c>
      <c r="K21" s="99"/>
    </row>
    <row r="22" spans="1:11" ht="22.5" customHeight="1" x14ac:dyDescent="0.2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50"/>
      <c r="H22" s="157" t="s">
        <v>120</v>
      </c>
      <c r="I22" s="150"/>
      <c r="J22" s="188"/>
      <c r="K22" s="102"/>
    </row>
    <row r="23" spans="1:11" ht="22.5" customHeight="1" x14ac:dyDescent="0.2">
      <c r="A23" s="119">
        <f t="shared" si="0"/>
        <v>1</v>
      </c>
      <c r="B23" s="119">
        <f t="shared" si="1"/>
        <v>5</v>
      </c>
      <c r="C23" s="162"/>
      <c r="D23" s="226" t="str">
        <f t="shared" si="3"/>
        <v>Fri</v>
      </c>
      <c r="E23" s="207">
        <f t="shared" si="2"/>
        <v>44421</v>
      </c>
      <c r="F23" s="208"/>
      <c r="G23" s="209">
        <v>9006</v>
      </c>
      <c r="H23" s="210" t="s">
        <v>123</v>
      </c>
      <c r="I23" s="209" t="s">
        <v>91</v>
      </c>
      <c r="J23" s="227">
        <v>8</v>
      </c>
      <c r="K23" s="105"/>
    </row>
    <row r="24" spans="1:11" ht="22.5" customHeight="1" x14ac:dyDescent="0.2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8"/>
      <c r="K24" s="102"/>
    </row>
    <row r="25" spans="1:11" ht="22.5" customHeight="1" x14ac:dyDescent="0.2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8"/>
      <c r="K25" s="102"/>
    </row>
    <row r="26" spans="1:11" ht="22.5" customHeight="1" x14ac:dyDescent="0.2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 t="s">
        <v>119</v>
      </c>
      <c r="G26" s="142">
        <v>9001</v>
      </c>
      <c r="H26" s="156" t="s">
        <v>116</v>
      </c>
      <c r="I26" s="142" t="s">
        <v>91</v>
      </c>
      <c r="J26" s="187">
        <v>1</v>
      </c>
      <c r="K26" s="99"/>
    </row>
    <row r="27" spans="1:11" ht="22.5" customHeight="1" x14ac:dyDescent="0.2">
      <c r="C27" s="162"/>
      <c r="D27" s="161" t="str">
        <f>D26</f>
        <v>Mo</v>
      </c>
      <c r="E27" s="140">
        <f>E26</f>
        <v>44424</v>
      </c>
      <c r="F27" s="141"/>
      <c r="G27" s="142">
        <v>9006</v>
      </c>
      <c r="H27" s="156" t="s">
        <v>114</v>
      </c>
      <c r="I27" s="142" t="s">
        <v>91</v>
      </c>
      <c r="J27" s="187">
        <v>7</v>
      </c>
      <c r="K27" s="99"/>
    </row>
    <row r="28" spans="1:11" ht="22.5" customHeight="1" x14ac:dyDescent="0.2">
      <c r="A28" s="119">
        <f t="shared" si="0"/>
        <v>1</v>
      </c>
      <c r="B28" s="119">
        <f t="shared" si="1"/>
        <v>2</v>
      </c>
      <c r="C28" s="162"/>
      <c r="D28" s="163" t="str">
        <f t="shared" si="3"/>
        <v>Tue</v>
      </c>
      <c r="E28" s="148">
        <f>+E26+1</f>
        <v>44425</v>
      </c>
      <c r="F28" s="149"/>
      <c r="G28" s="150">
        <v>9006</v>
      </c>
      <c r="H28" s="151" t="s">
        <v>123</v>
      </c>
      <c r="I28" s="150" t="s">
        <v>91</v>
      </c>
      <c r="J28" s="188">
        <v>8</v>
      </c>
      <c r="K28" s="102"/>
    </row>
    <row r="29" spans="1:11" ht="22.5" customHeight="1" x14ac:dyDescent="0.2">
      <c r="A29" s="119">
        <f t="shared" si="0"/>
        <v>1</v>
      </c>
      <c r="B29" s="119">
        <f t="shared" si="1"/>
        <v>3</v>
      </c>
      <c r="C29" s="162"/>
      <c r="D29" s="226" t="str">
        <f t="shared" si="3"/>
        <v>Wed</v>
      </c>
      <c r="E29" s="207">
        <f>+E28+1</f>
        <v>44426</v>
      </c>
      <c r="F29" s="141" t="s">
        <v>119</v>
      </c>
      <c r="G29" s="142">
        <v>9001</v>
      </c>
      <c r="H29" s="210" t="s">
        <v>115</v>
      </c>
      <c r="I29" s="209" t="s">
        <v>81</v>
      </c>
      <c r="J29" s="227">
        <v>1</v>
      </c>
      <c r="K29" s="105"/>
    </row>
    <row r="30" spans="1:11" ht="22.5" customHeight="1" x14ac:dyDescent="0.2">
      <c r="C30" s="162"/>
      <c r="D30" s="226" t="str">
        <f>D29</f>
        <v>Wed</v>
      </c>
      <c r="E30" s="207">
        <f>E29</f>
        <v>44426</v>
      </c>
      <c r="F30" s="208"/>
      <c r="G30" s="142">
        <v>9006</v>
      </c>
      <c r="H30" s="210" t="s">
        <v>123</v>
      </c>
      <c r="I30" s="209"/>
      <c r="J30" s="227">
        <v>7</v>
      </c>
      <c r="K30" s="105"/>
    </row>
    <row r="31" spans="1:11" ht="22.5" customHeight="1" x14ac:dyDescent="0.2">
      <c r="A31" s="119">
        <f t="shared" si="0"/>
        <v>1</v>
      </c>
      <c r="B31" s="119">
        <f t="shared" si="1"/>
        <v>4</v>
      </c>
      <c r="C31" s="162"/>
      <c r="D31" s="163" t="str">
        <f t="shared" si="3"/>
        <v>Thu</v>
      </c>
      <c r="E31" s="148">
        <f>+E29+1</f>
        <v>44427</v>
      </c>
      <c r="F31" s="149"/>
      <c r="G31" s="150">
        <v>9006</v>
      </c>
      <c r="H31" s="151" t="s">
        <v>89</v>
      </c>
      <c r="I31" s="150" t="s">
        <v>91</v>
      </c>
      <c r="J31" s="188">
        <v>8</v>
      </c>
      <c r="K31" s="102"/>
    </row>
    <row r="32" spans="1:11" ht="22.5" customHeight="1" x14ac:dyDescent="0.2">
      <c r="A32" s="119">
        <f t="shared" si="0"/>
        <v>1</v>
      </c>
      <c r="B32" s="119">
        <f t="shared" si="1"/>
        <v>5</v>
      </c>
      <c r="C32" s="162"/>
      <c r="D32" s="226" t="str">
        <f t="shared" si="3"/>
        <v>Fri</v>
      </c>
      <c r="E32" s="207">
        <f t="shared" ref="E32:E37" si="4">+E31+1</f>
        <v>44428</v>
      </c>
      <c r="F32" s="208"/>
      <c r="G32" s="209">
        <v>9006</v>
      </c>
      <c r="H32" s="210" t="s">
        <v>89</v>
      </c>
      <c r="I32" s="209" t="s">
        <v>91</v>
      </c>
      <c r="J32" s="227">
        <v>8</v>
      </c>
      <c r="K32" s="105"/>
    </row>
    <row r="33" spans="1:11" ht="22.5" customHeight="1" x14ac:dyDescent="0.2">
      <c r="A33" s="119" t="str">
        <f t="shared" si="0"/>
        <v/>
      </c>
      <c r="B33" s="119">
        <f t="shared" si="1"/>
        <v>6</v>
      </c>
      <c r="C33" s="162"/>
      <c r="D33" s="163" t="str">
        <f t="shared" si="3"/>
        <v>Sat</v>
      </c>
      <c r="E33" s="148">
        <f t="shared" si="4"/>
        <v>44429</v>
      </c>
      <c r="F33" s="149"/>
      <c r="G33" s="150"/>
      <c r="H33" s="151"/>
      <c r="I33" s="150"/>
      <c r="J33" s="188"/>
      <c r="K33" s="102"/>
    </row>
    <row r="34" spans="1:11" s="164" customFormat="1" ht="22.5" customHeight="1" x14ac:dyDescent="0.2">
      <c r="A34" s="164" t="str">
        <f t="shared" si="0"/>
        <v/>
      </c>
      <c r="B34" s="164">
        <f t="shared" si="1"/>
        <v>7</v>
      </c>
      <c r="C34" s="165"/>
      <c r="D34" s="163" t="str">
        <f t="shared" si="3"/>
        <v>Sun</v>
      </c>
      <c r="E34" s="148">
        <f t="shared" si="4"/>
        <v>44430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A35" s="119">
        <f t="shared" si="0"/>
        <v>1</v>
      </c>
      <c r="B35" s="119">
        <f t="shared" si="1"/>
        <v>1</v>
      </c>
      <c r="C35" s="162"/>
      <c r="D35" s="161" t="str">
        <f>IF(B35=1,"Mo",IF(B35=2,"Tue",IF(B35=3,"Wed",IF(B35=4,"Thu",IF(B35=5,"Fri",IF(B35=6,"Sat",IF(B35=7,"Sun","")))))))</f>
        <v>Mo</v>
      </c>
      <c r="E35" s="140">
        <f t="shared" si="4"/>
        <v>44431</v>
      </c>
      <c r="F35" s="141"/>
      <c r="G35" s="142">
        <v>9006</v>
      </c>
      <c r="H35" s="156" t="s">
        <v>125</v>
      </c>
      <c r="I35" s="142" t="s">
        <v>91</v>
      </c>
      <c r="J35" s="187">
        <v>8</v>
      </c>
      <c r="K35" s="99"/>
    </row>
    <row r="36" spans="1:11" ht="22.5" customHeight="1" x14ac:dyDescent="0.2">
      <c r="A36" s="119">
        <f t="shared" si="0"/>
        <v>1</v>
      </c>
      <c r="B36" s="119">
        <f t="shared" si="1"/>
        <v>2</v>
      </c>
      <c r="C36" s="162"/>
      <c r="D36" s="163" t="str">
        <f>IF(B36=1,"Mo",IF(B36=2,"Tue",IF(B36=3,"Wed",IF(B36=4,"Thu",IF(B36=5,"Fri",IF(B36=6,"Sat",IF(B36=7,"Sun","")))))))</f>
        <v>Tue</v>
      </c>
      <c r="E36" s="148">
        <f t="shared" si="4"/>
        <v>44432</v>
      </c>
      <c r="F36" s="149"/>
      <c r="G36" s="150">
        <v>9006</v>
      </c>
      <c r="H36" s="151" t="s">
        <v>126</v>
      </c>
      <c r="I36" s="150" t="s">
        <v>91</v>
      </c>
      <c r="J36" s="188">
        <v>8</v>
      </c>
      <c r="K36" s="102"/>
    </row>
    <row r="37" spans="1:11" ht="22.5" customHeight="1" x14ac:dyDescent="0.2">
      <c r="A37" s="119">
        <f t="shared" si="0"/>
        <v>1</v>
      </c>
      <c r="B37" s="119">
        <f t="shared" si="1"/>
        <v>3</v>
      </c>
      <c r="C37" s="162"/>
      <c r="D37" s="161" t="str">
        <f t="shared" si="3"/>
        <v>Wed</v>
      </c>
      <c r="E37" s="140">
        <f t="shared" si="4"/>
        <v>44433</v>
      </c>
      <c r="F37" s="141" t="s">
        <v>119</v>
      </c>
      <c r="G37" s="142">
        <v>9001</v>
      </c>
      <c r="H37" s="156" t="s">
        <v>118</v>
      </c>
      <c r="I37" s="142" t="s">
        <v>81</v>
      </c>
      <c r="J37" s="187">
        <v>4</v>
      </c>
      <c r="K37" s="99"/>
    </row>
    <row r="38" spans="1:11" ht="22.5" customHeight="1" x14ac:dyDescent="0.2">
      <c r="C38" s="162"/>
      <c r="D38" s="161" t="str">
        <f>D37</f>
        <v>Wed</v>
      </c>
      <c r="E38" s="140">
        <f>E37</f>
        <v>44433</v>
      </c>
      <c r="F38" s="141"/>
      <c r="G38" s="142">
        <v>9006</v>
      </c>
      <c r="H38" s="156" t="s">
        <v>127</v>
      </c>
      <c r="I38" s="142" t="s">
        <v>81</v>
      </c>
      <c r="J38" s="187">
        <v>4</v>
      </c>
      <c r="K38" s="99"/>
    </row>
    <row r="39" spans="1:11" ht="22.5" customHeight="1" x14ac:dyDescent="0.2">
      <c r="A39" s="119">
        <f t="shared" si="0"/>
        <v>1</v>
      </c>
      <c r="B39" s="119">
        <f t="shared" si="1"/>
        <v>4</v>
      </c>
      <c r="C39" s="162"/>
      <c r="D39" s="163" t="str">
        <f t="shared" si="3"/>
        <v>Thu</v>
      </c>
      <c r="E39" s="148">
        <f>+E37+1</f>
        <v>44434</v>
      </c>
      <c r="F39" s="149"/>
      <c r="G39" s="150">
        <v>9006</v>
      </c>
      <c r="H39" s="151" t="s">
        <v>117</v>
      </c>
      <c r="I39" s="150" t="s">
        <v>91</v>
      </c>
      <c r="J39" s="188">
        <v>12</v>
      </c>
      <c r="K39" s="102"/>
    </row>
    <row r="40" spans="1:11" ht="22.5" customHeight="1" x14ac:dyDescent="0.2">
      <c r="A40" s="119">
        <f t="shared" si="0"/>
        <v>1</v>
      </c>
      <c r="B40" s="119">
        <f t="shared" si="1"/>
        <v>5</v>
      </c>
      <c r="C40" s="162"/>
      <c r="D40" s="226" t="str">
        <f t="shared" si="3"/>
        <v>Fri</v>
      </c>
      <c r="E40" s="207">
        <f>+E39+1</f>
        <v>44435</v>
      </c>
      <c r="F40" s="208"/>
      <c r="G40" s="209">
        <v>9006</v>
      </c>
      <c r="H40" s="210" t="s">
        <v>117</v>
      </c>
      <c r="I40" s="209" t="s">
        <v>91</v>
      </c>
      <c r="J40" s="227">
        <v>15</v>
      </c>
      <c r="K40" s="105"/>
    </row>
    <row r="41" spans="1:11" ht="22.5" customHeight="1" x14ac:dyDescent="0.2">
      <c r="A41" s="119" t="str">
        <f t="shared" si="0"/>
        <v/>
      </c>
      <c r="B41" s="119">
        <f t="shared" si="1"/>
        <v>6</v>
      </c>
      <c r="C41" s="162"/>
      <c r="D41" s="163" t="str">
        <f t="shared" si="3"/>
        <v>Sat</v>
      </c>
      <c r="E41" s="148">
        <f>+E40+1</f>
        <v>44436</v>
      </c>
      <c r="F41" s="149"/>
      <c r="G41" s="150">
        <v>9006</v>
      </c>
      <c r="H41" s="245" t="s">
        <v>117</v>
      </c>
      <c r="I41" s="150" t="s">
        <v>91</v>
      </c>
      <c r="J41" s="188">
        <v>15</v>
      </c>
      <c r="K41" s="102"/>
    </row>
    <row r="42" spans="1:11" ht="22.5" customHeight="1" x14ac:dyDescent="0.2">
      <c r="A42" s="119" t="str">
        <f t="shared" si="0"/>
        <v/>
      </c>
      <c r="B42" s="119">
        <f>WEEKDAY(E41+1,2)</f>
        <v>7</v>
      </c>
      <c r="C42" s="162"/>
      <c r="D42" s="161" t="str">
        <f>IF(B42=1,"Mo",IF(B42=2,"Tue",IF(B42=3,"Wed",IF(B42=4,"Thu",IF(B42=5,"Fri",IF(B42=6,"Sat",IF(B42=7,"Sun","")))))))</f>
        <v>Sun</v>
      </c>
      <c r="E42" s="140">
        <f>IF(MONTH(E41+1)&gt;MONTH(E41),"",E41+1)</f>
        <v>44437</v>
      </c>
      <c r="F42" s="149"/>
      <c r="G42" s="150">
        <v>9006</v>
      </c>
      <c r="H42" s="151" t="s">
        <v>117</v>
      </c>
      <c r="I42" s="150" t="s">
        <v>91</v>
      </c>
      <c r="J42" s="188">
        <v>15</v>
      </c>
      <c r="K42" s="102"/>
    </row>
    <row r="43" spans="1:11" ht="22.5" customHeight="1" x14ac:dyDescent="0.2">
      <c r="A43" s="119">
        <f t="shared" si="0"/>
        <v>1</v>
      </c>
      <c r="B43" s="119">
        <v>3</v>
      </c>
      <c r="C43" s="162"/>
      <c r="D43" s="161" t="str">
        <f>IF(B35=1,"Mo",IF(B35=2,"Tue",IF(B35=3,"Wed",IF(B35=4,"Thu",IF(B35=5,"Fri",IF(B35=6,"Sat",IF(B35=7,"Sun","")))))))</f>
        <v>Mo</v>
      </c>
      <c r="E43" s="140">
        <f>IF(MONTH(E42+1)&gt;MONTH(E42),"",E42+1)</f>
        <v>44438</v>
      </c>
      <c r="F43" s="141"/>
      <c r="G43" s="142">
        <v>9006</v>
      </c>
      <c r="H43" s="156" t="s">
        <v>128</v>
      </c>
      <c r="I43" s="142" t="s">
        <v>91</v>
      </c>
      <c r="J43" s="187">
        <v>12</v>
      </c>
      <c r="K43" s="99"/>
    </row>
    <row r="44" spans="1:11" ht="22.5" customHeight="1" x14ac:dyDescent="0.2">
      <c r="C44" s="162"/>
      <c r="D44" s="167" t="str">
        <f t="shared" ref="D44:E46" si="5">D43</f>
        <v>Mo</v>
      </c>
      <c r="E44" s="168">
        <f t="shared" si="5"/>
        <v>44438</v>
      </c>
      <c r="F44" s="169"/>
      <c r="G44" s="170"/>
      <c r="H44" s="247"/>
      <c r="I44" s="170"/>
      <c r="J44" s="189"/>
      <c r="K44" s="99"/>
    </row>
    <row r="45" spans="1:11" ht="22.5" customHeight="1" x14ac:dyDescent="0.2">
      <c r="C45" s="162"/>
      <c r="D45" s="167" t="str">
        <f t="shared" si="5"/>
        <v>Mo</v>
      </c>
      <c r="E45" s="168">
        <f t="shared" si="5"/>
        <v>44438</v>
      </c>
      <c r="F45" s="169"/>
      <c r="G45" s="170"/>
      <c r="H45" s="171"/>
      <c r="I45" s="170"/>
      <c r="J45" s="189"/>
      <c r="K45" s="99"/>
    </row>
    <row r="46" spans="1:11" ht="21.75" customHeight="1" x14ac:dyDescent="0.2">
      <c r="C46" s="162"/>
      <c r="D46" s="167" t="str">
        <f t="shared" si="5"/>
        <v>Mo</v>
      </c>
      <c r="E46" s="168">
        <f t="shared" si="5"/>
        <v>44438</v>
      </c>
      <c r="F46" s="169"/>
      <c r="G46" s="170"/>
      <c r="H46" s="171"/>
      <c r="I46" s="170"/>
      <c r="J46" s="189"/>
      <c r="K46" s="99"/>
    </row>
    <row r="47" spans="1:11" ht="21.75" customHeight="1" x14ac:dyDescent="0.2">
      <c r="C47" s="172"/>
      <c r="D47" s="167" t="str">
        <f t="shared" ref="D47:E47" si="6">D46</f>
        <v>Mo</v>
      </c>
      <c r="E47" s="168">
        <f t="shared" si="6"/>
        <v>44438</v>
      </c>
      <c r="F47" s="169"/>
      <c r="G47" s="170"/>
      <c r="H47" s="171"/>
      <c r="I47" s="170"/>
      <c r="J47" s="189"/>
      <c r="K47" s="99"/>
    </row>
    <row r="48" spans="1:11" ht="21.75" customHeight="1" x14ac:dyDescent="0.2">
      <c r="C48" s="172"/>
      <c r="D48" s="173" t="str">
        <f>IF(B36=1,"Mo",IF(B36=2,"Tue",IF(B36=3,"Wed",IF(B36=4,"Thu",IF(B36=5,"Fri",IF(B36=6,"Sat",IF(B36=7,"Sun","")))))))</f>
        <v>Tue</v>
      </c>
      <c r="E48" s="174">
        <f>E47+1</f>
        <v>44439</v>
      </c>
      <c r="F48" s="175"/>
      <c r="G48" s="176">
        <v>9006</v>
      </c>
      <c r="H48" s="246" t="s">
        <v>123</v>
      </c>
      <c r="I48" s="176" t="s">
        <v>91</v>
      </c>
      <c r="J48" s="190">
        <v>12</v>
      </c>
      <c r="K48" s="102"/>
    </row>
    <row r="49" spans="3:11" ht="21.75" customHeight="1" x14ac:dyDescent="0.2">
      <c r="C49" s="172"/>
      <c r="D49" s="173" t="str">
        <f>D48</f>
        <v>Tue</v>
      </c>
      <c r="E49" s="174">
        <f>E48</f>
        <v>44439</v>
      </c>
      <c r="F49" s="175"/>
      <c r="G49" s="176"/>
      <c r="H49" s="246"/>
      <c r="I49" s="176"/>
      <c r="J49" s="190"/>
      <c r="K49" s="102"/>
    </row>
    <row r="50" spans="3:11" ht="21.75" customHeight="1" x14ac:dyDescent="0.2">
      <c r="C50" s="172"/>
      <c r="D50" s="173" t="str">
        <f t="shared" ref="D50:E51" si="7">D49</f>
        <v>Tue</v>
      </c>
      <c r="E50" s="174">
        <f t="shared" si="7"/>
        <v>44439</v>
      </c>
      <c r="F50" s="175"/>
      <c r="G50" s="176"/>
      <c r="H50" s="177"/>
      <c r="I50" s="176"/>
      <c r="J50" s="190"/>
      <c r="K50" s="102"/>
    </row>
    <row r="51" spans="3:11" ht="21.75" customHeight="1" x14ac:dyDescent="0.2">
      <c r="C51" s="172"/>
      <c r="D51" s="173" t="str">
        <f t="shared" si="7"/>
        <v>Tue</v>
      </c>
      <c r="E51" s="174">
        <f t="shared" si="7"/>
        <v>44439</v>
      </c>
      <c r="F51" s="175"/>
      <c r="G51" s="176"/>
      <c r="H51" s="177"/>
      <c r="I51" s="176"/>
      <c r="J51" s="190"/>
      <c r="K51" s="102"/>
    </row>
    <row r="52" spans="3:11" ht="21.75" customHeight="1" thickBot="1" x14ac:dyDescent="0.25">
      <c r="C52" s="185"/>
      <c r="D52" s="184" t="str">
        <f>D48</f>
        <v>Tue</v>
      </c>
      <c r="E52" s="179">
        <f>E48</f>
        <v>44439</v>
      </c>
      <c r="F52" s="180"/>
      <c r="G52" s="181"/>
      <c r="H52" s="182"/>
      <c r="I52" s="181"/>
      <c r="J52" s="191"/>
      <c r="K52" s="103"/>
    </row>
    <row r="53" spans="3:11" ht="30" customHeight="1" x14ac:dyDescent="0.2"/>
    <row r="54" spans="3:11" ht="30" customHeight="1" x14ac:dyDescent="0.2"/>
    <row r="55" spans="3:11" ht="30" customHeight="1" x14ac:dyDescent="0.2"/>
    <row r="56" spans="3:11" ht="30" customHeight="1" x14ac:dyDescent="0.2"/>
    <row r="57" spans="3:11" ht="30" customHeight="1" x14ac:dyDescent="0.2"/>
    <row r="58" spans="3:11" ht="30" customHeight="1" x14ac:dyDescent="0.2"/>
    <row r="59" spans="3:11" ht="30" customHeight="1" x14ac:dyDescent="0.2"/>
    <row r="60" spans="3:11" ht="30" customHeight="1" x14ac:dyDescent="0.2"/>
    <row r="61" spans="3:11" ht="30" customHeight="1" x14ac:dyDescent="0.2"/>
    <row r="62" spans="3:11" ht="30" customHeight="1" x14ac:dyDescent="0.2"/>
    <row r="63" spans="3:11" ht="30" customHeight="1" x14ac:dyDescent="0.2"/>
    <row r="64" spans="3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</sheetData>
  <mergeCells count="2">
    <mergeCell ref="D4:E4"/>
    <mergeCell ref="D1:K1"/>
  </mergeCells>
  <conditionalFormatting sqref="C11:C42">
    <cfRule type="expression" dxfId="154" priority="25" stopIfTrue="1">
      <formula>IF($A11=1,B11,)</formula>
    </cfRule>
    <cfRule type="expression" dxfId="153" priority="26" stopIfTrue="1">
      <formula>IF($A11="",B11,)</formula>
    </cfRule>
  </conditionalFormatting>
  <conditionalFormatting sqref="E11">
    <cfRule type="expression" dxfId="152" priority="27" stopIfTrue="1">
      <formula>IF($A11="",B11,"")</formula>
    </cfRule>
  </conditionalFormatting>
  <conditionalFormatting sqref="E12:E42">
    <cfRule type="expression" dxfId="151" priority="28" stopIfTrue="1">
      <formula>IF($A12&lt;&gt;1,B12,"")</formula>
    </cfRule>
  </conditionalFormatting>
  <conditionalFormatting sqref="D11:D42">
    <cfRule type="expression" dxfId="150" priority="29" stopIfTrue="1">
      <formula>IF($A11="",B11,)</formula>
    </cfRule>
  </conditionalFormatting>
  <conditionalFormatting sqref="G11:G12 G14:G28 G32:G41">
    <cfRule type="expression" dxfId="149" priority="30" stopIfTrue="1">
      <formula>#REF!="Freelancer"</formula>
    </cfRule>
    <cfRule type="expression" dxfId="148" priority="31" stopIfTrue="1">
      <formula>#REF!="DTC Int. Staff"</formula>
    </cfRule>
  </conditionalFormatting>
  <conditionalFormatting sqref="G41 G14 G24:G28 G17:G21 G33:G38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G12">
    <cfRule type="expression" dxfId="145" priority="21" stopIfTrue="1">
      <formula>#REF!="Freelancer"</formula>
    </cfRule>
    <cfRule type="expression" dxfId="144" priority="22" stopIfTrue="1">
      <formula>#REF!="DTC Int. Staff"</formula>
    </cfRule>
  </conditionalFormatting>
  <conditionalFormatting sqref="G12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G13">
    <cfRule type="expression" dxfId="141" priority="17" stopIfTrue="1">
      <formula>#REF!="Freelancer"</formula>
    </cfRule>
    <cfRule type="expression" dxfId="140" priority="18" stopIfTrue="1">
      <formula>#REF!="DTC Int. Staff"</formula>
    </cfRule>
  </conditionalFormatting>
  <conditionalFormatting sqref="G13">
    <cfRule type="expression" dxfId="139" priority="15" stopIfTrue="1">
      <formula>$F$5="Freelancer"</formula>
    </cfRule>
    <cfRule type="expression" dxfId="138" priority="16" stopIfTrue="1">
      <formula>$F$5="DTC Int. Staff"</formula>
    </cfRule>
  </conditionalFormatting>
  <conditionalFormatting sqref="C43:C52">
    <cfRule type="expression" dxfId="137" priority="12" stopIfTrue="1">
      <formula>IF($A43=1,B43,)</formula>
    </cfRule>
    <cfRule type="expression" dxfId="136" priority="13" stopIfTrue="1">
      <formula>IF($A43="",B43,)</formula>
    </cfRule>
  </conditionalFormatting>
  <conditionalFormatting sqref="D43:D52">
    <cfRule type="expression" dxfId="135" priority="14" stopIfTrue="1">
      <formula>IF($A43="",B43,)</formula>
    </cfRule>
  </conditionalFormatting>
  <conditionalFormatting sqref="E43:E52">
    <cfRule type="expression" dxfId="134" priority="11" stopIfTrue="1">
      <formula>IF($A43&lt;&gt;1,B43,"")</formula>
    </cfRule>
  </conditionalFormatting>
  <conditionalFormatting sqref="G23">
    <cfRule type="expression" dxfId="133" priority="9" stopIfTrue="1">
      <formula>$F$5="Freelancer"</formula>
    </cfRule>
    <cfRule type="expression" dxfId="132" priority="10" stopIfTrue="1">
      <formula>$F$5="DTC Int. Staff"</formula>
    </cfRule>
  </conditionalFormatting>
  <conditionalFormatting sqref="G31">
    <cfRule type="expression" dxfId="131" priority="7" stopIfTrue="1">
      <formula>#REF!="Freelancer"</formula>
    </cfRule>
    <cfRule type="expression" dxfId="130" priority="8" stopIfTrue="1">
      <formula>#REF!="DTC Int. Staff"</formula>
    </cfRule>
  </conditionalFormatting>
  <conditionalFormatting sqref="G31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conditionalFormatting sqref="G29:G30">
    <cfRule type="expression" dxfId="127" priority="3" stopIfTrue="1">
      <formula>#REF!="Freelancer"</formula>
    </cfRule>
    <cfRule type="expression" dxfId="126" priority="4" stopIfTrue="1">
      <formula>#REF!="DTC Int. Staff"</formula>
    </cfRule>
  </conditionalFormatting>
  <conditionalFormatting sqref="G29:G30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2021-10-04T09:28:32Z</dcterms:modified>
</cp:coreProperties>
</file>