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Mona com 02042021\Timeconsulting_Mona\Timesheet\"/>
    </mc:Choice>
  </mc:AlternateContent>
  <xr:revisionPtr revIDLastSave="0" documentId="13_ncr:1_{1BF5FC5F-4121-41C9-9DAF-78E475650AE7}" xr6:coauthVersionLast="47" xr6:coauthVersionMax="47" xr10:uidLastSave="{00000000-0000-0000-0000-000000000000}"/>
  <bookViews>
    <workbookView xWindow="-110" yWindow="-110" windowWidth="19420" windowHeight="1030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I8" i="53"/>
  <c r="J8" i="53" s="1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5" i="46"/>
  <c r="D126" i="46" s="1"/>
  <c r="D127" i="46" s="1"/>
  <c r="D128" i="46" s="1"/>
  <c r="D129" i="46" s="1"/>
  <c r="A125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5" i="46"/>
  <c r="E130" i="46" s="1"/>
  <c r="B130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0" i="46" l="1"/>
  <c r="A130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  <c r="E124" i="46"/>
  <c r="E129" i="46" s="1"/>
</calcChain>
</file>

<file path=xl/sharedStrings.xml><?xml version="1.0" encoding="utf-8"?>
<sst xmlns="http://schemas.openxmlformats.org/spreadsheetml/2006/main" count="1092" uniqueCount="383">
  <si>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</si>
  <si>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</si>
  <si>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</si>
  <si>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</si>
  <si>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</si>
  <si>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</si>
  <si>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</si>
  <si>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</si>
  <si>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</si>
  <si>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</si>
  <si>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</si>
  <si>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</si>
  <si>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</si>
  <si>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</si>
  <si>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</si>
  <si>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</si>
  <si>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</si>
  <si>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</si>
  <si>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</si>
  <si>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</si>
  <si>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</si>
  <si>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</si>
  <si>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</si>
  <si>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</si>
  <si>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</si>
  <si>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</si>
  <si>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</si>
  <si>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</si>
  <si>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</si>
  <si>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</si>
  <si>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</si>
  <si>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</si>
  <si>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</si>
  <si>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</si>
  <si>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</si>
  <si>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</si>
  <si>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</si>
  <si>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</si>
  <si>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</si>
  <si>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</si>
  <si>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</si>
  <si>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</si>
  <si>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</si>
  <si>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</si>
  <si>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</si>
  <si>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</si>
  <si>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</si>
  <si>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</si>
  <si>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</si>
  <si>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</si>
  <si>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Chayanit</t>
  </si>
  <si>
    <t>Tirasetpakdee</t>
  </si>
  <si>
    <t>TIME110</t>
  </si>
  <si>
    <t>New year break</t>
  </si>
  <si>
    <t>TIME-202070</t>
  </si>
  <si>
    <t>NIA:IOP Content</t>
  </si>
  <si>
    <t>TIME</t>
  </si>
  <si>
    <t>TIME-202082</t>
  </si>
  <si>
    <t>Internal kick-off MoTs</t>
  </si>
  <si>
    <t xml:space="preserve">MoTs Kick-off slide content </t>
  </si>
  <si>
    <t>Edit IOP kick-off slide + Meeting</t>
  </si>
  <si>
    <t>Personal leave</t>
  </si>
  <si>
    <t>MoTs Kick-off slide content + research + list data requirement</t>
  </si>
  <si>
    <t>MoTs Kick-off slide</t>
  </si>
  <si>
    <t>NIA:IOP content slide day 1</t>
  </si>
  <si>
    <t>NIA:IOP content day 1</t>
  </si>
  <si>
    <t xml:space="preserve">Edit MoTs kick-off slide </t>
  </si>
  <si>
    <t xml:space="preserve">Kick-off MoTs + Summerize from meeting with team </t>
  </si>
  <si>
    <t>IOP Content</t>
  </si>
  <si>
    <t xml:space="preserve">NIA:IOP content slide </t>
  </si>
  <si>
    <t>NIA:IOP Content slide day 2</t>
  </si>
  <si>
    <t>NIA:IOP Content Day 2</t>
  </si>
  <si>
    <t>NIA:IOP content day 2</t>
  </si>
  <si>
    <t>list stakeholder MoTs</t>
  </si>
  <si>
    <t>Creat Pre-test post-test IOP</t>
  </si>
  <si>
    <t>MoTs research</t>
  </si>
  <si>
    <t>MoTs reaserch</t>
  </si>
  <si>
    <t>NIA:IOP Progress update meeting</t>
  </si>
  <si>
    <t>research statistic support all strategies MoTs + Create strategies</t>
  </si>
  <si>
    <t>MoTs slide compliance + Meeting</t>
  </si>
  <si>
    <t>Activities and budget from plan 2 and 2.5/ Stakeholders analysis</t>
  </si>
  <si>
    <t>MoTs Listing key stakeholders for interview and focus group + Writing inception report part schedule, questions, topic, objective.</t>
  </si>
  <si>
    <t>MoTs Risk management and followup project slides + Writing report</t>
  </si>
  <si>
    <t>MoTs Internal Meeting + Creating Excel concluded organization and their project budget + stakeholder analysis</t>
  </si>
  <si>
    <t>Progress meeting IOP</t>
  </si>
  <si>
    <t xml:space="preserve">MoTs research and draft Slides deck </t>
  </si>
  <si>
    <t>MoTs Check list interview and focus group participants</t>
  </si>
  <si>
    <t>Check place and equipment for online training at NIA</t>
  </si>
  <si>
    <t>NIA</t>
  </si>
  <si>
    <t xml:space="preserve">MoTs edit slide and inception report </t>
  </si>
  <si>
    <t xml:space="preserve">policy compliance slides + report </t>
  </si>
  <si>
    <t>Allianze internal meeting</t>
  </si>
  <si>
    <t xml:space="preserve">Edit inception slides + finalize inception report + Internal Meeting </t>
  </si>
  <si>
    <t xml:space="preserve">MoTs stakeholders analysis </t>
  </si>
  <si>
    <t>Vacation leave</t>
  </si>
  <si>
    <t>Senting confirmation email to participant IOP round 1</t>
  </si>
  <si>
    <t xml:space="preserve">MoTs Internal meeting + create Interview form + draft slide story </t>
  </si>
  <si>
    <t xml:space="preserve">Create question for IOP training activities + IOP progress update meeting + Run thru </t>
  </si>
  <si>
    <t>Create slides for inception presentation</t>
  </si>
  <si>
    <t>MoTs research and slides + internal meeting</t>
  </si>
  <si>
    <t xml:space="preserve">MoTs research and slides </t>
  </si>
  <si>
    <t>IOP content breif for faci</t>
  </si>
  <si>
    <t xml:space="preserve">IOP online training run thru and setup </t>
  </si>
  <si>
    <t>IOP training round1 day1</t>
  </si>
  <si>
    <t>MoTs slides for inception presentation</t>
  </si>
  <si>
    <t>IOP training round1 day2</t>
  </si>
  <si>
    <t>วันหยุด</t>
  </si>
  <si>
    <t>MoTs Key message from mindmap + Slide for working committee meeting</t>
  </si>
  <si>
    <t xml:space="preserve">1on1 Session about innovative culture + Take note and summarized </t>
  </si>
  <si>
    <t xml:space="preserve">MoTs Slide for working committee meeting including case study, tourism cluster, and testimonal </t>
  </si>
  <si>
    <t xml:space="preserve">Edit MoTs Inception report + Printing + Slide about road and rail tourism, High speed train connecting </t>
  </si>
  <si>
    <t xml:space="preserve">Draft MoTs progress report I + Slide for working committee meeting </t>
  </si>
  <si>
    <t xml:space="preserve">1on1 session about innovation process + Take note and summarized </t>
  </si>
  <si>
    <t xml:space="preserve">Working committee meeting + Focus group letter preparing </t>
  </si>
  <si>
    <t>MoTs</t>
  </si>
  <si>
    <t xml:space="preserve">Interview list for progress I, Sending focus group letter, confirm focus group hotel  </t>
  </si>
  <si>
    <t xml:space="preserve">IOP 1on1 session knowledge management + request break, lunch and water for workshop </t>
  </si>
  <si>
    <t>MoTs internal meeting + Progress report slide</t>
  </si>
  <si>
    <t xml:space="preserve">MoTs world travel research + Story slide </t>
  </si>
  <si>
    <t>MoTs meeting + letter printing + MoTs research</t>
  </si>
  <si>
    <t xml:space="preserve">MoTs research and slide + breif interviewer </t>
  </si>
  <si>
    <t>MoTs In-depth interview with กรมเศราบกิจระหว่างประเทศ + สรุปการสัมภาษณ์ + Breif interviewer + MoTs Slides</t>
  </si>
  <si>
    <t>In-depth interview with researcher from Chulalongkorn university + MoTs slides</t>
  </si>
  <si>
    <t xml:space="preserve">MoTs slides + Prepare focus group </t>
  </si>
  <si>
    <t xml:space="preserve">1on1 session resource management </t>
  </si>
  <si>
    <t>In-depth interview with สำนักงาน ป.ย.ป. + สรุปการสัมภาษณ์ + ปรับคำถามสัมภาษณ์ + Draft mots progress report I + report writing + creating slides + research</t>
  </si>
  <si>
    <t xml:space="preserve">In-depth interview with กระทรวงวัฒนธรรม, วิทยาลัยดุสิตธานี, การท่องเที่ยวแห่งประเทศไทย + สรุปการสัมภาษณ์ทั้ง 3 ครั้ง + Report writing </t>
  </si>
  <si>
    <t>In-depth interview with กรมการท่องเที่ยว + สรุปการสัมภาษณ์ + Progress report I</t>
  </si>
  <si>
    <t xml:space="preserve">Progress report + slides </t>
  </si>
  <si>
    <t>Benchmark tourism marketing 2 countries + create slide + writing report</t>
  </si>
  <si>
    <t>Time-202082</t>
  </si>
  <si>
    <t>Benchmark tourism marketing 2 countries + create slide + writing report + summarized key finding from interview</t>
  </si>
  <si>
    <t xml:space="preserve">MoTs progress report + Summarized interview + slide focus group </t>
  </si>
  <si>
    <t xml:space="preserve">TIME-202082 </t>
  </si>
  <si>
    <t>In0depth interview with Depa, กระทรวงทรัพยากรธรรมชาติและสิ่งแวดล้อม, สรุปการสัมภาษณ์ + Edit focus group slides + writing progress report</t>
  </si>
  <si>
    <t>NIA:IOP workshop round 2 day1</t>
  </si>
  <si>
    <t>NIA:IOP workshop round 2 day2 + summarized workshop meeting</t>
  </si>
  <si>
    <t xml:space="preserve">Writing MC script for focus group event tmr + Edit slide for fogus group + watch and comment video + prepare event, meeting room, and event flow </t>
  </si>
  <si>
    <t>Focus group event all day (Being MC, run event and made it smooth as much as possible) + summarized everything from event</t>
  </si>
  <si>
    <t>iBis hotel + TIME</t>
  </si>
  <si>
    <t>Indepth interview 1 organization, Take note and summarized detail from interview + conclude key finding from every indepth interview</t>
  </si>
  <si>
    <t>Chakri Day</t>
  </si>
  <si>
    <t>Sick leave (has medical certificate must rest for 3 days because of Tonsillitis)</t>
  </si>
  <si>
    <t>Songkran Day</t>
  </si>
  <si>
    <t xml:space="preserve">Summarized every note from 1-on-1 session + comment video for Martech team </t>
  </si>
  <si>
    <t>HOME</t>
  </si>
  <si>
    <t>Making slide In-depth interview conclusion</t>
  </si>
  <si>
    <t>TME-202082</t>
  </si>
  <si>
    <t xml:space="preserve">Draft travel and tourism development plan </t>
  </si>
  <si>
    <t xml:space="preserve">Edit and make more Slides for progress I presentation </t>
  </si>
  <si>
    <t>MoTs Factor Analysis</t>
  </si>
  <si>
    <t xml:space="preserve">MoTs Factor Analysis </t>
  </si>
  <si>
    <t>Edit MoTs Factor Analysis + Internal meeting</t>
  </si>
  <si>
    <t xml:space="preserve">MoTs Factor Analysis for draft travel and tourism development plan </t>
  </si>
  <si>
    <t xml:space="preserve">Edit MoTs Factor Analysis for draft travel and tourism development plan </t>
  </si>
  <si>
    <t xml:space="preserve">Mindmapping MoTs Factor Analysis for draft travel and tourism development plan + making it better </t>
  </si>
  <si>
    <t>Labor Day</t>
  </si>
  <si>
    <t>Coronation Day</t>
  </si>
  <si>
    <t>MoTs Factor Analysis Mindmap + Making Slides For Presentation</t>
  </si>
  <si>
    <t>TIME-202067</t>
  </si>
  <si>
    <t xml:space="preserve">TAT Training Brief meeting </t>
  </si>
  <si>
    <t xml:space="preserve">MoTs Factor Analysis Slides </t>
  </si>
  <si>
    <t>Present progress I</t>
  </si>
  <si>
    <t>TAT Training being a workshop facilitator All Day</t>
  </si>
  <si>
    <t>Edit MoTs Progress report I following the comments</t>
  </si>
  <si>
    <t>Edit MoTs Progress report I following the comments + Internal meeting</t>
  </si>
  <si>
    <t>Edit Mots Progress report I part level 1, 2 and 3 plan + Making slides</t>
  </si>
  <si>
    <t>MoTs Internal meeting + Edit strategies and initiatives of the plan + Making slide for meeting with clients</t>
  </si>
  <si>
    <t>MoTs Internal Meeting + Breif Aj. For meeting with client + Edit Progress report I: part country focus, Thailand TTCI, Each generation in the world population, current tourism situation.</t>
  </si>
  <si>
    <t xml:space="preserve">Edit MoTs progress report I </t>
  </si>
  <si>
    <t>MoTs Internal meeting + Edit progress report + Reading papers for more informaton</t>
  </si>
  <si>
    <t xml:space="preserve">Edit progress report I </t>
  </si>
  <si>
    <t>Edit progress report I and rewrite executive summary</t>
  </si>
  <si>
    <t>Edit progress report + prove read + comment compliances</t>
  </si>
  <si>
    <t>plan &amp; strategies compliance in Excel</t>
  </si>
  <si>
    <t>Print progress report I + Research tourist fee for travel in Thailand + plan &amp; strategies compliance in Excel</t>
  </si>
  <si>
    <t>Visakha Bucha</t>
  </si>
  <si>
    <t>Put progress report I file on 10 flashdrives + plan &amp; strategies compliances in excel</t>
  </si>
  <si>
    <t>plan &amp; strategies compliance in Excel + Edit (Draft) travel and tourism plan 3</t>
  </si>
  <si>
    <t>Fund raising meeting + Edit (Draft) travel and tourism plan 3</t>
  </si>
  <si>
    <t xml:space="preserve">Plans compliance with the tourism plan in excell + Internal meeting finding vision, goals and strategies + find initiatives and put them on slides </t>
  </si>
  <si>
    <t>Plans compliance with the tourism plan in excell</t>
  </si>
  <si>
    <t>Holiday</t>
  </si>
  <si>
    <t xml:space="preserve">คิดเป้าประสงค์และตัวชี้วัดรายยยุทธสาสตร์ </t>
  </si>
  <si>
    <t>ทำการวิเคราะห์ SWOT และเขียนรายงาน พร้อมทั้งทำสไลด์</t>
  </si>
  <si>
    <t>ทำการวิเคราะห์ TOWS และทำสไลด์ + เขียนรายงาน + วิเคราะห์ส่วนของกลไกการขับเคลื่อนแผน</t>
  </si>
  <si>
    <t xml:space="preserve">เขียนรายงานส่วนกลไกการขับเคลื่อนแผน + สไลด์เชื่อมโยงหน่วยงานที่เกี่ยวข้อง </t>
  </si>
  <si>
    <t>เขียนรายงานกลไกการขับเคลื่อนแผนให้สมบูรณ์และทำสไลด์ประกอบ</t>
  </si>
  <si>
    <t xml:space="preserve">ปรับสไลด์กลไก + สรุปหน่วยงานในกลไก + เขียนรายงานส่วนความเชื่อมโยงกับแผนระดับอื่น ๆ </t>
  </si>
  <si>
    <t xml:space="preserve">คิดโครงการรายยุทธสาสตร์ พร้อมรายละเอียดการดำเนินงาน </t>
  </si>
  <si>
    <t>ปรับกลไกการขับเคลื่อน + ทำโครงการต่อในรายละเอียดที่ลึดขึ้น ระยะเวลาโครงการ พร้อมกับหน่วยงาน</t>
  </si>
  <si>
    <t>ทำงบประมาณโครงการ + หน่วยงานตัวอักษรย่อ + อภิธานศัพท์ +ภาคผนวกอักษรย่อ</t>
  </si>
  <si>
    <t>จัดทำร่างแผนให้สมบูรณ์ ตรวจสอบความถูกต้องของร่าง + เริ่มเรียบเรียงรายชื่อผู้จะเชิญเข้าประชุมแต่ละภาคให้เรียบร้อย และเริ่มโทรแจ้งก่อนรอบแรก</t>
  </si>
  <si>
    <t>โทรแจ้งภาคตะวันออกเฉียงเหนือให้ครบทั้งหมด</t>
  </si>
  <si>
    <t>วางโครงและเรื่องรางสไลด์สำหรับการนำเสนอแผนลุกค้า + ประชุมภายในทั้ง MoTs และ DSI + ทำสไลด์นำเสนอ</t>
  </si>
  <si>
    <t>สรุปเรื่องราวสไลด์พร้อมทั้งจัดทำสไลด์ทั้งหมด</t>
  </si>
  <si>
    <t xml:space="preserve">แก้ไขสไลด์ และประชุมนำเสนอสไลด์ภายใน </t>
  </si>
  <si>
    <t>จัดทำจดหมายรายบุคคลทั้งหมดของภาคอีสาน</t>
  </si>
  <si>
    <t>ส่งอีเมลพร้อมเอกสารทั้ง 3 รูปแบบทั้งหมดของภาคอีสาน</t>
  </si>
  <si>
    <t>ปริ้นจดหมาย + ใส่ซอง และเตรียมจัดส่ง + ปรับสไลด์นำเสนอ</t>
  </si>
  <si>
    <t>ลากิจ (ฉีดวัคซีน)</t>
  </si>
  <si>
    <t>ตอบรับแบบตอบรับและอัพเดทจำนวนผู้ตอบรับของภาคอีสาน</t>
  </si>
  <si>
    <t xml:space="preserve">Made slide for 5 region meeting such as tourism value chain, SWOT, generation and trend, tourism variousity </t>
  </si>
  <si>
    <t>Updated response from north-east region participants + Made questionaires on slido + Prepare meeting</t>
  </si>
  <si>
    <t>Summarized north-east region particitpants and sent comfirm emails + create questions</t>
  </si>
  <si>
    <t>Brief Aj. Online + Sent particitpants list</t>
  </si>
  <si>
    <t>Organized first region meeting + moderated slido part + follow up north-east region confirmed mails + Meeting then edit slides and questions from next day meeting</t>
  </si>
  <si>
    <t xml:space="preserve">Organized second region meeting + Follow up participants confiremed mail and then sent detail mail back  </t>
  </si>
  <si>
    <t>sick leave</t>
  </si>
  <si>
    <t xml:space="preserve">Organized middle region meeting + draft progress report II </t>
  </si>
  <si>
    <t xml:space="preserve">Organized south region meeting + researched and made  slides and writing report </t>
  </si>
  <si>
    <t>Writing progress report II + Check all the meeting summary</t>
  </si>
  <si>
    <t>Internal meeting + Create new strategies and initiatives + Swot and tows analysis</t>
  </si>
  <si>
    <t>Writing draft tourism plan + Create the example projects and their detail</t>
  </si>
  <si>
    <t>Analyzed and created draft master plan</t>
  </si>
  <si>
    <t xml:space="preserve">Made slide about future goals of tourism master plan </t>
  </si>
  <si>
    <t xml:space="preserve">Edit draft master plan + clear slide for meeting </t>
  </si>
  <si>
    <t xml:space="preserve">MoTs meeting + project on excel + create story board + Edit draft master plan </t>
  </si>
  <si>
    <t xml:space="preserve">MoTs client meeting + Team meeting + Edit draft master plan </t>
  </si>
  <si>
    <t>Edit and create draft master plan such as tourism importance, tourism value chain etc. also edit draft from client's comment</t>
  </si>
  <si>
    <t xml:space="preserve">Internal meeting + Edit slide and draft master plan + made slide for 200 people meeting </t>
  </si>
  <si>
    <t>HOMR</t>
  </si>
  <si>
    <t>Edit projects on excel and edit draft</t>
  </si>
  <si>
    <t xml:space="preserve">Analyzed comment from clients + Edit draft master plan on action plan part and financial part + Record my speaking for video </t>
  </si>
  <si>
    <t xml:space="preserve">Edit draft master plan on example projects, flagship projects and responsible organizations, indicators </t>
  </si>
  <si>
    <t xml:space="preserve">Edit indicators + slide for 200 meeting + video brief + Edit draft master plan </t>
  </si>
  <si>
    <t>Edit and Final darft master plan + Create slide meeting with internal organizations + Follow up vedio + create google form</t>
  </si>
  <si>
    <t>Edit Master plan according to comments + create slides meeting with internal organizations + Discuss about LIVE meeting + create poster content</t>
  </si>
  <si>
    <t>Create slides meeting with internal organizations + Edit poster + Edit Master plan/slides + Comment video</t>
  </si>
  <si>
    <t xml:space="preserve">Answer questions about plan &amp; slide + Runthrough Event for 6 Aug + Edit slides meeting with internal organizations </t>
  </si>
  <si>
    <t xml:space="preserve">Organizing Public hearing event + Summarize content from event + Edit slide meeting + Create draft final report </t>
  </si>
  <si>
    <t xml:space="preserve">Write Final Report e.g. executive summary, edit TSA number, analze forecast, summarize public hearing + Edit master plan </t>
  </si>
  <si>
    <t xml:space="preserve">Meeting with internal organizations + Edit Final report + Edit Master plan + create slide for final presentation  </t>
  </si>
  <si>
    <t>Finish final report + Edit master plan + create slides for final presentation</t>
  </si>
  <si>
    <t>Edit master plan + create slides</t>
  </si>
  <si>
    <t>Print Final report + master plan and sent to clients + edit slide according to comments</t>
  </si>
  <si>
    <t xml:space="preserve">Create Press release + Edit following comments </t>
  </si>
  <si>
    <t xml:space="preserve">Edit master plan + answer client's some questions </t>
  </si>
  <si>
    <t>Internal meeting</t>
  </si>
  <si>
    <t>TIME-202101</t>
  </si>
  <si>
    <t>Review valuation report</t>
  </si>
  <si>
    <t xml:space="preserve">Review and comment TCEP report </t>
  </si>
  <si>
    <t xml:space="preserve">Edit slide final presentation e.g. SDG + Summarize content from 10 Aug meeting sent to client </t>
  </si>
  <si>
    <t xml:space="preserve">Review NIA valuation report </t>
  </si>
  <si>
    <t>TIME-202153</t>
  </si>
  <si>
    <t>Create TOR for Tourism recommendation</t>
  </si>
  <si>
    <t xml:space="preserve">Create slide indicator compliances </t>
  </si>
  <si>
    <t xml:space="preserve">Internal meeting + Edit slide for final presentation + create slide for รมว. Meeting </t>
  </si>
  <si>
    <t xml:space="preserve">Final presentation + Edit master plan according to comments </t>
  </si>
  <si>
    <t>Finalize slide for meeting + รมว. Meeting + edit master plan</t>
  </si>
  <si>
    <t>ลากิจ</t>
  </si>
  <si>
    <t xml:space="preserve">Edit master plan and final report </t>
  </si>
  <si>
    <t>Mock up policy recommendation proposal + Generate concept note + research</t>
  </si>
  <si>
    <t xml:space="preserve">Check and adjust MoTs master plan and final report </t>
  </si>
  <si>
    <t xml:space="preserve">Edit mots master plan and final report </t>
  </si>
  <si>
    <t xml:space="preserve">adjust MoTs master plan </t>
  </si>
  <si>
    <t>Technical proposal + TOR + research</t>
  </si>
  <si>
    <t xml:space="preserve">Internal meeting + Technical proposal + Project calculation </t>
  </si>
  <si>
    <t>TIME-202134</t>
  </si>
  <si>
    <t xml:space="preserve">ONDE bechmark (USA) </t>
  </si>
  <si>
    <t>TIMEPR-202106</t>
  </si>
  <si>
    <t>Generate NIDA presentation for P'DOME</t>
  </si>
  <si>
    <t xml:space="preserve">Making slide for mots technocal proposal + edit key concept note and agenda </t>
  </si>
  <si>
    <t>TIME202134</t>
  </si>
  <si>
    <t>Meeting and edit from p'Dome comments</t>
  </si>
  <si>
    <t>Participant in online meeting from clients' invitation + technical proposal + adjust concept note</t>
  </si>
  <si>
    <t>Edit NIDA slides</t>
  </si>
  <si>
    <t>Edit MoTs invoice</t>
  </si>
  <si>
    <t>Making ONDE Benchmark slides</t>
  </si>
  <si>
    <t>Technical proposal slide + report + review key concept note</t>
  </si>
  <si>
    <t>Finalize proposal + prepare the documents + Project calculation</t>
  </si>
  <si>
    <t>Home</t>
  </si>
  <si>
    <t xml:space="preserve">Research and draft presentation + adjust agenda + list participants for meeting </t>
  </si>
  <si>
    <t>BA Interview</t>
  </si>
  <si>
    <t>Proposal submission + Research + list participants and create invitation paper</t>
  </si>
  <si>
    <t>Policy recommendation research and create slides</t>
  </si>
  <si>
    <t xml:space="preserve">Policy recommendation research and create slides + list and contact speakers </t>
  </si>
  <si>
    <t>Research and create slides</t>
  </si>
  <si>
    <t>Research and create slides + contact speakers</t>
  </si>
  <si>
    <t>Research + create kick-off presentation + contact speakers</t>
  </si>
  <si>
    <t xml:space="preserve"> research + contact speakers + finalize invitation, response paper and agenda</t>
  </si>
  <si>
    <t xml:space="preserve">Kick-off meeting + coordinate invitaton, speakers, etc. </t>
  </si>
  <si>
    <t>Facilitatprs brief meeting</t>
  </si>
  <si>
    <t xml:space="preserve">Internal meeting + contact speakers + research content + create Q&amp;A questions </t>
  </si>
  <si>
    <t>Contact speakers + draft recommendation</t>
  </si>
  <si>
    <t>Contact speakers + sending mail + draft presentation &amp; recommendation + research recovery measures</t>
  </si>
  <si>
    <t>Current financial and non-financial measures research</t>
  </si>
  <si>
    <t>ติดตามวิทยากรสำหรับการประชุมหารือโต๊ะกลม+ติดต่อผู้เข้าร่วมการประชุมทั้งหมด+จัดการขอเอกสารและเลขบัญชีเพื่อดำเนินการเรื่องค่าตอบแทนวิทยากร</t>
  </si>
  <si>
    <t>TIME-201959</t>
  </si>
  <si>
    <t>Brief workshop FA</t>
  </si>
  <si>
    <t>ติดต่อผู้เข้าร่วมการประชุมต่อให้ครบ พร้อมทั้งส่งหนังสือเชิญและรายละเอียดการประชุม + หารายชื่อสัมภาษณ์และประสานงานกับลูกค้า + อัพเดทโครงสไลด์</t>
  </si>
  <si>
    <t xml:space="preserve">Facilitator Workshop all day  </t>
  </si>
  <si>
    <t>หารายชื่อผู้สัมภาษณ์</t>
  </si>
  <si>
    <t>ติดตามวิทยากรที่ยังไม่ตอบรับ + จัดทำสไลด์กลางสำหรับการประชุม ทั้ง google form และ qr code ต่าง ๆ  + เช็คและอัพเดทการตอบรับเข้าร่วมประชุม พร้อมทั้งส่งลิงค์และรายละเอียดเพิ่มเติมสำหรับการประชุม</t>
  </si>
  <si>
    <t xml:space="preserve">Review recommendations and benchmark + Finish slides for roundtable discussion + Followup speakers + draft PR poster content  + Followup speaker's documents </t>
  </si>
  <si>
    <t>Update and followup speakers's list + Update roundtable discussion participant's response + แก้ไขหนังสือขอความอนุเคราะห์สัมภาษณ์ + รีวิวข้อเสนอแนะและกรณีศึกษา + ติดตามสไลด์หน้าแนะนำวิทยากรจากฝ่ายกราฟฟิค</t>
  </si>
  <si>
    <t xml:space="preserve">Research current measures and writing report + ส่งไปรษณีย์เชิญเข้าร่วมประชุม + คิดและจัดทำคำถามสมาคมราชประสงค์ + ส่งเมลให้ลิงค์เข้าร่วมประชุมและรายละเอียดประชุม </t>
  </si>
  <si>
    <t>Brief FA</t>
  </si>
  <si>
    <t>Day-off</t>
  </si>
  <si>
    <t>ส่งคำถามให้สมาคมราชประสงค์ + รีวิวและคอมเม้นเนื้อหาและกราฟฟิคสื่อประชาสัมภาษณ์ + เขียนสคริปการประชุม + อัพเดทรายชื่อผู้ตอบรับเข้าร่วมประชุม + ขอรูปภาพวิยากร + ประสานเพื่อแจ้งข้อมูลวิทยากรเพิ่มเติม + เขียนรายงานด้านมาตรการปัจจุบันต่อ</t>
  </si>
  <si>
    <t xml:space="preserve">Review recommendation and benchmark and benchmark table + writing measure report and make slides + Followup PR poster + Followup speakers's presentation </t>
  </si>
  <si>
    <t xml:space="preserve">Writing current measure report and make slides + Followup speakers's presentation + DIO Team internal meeting </t>
  </si>
  <si>
    <t>Update Interview list + create slide for report</t>
  </si>
  <si>
    <t>Create slides for final report</t>
  </si>
  <si>
    <t xml:space="preserve">Read report and information paper + Run thru roundtable didcussion + Re-slide current situation + Followup speakers's presentation + Edit interview list </t>
  </si>
  <si>
    <t>Recheck speakers + Internal meeting + บันทึกการกล่าวเปิดประชุมท่านปลัด + อัพเดทรายชื่อผู้ตอบรับการเข้าประชุมและส่งลิงค์</t>
  </si>
  <si>
    <t>เตรียมการประชุมทั้งหมดสำหรับวันงาน + ติดตามเอกสารวิทยากร + ยืนยันวิทยากร</t>
  </si>
  <si>
    <t xml:space="preserve">Roundtable discussion day 1 + สรุปประชุม + แก้ไขและเตรียมพร้อมงานครั้งที่ 2 + ส่งลิงค์เข้าร่วมประชุมใหม่ + ติดตามสไลด์วิทยากรที่เหลือ + จัดการเรื่องการ LIVE </t>
  </si>
  <si>
    <t xml:space="preserve">สรุปเนื้อหาการประชุม + ปรับข้อเสนอแนะ + ติดตามการตอบรับการสัมภาษณ์ + ทำสไลด์และเขียนรายงานสถานการณ์ปัจจุบัน </t>
  </si>
  <si>
    <t>TIME-202138</t>
  </si>
  <si>
    <t xml:space="preserve">LIVE Commerce meeting </t>
  </si>
  <si>
    <t xml:space="preserve">ติดตามรายชื่อผู้สัมภาษณ์ + Update progress meeting + writing report </t>
  </si>
  <si>
    <t xml:space="preserve">Make an appointment for Interview lists, review roundtable result, review current edited situation  </t>
  </si>
  <si>
    <t xml:space="preserve">Research LIVE Commerce information </t>
  </si>
  <si>
    <t xml:space="preserve">Edit slides and write report + Gather slides + Brief Interviewer </t>
  </si>
  <si>
    <t>Live internal meeting</t>
  </si>
  <si>
    <t xml:space="preserve">Brief interviewer + Indepth Interview and conclude the result + Create slides for roundtable &amp; intervew result  </t>
  </si>
  <si>
    <t>Live internal meeting + create live slide</t>
  </si>
  <si>
    <t>Indepth Intervew Kbank + conclude interview result + write recommendation report and final report</t>
  </si>
  <si>
    <t xml:space="preserve">Live2 meeting </t>
  </si>
  <si>
    <t xml:space="preserve">Edit recommendation report, slide and final report + Change cover + breif Martech about graphic + request USB </t>
  </si>
  <si>
    <t xml:space="preserve">Edit mots final report and recommendation report + Indepth interview with krungsri + conclude interview result + review slides and report </t>
  </si>
  <si>
    <t>Research + Interview target + Create slides</t>
  </si>
  <si>
    <t>Review reports + proveread</t>
  </si>
  <si>
    <t>sent report to client + coordinate with clients</t>
  </si>
  <si>
    <t xml:space="preserve">Mots meeting  + presentation + edit slides </t>
  </si>
  <si>
    <t xml:space="preserve">Mots meet to presnet draft recommendation to clients </t>
  </si>
  <si>
    <t xml:space="preserve">LIVE meeting updated </t>
  </si>
  <si>
    <t xml:space="preserve">Create rocovery recommendation from client's comments </t>
  </si>
  <si>
    <t>Create recovery recommendation report + Meeting with martech</t>
  </si>
  <si>
    <t xml:space="preserve">writing recommendation report </t>
  </si>
  <si>
    <t>Internal LIVE meeting</t>
  </si>
  <si>
    <t xml:space="preserve">Kick-off TCEB: MICE Insight </t>
  </si>
  <si>
    <t>TIME-202158</t>
  </si>
  <si>
    <t>Meeting update recommendation + finish recovery recommendation to sent to martech</t>
  </si>
  <si>
    <t xml:space="preserve">check all the report sending to print </t>
  </si>
  <si>
    <t xml:space="preserve">Print the report + Create slide for mots presentation </t>
  </si>
  <si>
    <t>TCEB: MICE Insight planning all the work</t>
  </si>
  <si>
    <t xml:space="preserve">Brief mots presentation </t>
  </si>
  <si>
    <t>LIVE1 meeting</t>
  </si>
  <si>
    <t xml:space="preserve">Create TCEB: MICE Insight Gantt Chart </t>
  </si>
  <si>
    <t>MICE Insigt project calculation + plan and write risk management plan</t>
  </si>
  <si>
    <t xml:space="preserve">Draft TCEB Inception report + plan overall plan + write some part of the report </t>
  </si>
  <si>
    <t xml:space="preserve">Writing + edit TCEB Inception report and slides: Plan 1-5 and project management </t>
  </si>
  <si>
    <t xml:space="preserve">Research TCEB: MICE and plan the slides </t>
  </si>
  <si>
    <t xml:space="preserve">reserch and draft LIVE Platform feature </t>
  </si>
  <si>
    <t>ประชุมตรวจรับงาน Final Report + แก้ไขเล่มข้อเสนอ +บรีฟเนื้อหาและกราฟฟิคกับทีมกราฟฟิค</t>
  </si>
  <si>
    <t>ประชุมภายในทีมเตรียมการโปรเจคเพื่อส่งขอทุน</t>
  </si>
  <si>
    <t xml:space="preserve">รีเสิชและจัดทำสไลด์เพื่อนำมาสร้างคำถามการสำรวจเบื้องต้น </t>
  </si>
  <si>
    <t>แก้ไขรายงานฉบับสมบูรณ์ และรายงานข้อเสนอแนะ บรีฟทีมกราฟฟิคส่วนที่แก้ไข</t>
  </si>
  <si>
    <t>ศึกษาเพื่อจัดทำรายงานเบื้องต้น ศึกษาเว็บไซต์ MICE ศึกษารายชื่อผู้ทำแบบสำรวจ และวางแผนการดำเนินงานโดยละเอียด Gantt Chart</t>
  </si>
  <si>
    <t>Internal kick-off + ศึกษาและเขียนรายงานเบื้องต้น + ติดต่อประสานงานกับทีมลูกค้าเพื่อทำความรู้จักกัน + รีวิวงานส่วนของน้อง ๆ ในทีม</t>
  </si>
  <si>
    <t>ประชุมกับพี่โดม + ทำ Pitch Deck</t>
  </si>
  <si>
    <t>ศึกษา รีเสิช และจัดทำ Pitch Deck สำหรับ LIVE project</t>
  </si>
  <si>
    <t>Brief อาจารย์พีระถึงเนื้อหาเพื่อประชุมกับลูกค้า</t>
  </si>
  <si>
    <t xml:space="preserve">จัดทำรายงานเบื้องต้น + ประชุม kick-off กับลูกค้า </t>
  </si>
  <si>
    <t>ประชุมภายในทีมเพื่อระดมความเห็นและนำเสนอไอเดีย</t>
  </si>
  <si>
    <t>รีเสิชและจัดทำ Picth Deck</t>
  </si>
  <si>
    <t>รับคอมเม้นจากลูกค้าเพื่อบรีฟแก้ไขกราฟฟิคต่อให้ทีมกราฟฟิค</t>
  </si>
  <si>
    <t>ปรับและแก้ไขแผนงานเบื้องต้นที่ได้ข้อสรุปจากการประชุมลูกค้า + รีวิวงานน้องในทีม + ศึกษาเอกสารและข้อมูลที่ได้รับจากลูกค้าเพิ่มเติม</t>
  </si>
  <si>
    <t>แก้ไขรายงานข้อเสนอจากคอมเม้นลูกค้า</t>
  </si>
  <si>
    <t>แก้ไขรายงานเบื้องต้น + รีวิวงานน้อง + รีวิวรายชื่อ</t>
  </si>
  <si>
    <t>รีวิว Pitch Deck</t>
  </si>
  <si>
    <t>จัดทำสไลด์การศึกษารายงานเบื้องต้น + ปรับคำถามสำรวจ</t>
  </si>
  <si>
    <t xml:space="preserve">ประชุมเรื่อง Performance Evaluation </t>
  </si>
  <si>
    <t>รวบรวมรายงานเบื้องต้น  + วางแผนการศึกษาเบื้องต้นพิ่มเติม + คิดคำถามการสำรวจเชิงคุณภาพเบื้องต้น + รายชื่อเบื้องต้น</t>
  </si>
  <si>
    <t xml:space="preserve">ส่งรายงานข้อเสนอ draft  1 ให้ลูกค้ารีวิวพร้อมรับคอมเม้น </t>
  </si>
  <si>
    <t xml:space="preserve">ทำสไลด์ + ศึกษาเว็บไซต์ MICE Intelligence Center + รีวิวงานน้อง ๆ </t>
  </si>
  <si>
    <t>ศึกษาเว็บไซต์ MICE ทำสไลด์ + Weekly progress update + ปรับ agenda และคำถามสำรวจเชิงคุณภาพแยกใส่เวิร์ด</t>
  </si>
  <si>
    <t>ทำหน้าคำอธิบายตัวย่อ 1 หน้าส่งให้ martech + ปรับและสรุปหน่วยงาน + ไฟนอลเล่มแล้วส่งให้พี่ต้าเตรียมปริ้น</t>
  </si>
  <si>
    <t>เขียนรายงานเบื้องต้น + เตรียมเนื้อหาอัพเดทอาจารย์</t>
  </si>
  <si>
    <t xml:space="preserve"> รายงานเบื้องต้น + ลิสว่าต้องการข้อมูลอะไรเพิ่มจากลูกค้า + ขอข้อมูลลูกค้าเพิ่มเติม + ส่งไฟล์คำถามให้ลูกค้ารีวิว</t>
  </si>
  <si>
    <t>TIME-202168</t>
  </si>
  <si>
    <t>วางโครง ข้อเสนอทางเทคนิค Technical proposal</t>
  </si>
  <si>
    <t>DIO Internal Meeting</t>
  </si>
  <si>
    <t xml:space="preserve">ศึกษาลัดทำสไลด์ inception + รีวิวงานน้อง + เขียนรายงาน inception </t>
  </si>
  <si>
    <t xml:space="preserve">ส่งงาน Mots </t>
  </si>
  <si>
    <t>รายงานเบื้องต้น</t>
  </si>
  <si>
    <t>ประชุมกับลุกค้ารับความเห็นและนำมาปรับแก้ไข + แก้ไขแผนงานในรายงานเบื้องต้น</t>
  </si>
  <si>
    <t>Vacay Leave</t>
  </si>
  <si>
    <t xml:space="preserve">TIME-202153 </t>
  </si>
  <si>
    <t xml:space="preserve">จัดทำรายงานเบื้องต้น + รีวิวงานของน้องในทีม </t>
  </si>
  <si>
    <t>DIO Meeting with P'Dome "Core competency"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</si>
</sst>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80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6" borderId="10" xfId="0" applyFont="1" applyFill="1" applyBorder="1" applyAlignment="1">
      <alignment horizontal="left"/>
    </xf>
    <xf numFmtId="0" fontId="16" fillId="6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</xf>
    <xf numFmtId="14" fontId="14" fillId="8" borderId="33" xfId="0" applyNumberFormat="1" applyFont="1" applyFill="1" applyBorder="1" applyAlignment="1" applyProtection="1">
      <alignment horizontal="center" vertical="center"/>
    </xf>
    <xf numFmtId="0" fontId="14" fillId="8" borderId="11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horizontal="center" vertical="center"/>
      <protection locked="0"/>
    </xf>
    <xf numFmtId="0" fontId="14" fillId="8" borderId="10" xfId="0" applyFont="1" applyFill="1" applyBorder="1" applyAlignment="1" applyProtection="1">
      <alignment vertical="center" wrapText="1"/>
      <protection locked="0"/>
    </xf>
    <xf numFmtId="2" fontId="14" fillId="8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8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>
      <alignment horizontal="center" vertical="center" wrapText="1"/>
    </xf>
    <xf numFmtId="17" fontId="11" fillId="10" borderId="22" xfId="0" applyNumberFormat="1" applyFont="1" applyFill="1" applyBorder="1" applyAlignment="1" applyProtection="1">
      <alignment horizontal="center" vertical="center"/>
      <protection locked="0"/>
    </xf>
    <xf numFmtId="0" fontId="16" fillId="6" borderId="20" xfId="0" applyFont="1" applyFill="1" applyBorder="1" applyAlignment="1">
      <alignment horizontal="left"/>
    </xf>
    <xf numFmtId="0" fontId="16" fillId="6" borderId="28" xfId="0" applyFont="1" applyFill="1" applyBorder="1" applyAlignment="1">
      <alignment horizontal="left"/>
    </xf>
    <xf numFmtId="0" fontId="16" fillId="6" borderId="20" xfId="0" applyFont="1" applyFill="1" applyBorder="1" applyAlignment="1">
      <alignment horizontal="left" vertical="center"/>
    </xf>
    <xf numFmtId="0" fontId="16" fillId="6" borderId="21" xfId="0" applyFont="1" applyFill="1" applyBorder="1" applyAlignment="1">
      <alignment horizontal="left" vertical="center"/>
    </xf>
    <xf numFmtId="0" fontId="16" fillId="6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8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8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9" xfId="0" applyNumberFormat="1" applyFont="1" applyFill="1" applyBorder="1" applyAlignment="1" applyProtection="1">
      <alignment horizontal="center" vertical="center"/>
      <protection locked="0"/>
    </xf>
    <xf numFmtId="20" fontId="14" fillId="0" borderId="3" xfId="0" applyNumberFormat="1" applyFont="1" applyFill="1" applyBorder="1" applyAlignment="1" applyProtection="1">
      <alignment horizontal="center" vertical="center"/>
    </xf>
    <xf numFmtId="20" fontId="14" fillId="2" borderId="40" xfId="0" applyNumberFormat="1" applyFont="1" applyFill="1" applyBorder="1" applyAlignment="1" applyProtection="1">
      <alignment horizontal="center" vertical="center"/>
      <protection locked="0"/>
    </xf>
    <xf numFmtId="20" fontId="14" fillId="0" borderId="25" xfId="0" applyNumberFormat="1" applyFont="1" applyFill="1" applyBorder="1" applyAlignment="1" applyProtection="1">
      <alignment horizontal="center" vertical="center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0" fontId="11" fillId="4" borderId="23" xfId="0" applyFont="1" applyFill="1" applyBorder="1" applyAlignment="1" applyProtection="1">
      <alignment horizontal="center" vertical="center"/>
    </xf>
    <xf numFmtId="2" fontId="14" fillId="0" borderId="3" xfId="0" applyNumberFormat="1" applyFont="1" applyBorder="1" applyAlignment="1" applyProtection="1">
      <alignment horizontal="center" vertical="center"/>
      <protection locked="0"/>
    </xf>
    <xf numFmtId="2" fontId="14" fillId="8" borderId="3" xfId="0" applyNumberFormat="1" applyFont="1" applyFill="1" applyBorder="1" applyAlignment="1" applyProtection="1">
      <alignment horizontal="center" vertical="center"/>
      <protection locked="0"/>
    </xf>
    <xf numFmtId="2" fontId="14" fillId="0" borderId="3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2" fontId="14" fillId="0" borderId="25" xfId="0" applyNumberFormat="1" applyFont="1" applyBorder="1" applyAlignment="1" applyProtection="1">
      <alignment horizontal="center" vertical="center"/>
      <protection locked="0"/>
    </xf>
    <xf numFmtId="0" fontId="14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4" fillId="5" borderId="3" xfId="0" applyNumberFormat="1" applyFont="1" applyFill="1" applyBorder="1" applyAlignment="1" applyProtection="1">
      <alignment horizontal="center" vertical="center"/>
    </xf>
    <xf numFmtId="20" fontId="14" fillId="8" borderId="3" xfId="0" applyNumberFormat="1" applyFont="1" applyFill="1" applyBorder="1" applyAlignment="1" applyProtection="1">
      <alignment horizontal="center" vertical="center"/>
    </xf>
    <xf numFmtId="20" fontId="14" fillId="8" borderId="36" xfId="0" applyNumberFormat="1" applyFont="1" applyFill="1" applyBorder="1" applyAlignment="1" applyProtection="1">
      <alignment horizontal="center" vertical="center"/>
    </xf>
    <xf numFmtId="14" fontId="14" fillId="8" borderId="36" xfId="0" applyNumberFormat="1" applyFont="1" applyFill="1" applyBorder="1" applyAlignment="1" applyProtection="1">
      <alignment horizontal="center" vertical="center"/>
    </xf>
    <xf numFmtId="0" fontId="14" fillId="8" borderId="15" xfId="0" applyFont="1" applyFill="1" applyBorder="1" applyAlignment="1" applyProtection="1">
      <alignment horizontal="center" vertical="center"/>
      <protection locked="0"/>
    </xf>
    <xf numFmtId="0" fontId="14" fillId="8" borderId="20" xfId="0" applyFont="1" applyFill="1" applyBorder="1" applyAlignment="1" applyProtection="1">
      <alignment horizontal="center" vertical="center"/>
      <protection locked="0"/>
    </xf>
    <xf numFmtId="0" fontId="16" fillId="8" borderId="20" xfId="0" applyFont="1" applyFill="1" applyBorder="1" applyAlignment="1" applyProtection="1">
      <alignment vertical="center" wrapText="1"/>
      <protection locked="0"/>
    </xf>
    <xf numFmtId="2" fontId="14" fillId="8" borderId="41" xfId="0" applyNumberFormat="1" applyFont="1" applyFill="1" applyBorder="1" applyAlignment="1" applyProtection="1">
      <alignment horizontal="center" vertical="center"/>
      <protection locked="0"/>
    </xf>
    <xf numFmtId="20" fontId="14" fillId="8" borderId="25" xfId="0" applyNumberFormat="1" applyFont="1" applyFill="1" applyBorder="1" applyAlignment="1" applyProtection="1">
      <alignment horizontal="center" vertical="center"/>
    </xf>
    <xf numFmtId="14" fontId="14" fillId="8" borderId="34" xfId="0" applyNumberFormat="1" applyFont="1" applyFill="1" applyBorder="1" applyAlignment="1" applyProtection="1">
      <alignment horizontal="center" vertical="center"/>
    </xf>
    <xf numFmtId="0" fontId="14" fillId="8" borderId="27" xfId="0" applyFont="1" applyFill="1" applyBorder="1" applyAlignment="1" applyProtection="1">
      <alignment horizontal="center" vertical="center"/>
      <protection locked="0"/>
    </xf>
    <xf numFmtId="0" fontId="14" fillId="8" borderId="24" xfId="0" applyFont="1" applyFill="1" applyBorder="1" applyAlignment="1" applyProtection="1">
      <alignment horizontal="center" vertical="center"/>
      <protection locked="0"/>
    </xf>
    <xf numFmtId="0" fontId="16" fillId="8" borderId="24" xfId="0" applyFont="1" applyFill="1" applyBorder="1" applyAlignment="1" applyProtection="1">
      <alignment vertical="center" wrapText="1"/>
      <protection locked="0"/>
    </xf>
    <xf numFmtId="2" fontId="14" fillId="8" borderId="25" xfId="0" applyNumberFormat="1" applyFont="1" applyFill="1" applyBorder="1" applyAlignment="1" applyProtection="1">
      <alignment horizontal="center" vertical="center"/>
      <protection locked="0"/>
    </xf>
    <xf numFmtId="0" fontId="16" fillId="0" borderId="10" xfId="0" applyFont="1" applyFill="1" applyBorder="1" applyAlignment="1" applyProtection="1">
      <alignment vertical="center" wrapText="1"/>
      <protection locked="0"/>
    </xf>
    <xf numFmtId="0" fontId="14" fillId="8" borderId="0" xfId="0" applyNumberFormat="1" applyFont="1" applyFill="1" applyBorder="1" applyAlignment="1" applyProtection="1">
      <alignment vertical="center"/>
      <protection locked="0"/>
    </xf>
    <xf numFmtId="0" fontId="14" fillId="8" borderId="0" xfId="0" applyFont="1" applyFill="1" applyAlignment="1" applyProtection="1">
      <alignment vertical="center"/>
      <protection locked="0"/>
    </xf>
    <xf numFmtId="20" fontId="14" fillId="8" borderId="30" xfId="0" applyNumberFormat="1" applyFont="1" applyFill="1" applyBorder="1" applyAlignment="1" applyProtection="1">
      <alignment horizontal="center" vertical="center"/>
      <protection locked="0"/>
    </xf>
    <xf numFmtId="20" fontId="14" fillId="0" borderId="36" xfId="0" applyNumberFormat="1" applyFont="1" applyFill="1" applyBorder="1" applyAlignment="1" applyProtection="1">
      <alignment horizontal="center" vertical="center"/>
    </xf>
    <xf numFmtId="14" fontId="14" fillId="0" borderId="36" xfId="0" applyNumberFormat="1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4" fillId="0" borderId="20" xfId="0" applyFont="1" applyFill="1" applyBorder="1" applyAlignment="1" applyProtection="1">
      <alignment horizontal="center" vertical="center"/>
      <protection locked="0"/>
    </xf>
    <xf numFmtId="0" fontId="16" fillId="0" borderId="20" xfId="0" applyFont="1" applyFill="1" applyBorder="1" applyAlignment="1" applyProtection="1">
      <alignment vertical="center" wrapText="1"/>
      <protection locked="0"/>
    </xf>
    <xf numFmtId="2" fontId="14" fillId="0" borderId="41" xfId="0" applyNumberFormat="1" applyFont="1" applyFill="1" applyBorder="1" applyAlignment="1" applyProtection="1">
      <alignment horizontal="center" vertical="center"/>
      <protection locked="0"/>
    </xf>
    <xf numFmtId="20" fontId="14" fillId="2" borderId="43" xfId="0" applyNumberFormat="1" applyFont="1" applyFill="1" applyBorder="1" applyAlignment="1" applyProtection="1">
      <alignment horizontal="center" vertical="center"/>
      <protection locked="0"/>
    </xf>
    <xf numFmtId="20" fontId="14" fillId="8" borderId="44" xfId="0" applyNumberFormat="1" applyFont="1" applyFill="1" applyBorder="1" applyAlignment="1" applyProtection="1">
      <alignment horizontal="center" vertical="center"/>
    </xf>
    <xf numFmtId="20" fontId="14" fillId="8" borderId="34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8" fillId="0" borderId="10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4" fillId="8" borderId="20" xfId="0" applyFont="1" applyFill="1" applyBorder="1" applyAlignment="1" applyProtection="1">
      <alignment vertical="center" wrapText="1"/>
      <protection locked="0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3" fillId="7" borderId="5" xfId="0" applyFont="1" applyFill="1" applyBorder="1" applyAlignment="1">
      <alignment horizontal="left" vertical="center"/>
    </xf>
    <xf numFmtId="0" fontId="13" fillId="7" borderId="7" xfId="0" applyFont="1" applyFill="1" applyBorder="1" applyAlignment="1">
      <alignment horizontal="left" vertical="center"/>
    </xf>
    <xf numFmtId="0" fontId="13" fillId="7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6" fillId="8" borderId="18" xfId="0" applyFont="1" applyFill="1" applyBorder="1" applyAlignment="1">
      <alignment horizontal="left"/>
    </xf>
    <xf numFmtId="0" fontId="16" fillId="8" borderId="14" xfId="0" applyFont="1" applyFill="1" applyBorder="1" applyAlignment="1">
      <alignment horizontal="left"/>
    </xf>
    <xf numFmtId="0" fontId="16" fillId="8" borderId="1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left"/>
    </xf>
    <xf numFmtId="0" fontId="16" fillId="8" borderId="4" xfId="0" applyFont="1" applyFill="1" applyBorder="1" applyAlignment="1">
      <alignment horizontal="left"/>
    </xf>
    <xf numFmtId="0" fontId="16" fillId="8" borderId="11" xfId="0" applyFont="1" applyFill="1" applyBorder="1" applyAlignment="1">
      <alignment horizontal="left"/>
    </xf>
    <xf numFmtId="0" fontId="11" fillId="9" borderId="9" xfId="0" applyFont="1" applyFill="1" applyBorder="1" applyAlignment="1">
      <alignment horizontal="left" vertical="center"/>
    </xf>
    <xf numFmtId="0" fontId="11" fillId="9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48869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8" zoomScaleNormal="100" workbookViewId="0">
      <selection activeCell="C18" sqref="C18:G1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8" t="s">
        <v>24</v>
      </c>
      <c r="C2" s="149"/>
      <c r="D2" s="149"/>
      <c r="E2" s="149"/>
      <c r="F2" s="149"/>
      <c r="G2" s="150"/>
      <c r="H2" s="2"/>
      <c r="I2" s="2"/>
    </row>
    <row r="3" spans="2:9" x14ac:dyDescent="0.35">
      <c r="B3" s="7" t="s">
        <v>25</v>
      </c>
      <c r="C3" s="154" t="s">
        <v>50</v>
      </c>
      <c r="D3" s="155"/>
      <c r="E3" s="155"/>
      <c r="F3" s="155"/>
      <c r="G3" s="156"/>
      <c r="H3" s="3"/>
      <c r="I3" s="3"/>
    </row>
    <row r="4" spans="2:9" x14ac:dyDescent="0.35">
      <c r="B4" s="6" t="s">
        <v>26</v>
      </c>
      <c r="C4" s="157" t="s">
        <v>51</v>
      </c>
      <c r="D4" s="158"/>
      <c r="E4" s="158"/>
      <c r="F4" s="158"/>
      <c r="G4" s="159"/>
      <c r="H4" s="3"/>
      <c r="I4" s="3"/>
    </row>
    <row r="5" spans="2:9" x14ac:dyDescent="0.35">
      <c r="B5" s="6" t="s">
        <v>27</v>
      </c>
      <c r="C5" s="157" t="s">
        <v>52</v>
      </c>
      <c r="D5" s="158"/>
      <c r="E5" s="158"/>
      <c r="F5" s="158"/>
      <c r="G5" s="159"/>
      <c r="H5" s="3"/>
      <c r="I5" s="3"/>
    </row>
    <row r="7" spans="2:9" ht="32.25" customHeight="1" x14ac:dyDescent="0.35">
      <c r="B7" s="168" t="s">
        <v>31</v>
      </c>
      <c r="C7" s="169"/>
      <c r="D7" s="169"/>
      <c r="E7" s="169"/>
      <c r="F7" s="169"/>
      <c r="G7" s="170"/>
      <c r="H7" s="3"/>
      <c r="I7" s="3"/>
    </row>
    <row r="8" spans="2:9" x14ac:dyDescent="0.35">
      <c r="B8" s="151" t="s">
        <v>28</v>
      </c>
      <c r="C8" s="152"/>
      <c r="D8" s="152"/>
      <c r="E8" s="152"/>
      <c r="F8" s="152"/>
      <c r="G8" s="153"/>
      <c r="H8" s="3"/>
      <c r="I8" s="3"/>
    </row>
    <row r="9" spans="2:9" x14ac:dyDescent="0.35">
      <c r="B9" s="165" t="s">
        <v>29</v>
      </c>
      <c r="C9" s="166"/>
      <c r="D9" s="166"/>
      <c r="E9" s="166"/>
      <c r="F9" s="166"/>
      <c r="G9" s="167"/>
      <c r="H9" s="3"/>
      <c r="I9" s="3"/>
    </row>
    <row r="10" spans="2:9" x14ac:dyDescent="0.35">
      <c r="B10" s="136" t="s">
        <v>30</v>
      </c>
      <c r="C10" s="137"/>
      <c r="D10" s="137"/>
      <c r="E10" s="137"/>
      <c r="F10" s="137"/>
      <c r="G10" s="138"/>
      <c r="H10" s="3"/>
      <c r="I10" s="3"/>
    </row>
    <row r="12" spans="2:9" x14ac:dyDescent="0.35">
      <c r="B12" s="58" t="s">
        <v>46</v>
      </c>
      <c r="C12" s="160" t="s">
        <v>16</v>
      </c>
      <c r="D12" s="161"/>
      <c r="E12" s="161"/>
      <c r="F12" s="161"/>
      <c r="G12" s="161"/>
      <c r="H12" s="4"/>
      <c r="I12" s="4"/>
    </row>
    <row r="13" spans="2:9" ht="19.5" customHeight="1" x14ac:dyDescent="0.35">
      <c r="B13" s="60">
        <v>9001</v>
      </c>
      <c r="C13" s="130" t="s">
        <v>36</v>
      </c>
      <c r="D13" s="131"/>
      <c r="E13" s="131"/>
      <c r="F13" s="131"/>
      <c r="G13" s="132"/>
      <c r="H13" s="4"/>
      <c r="I13" s="4"/>
    </row>
    <row r="14" spans="2:9" ht="19.5" customHeight="1" x14ac:dyDescent="0.35">
      <c r="B14" s="7" t="s">
        <v>23</v>
      </c>
      <c r="C14" s="136"/>
      <c r="D14" s="137"/>
      <c r="E14" s="137"/>
      <c r="F14" s="137"/>
      <c r="G14" s="138"/>
      <c r="H14" s="4"/>
      <c r="I14" s="4"/>
    </row>
    <row r="15" spans="2:9" ht="18.75" customHeight="1" x14ac:dyDescent="0.35">
      <c r="B15" s="60">
        <v>9002</v>
      </c>
      <c r="C15" s="162" t="s">
        <v>45</v>
      </c>
      <c r="D15" s="163"/>
      <c r="E15" s="163"/>
      <c r="F15" s="163"/>
      <c r="G15" s="164"/>
      <c r="H15" s="4"/>
      <c r="I15" s="4"/>
    </row>
    <row r="16" spans="2:9" ht="18.75" customHeight="1" x14ac:dyDescent="0.35">
      <c r="B16" s="61"/>
      <c r="C16" s="171" t="s">
        <v>43</v>
      </c>
      <c r="D16" s="172"/>
      <c r="E16" s="172"/>
      <c r="F16" s="172"/>
      <c r="G16" s="173"/>
      <c r="H16" s="4"/>
      <c r="I16" s="4"/>
    </row>
    <row r="17" spans="2:9" ht="18.75" customHeight="1" x14ac:dyDescent="0.35">
      <c r="B17" s="7" t="s">
        <v>15</v>
      </c>
      <c r="C17" s="133" t="s">
        <v>44</v>
      </c>
      <c r="D17" s="134"/>
      <c r="E17" s="134"/>
      <c r="F17" s="134"/>
      <c r="G17" s="135"/>
      <c r="H17" s="4"/>
      <c r="I17" s="4"/>
    </row>
    <row r="18" spans="2:9" ht="19.5" customHeight="1" x14ac:dyDescent="0.35">
      <c r="B18" s="62">
        <v>9003</v>
      </c>
      <c r="C18" s="139" t="s">
        <v>37</v>
      </c>
      <c r="D18" s="140"/>
      <c r="E18" s="140"/>
      <c r="F18" s="140"/>
      <c r="G18" s="141"/>
      <c r="H18" s="4"/>
      <c r="I18" s="4"/>
    </row>
    <row r="19" spans="2:9" x14ac:dyDescent="0.35">
      <c r="B19" s="63" t="s">
        <v>17</v>
      </c>
      <c r="C19" s="142"/>
      <c r="D19" s="143"/>
      <c r="E19" s="143"/>
      <c r="F19" s="143"/>
      <c r="G19" s="144"/>
      <c r="H19" s="4"/>
      <c r="I19" s="4"/>
    </row>
    <row r="20" spans="2:9" ht="19.5" customHeight="1" x14ac:dyDescent="0.35">
      <c r="B20" s="62">
        <v>9004</v>
      </c>
      <c r="C20" s="139" t="s">
        <v>42</v>
      </c>
      <c r="D20" s="140"/>
      <c r="E20" s="140"/>
      <c r="F20" s="140"/>
      <c r="G20" s="141"/>
      <c r="H20" s="4"/>
      <c r="I20" s="4"/>
    </row>
    <row r="21" spans="2:9" ht="19.5" customHeight="1" x14ac:dyDescent="0.35">
      <c r="B21" s="63" t="s">
        <v>17</v>
      </c>
      <c r="C21" s="142"/>
      <c r="D21" s="143"/>
      <c r="E21" s="143"/>
      <c r="F21" s="143"/>
      <c r="G21" s="144"/>
      <c r="H21" s="4"/>
      <c r="I21" s="4"/>
    </row>
    <row r="22" spans="2:9" ht="19.5" customHeight="1" x14ac:dyDescent="0.35">
      <c r="B22" s="60">
        <v>9005</v>
      </c>
      <c r="C22" s="130" t="s">
        <v>41</v>
      </c>
      <c r="D22" s="131"/>
      <c r="E22" s="131"/>
      <c r="F22" s="131"/>
      <c r="G22" s="132"/>
    </row>
    <row r="23" spans="2:9" ht="19.5" customHeight="1" x14ac:dyDescent="0.35">
      <c r="B23" s="7" t="s">
        <v>32</v>
      </c>
      <c r="C23" s="136"/>
      <c r="D23" s="137"/>
      <c r="E23" s="137"/>
      <c r="F23" s="137"/>
      <c r="G23" s="138"/>
    </row>
    <row r="24" spans="2:9" ht="19.5" customHeight="1" x14ac:dyDescent="0.35">
      <c r="B24" s="60">
        <v>9006</v>
      </c>
      <c r="C24" s="139" t="s">
        <v>40</v>
      </c>
      <c r="D24" s="140"/>
      <c r="E24" s="140"/>
      <c r="F24" s="140"/>
      <c r="G24" s="141"/>
    </row>
    <row r="25" spans="2:9" x14ac:dyDescent="0.35">
      <c r="B25" s="7" t="s">
        <v>22</v>
      </c>
      <c r="C25" s="142"/>
      <c r="D25" s="143"/>
      <c r="E25" s="143"/>
      <c r="F25" s="143"/>
      <c r="G25" s="144"/>
    </row>
    <row r="26" spans="2:9" ht="19.5" customHeight="1" x14ac:dyDescent="0.35">
      <c r="B26" s="60">
        <v>9007</v>
      </c>
      <c r="C26" s="130" t="s">
        <v>39</v>
      </c>
      <c r="D26" s="131"/>
      <c r="E26" s="131"/>
      <c r="F26" s="131"/>
      <c r="G26" s="132"/>
    </row>
    <row r="27" spans="2:9" ht="19.5" customHeight="1" x14ac:dyDescent="0.35">
      <c r="B27" s="7" t="s">
        <v>9</v>
      </c>
      <c r="C27" s="136"/>
      <c r="D27" s="137"/>
      <c r="E27" s="137"/>
      <c r="F27" s="137"/>
      <c r="G27" s="138"/>
    </row>
    <row r="28" spans="2:9" ht="19.5" customHeight="1" x14ac:dyDescent="0.35">
      <c r="B28" s="60">
        <v>9008</v>
      </c>
      <c r="C28" s="130" t="s">
        <v>38</v>
      </c>
      <c r="D28" s="131"/>
      <c r="E28" s="131"/>
      <c r="F28" s="131"/>
      <c r="G28" s="132"/>
    </row>
    <row r="29" spans="2:9" ht="19.5" customHeight="1" x14ac:dyDescent="0.35">
      <c r="B29" s="7" t="s">
        <v>10</v>
      </c>
      <c r="C29" s="136"/>
      <c r="D29" s="137"/>
      <c r="E29" s="137"/>
      <c r="F29" s="137"/>
      <c r="G29" s="138"/>
    </row>
    <row r="30" spans="2:9" ht="15" customHeight="1" x14ac:dyDescent="0.35">
      <c r="B30" s="60">
        <v>9009</v>
      </c>
      <c r="C30" s="139" t="s">
        <v>47</v>
      </c>
      <c r="D30" s="140"/>
      <c r="E30" s="140"/>
      <c r="F30" s="140"/>
      <c r="G30" s="141"/>
    </row>
    <row r="31" spans="2:9" x14ac:dyDescent="0.35">
      <c r="B31" s="61"/>
      <c r="C31" s="145" t="s">
        <v>48</v>
      </c>
      <c r="D31" s="146"/>
      <c r="E31" s="146"/>
      <c r="F31" s="146"/>
      <c r="G31" s="147"/>
    </row>
    <row r="32" spans="2:9" ht="19.5" customHeight="1" x14ac:dyDescent="0.35">
      <c r="B32" s="7" t="s">
        <v>21</v>
      </c>
      <c r="C32" s="142" t="s">
        <v>49</v>
      </c>
      <c r="D32" s="143"/>
      <c r="E32" s="143"/>
      <c r="F32" s="143"/>
      <c r="G32" s="144"/>
    </row>
    <row r="33" spans="2:7" ht="19.5" customHeight="1" x14ac:dyDescent="0.35">
      <c r="B33" s="60">
        <v>9010</v>
      </c>
      <c r="C33" s="130" t="s">
        <v>18</v>
      </c>
      <c r="D33" s="131"/>
      <c r="E33" s="131"/>
      <c r="F33" s="131"/>
      <c r="G33" s="132"/>
    </row>
    <row r="34" spans="2:7" ht="19.5" customHeight="1" x14ac:dyDescent="0.35">
      <c r="B34" s="7" t="s">
        <v>11</v>
      </c>
      <c r="C34" s="136"/>
      <c r="D34" s="137"/>
      <c r="E34" s="137"/>
      <c r="F34" s="137"/>
      <c r="G34" s="138"/>
    </row>
    <row r="35" spans="2:7" ht="19.5" customHeight="1" x14ac:dyDescent="0.35">
      <c r="B35" s="60">
        <v>9013</v>
      </c>
      <c r="C35" s="130" t="s">
        <v>19</v>
      </c>
      <c r="D35" s="131"/>
      <c r="E35" s="131"/>
      <c r="F35" s="131"/>
      <c r="G35" s="132"/>
    </row>
    <row r="36" spans="2:7" ht="19.5" customHeight="1" x14ac:dyDescent="0.35">
      <c r="B36" s="7" t="s">
        <v>12</v>
      </c>
      <c r="C36" s="136"/>
      <c r="D36" s="137"/>
      <c r="E36" s="137"/>
      <c r="F36" s="137"/>
      <c r="G36" s="138"/>
    </row>
    <row r="37" spans="2:7" ht="19.5" customHeight="1" x14ac:dyDescent="0.35">
      <c r="B37" s="60">
        <v>9014</v>
      </c>
      <c r="C37" s="130" t="s">
        <v>13</v>
      </c>
      <c r="D37" s="131"/>
      <c r="E37" s="131"/>
      <c r="F37" s="131"/>
      <c r="G37" s="132"/>
    </row>
    <row r="38" spans="2:7" ht="19.5" customHeight="1" x14ac:dyDescent="0.35">
      <c r="B38" s="64" t="s">
        <v>13</v>
      </c>
      <c r="C38" s="133"/>
      <c r="D38" s="134"/>
      <c r="E38" s="134"/>
      <c r="F38" s="134"/>
      <c r="G38" s="135"/>
    </row>
    <row r="39" spans="2:7" ht="19.5" customHeight="1" x14ac:dyDescent="0.35">
      <c r="B39" s="60">
        <v>9015</v>
      </c>
      <c r="C39" s="130" t="s">
        <v>20</v>
      </c>
      <c r="D39" s="131"/>
      <c r="E39" s="131"/>
      <c r="F39" s="131"/>
      <c r="G39" s="132"/>
    </row>
    <row r="40" spans="2:7" ht="19.5" customHeight="1" x14ac:dyDescent="0.35">
      <c r="B40" s="64" t="s">
        <v>14</v>
      </c>
      <c r="C40" s="136"/>
      <c r="D40" s="137"/>
      <c r="E40" s="137"/>
      <c r="F40" s="137"/>
      <c r="G40" s="138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103" zoomScale="90" zoomScaleNormal="90" workbookViewId="0">
      <selection activeCell="H131" sqref="H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57</v>
      </c>
      <c r="G11" s="36">
        <v>9001</v>
      </c>
      <c r="H11" s="43" t="s">
        <v>253</v>
      </c>
      <c r="I11" s="36" t="s">
        <v>145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244</v>
      </c>
      <c r="G16" s="47">
        <v>9003</v>
      </c>
      <c r="H16" s="48" t="s">
        <v>252</v>
      </c>
      <c r="I16" s="47" t="s">
        <v>145</v>
      </c>
      <c r="J16" s="86">
        <v>10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 t="s">
        <v>57</v>
      </c>
      <c r="G17" s="47">
        <v>9001</v>
      </c>
      <c r="H17" s="48" t="s">
        <v>254</v>
      </c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57</v>
      </c>
      <c r="G21" s="36">
        <v>9001</v>
      </c>
      <c r="H21" s="43" t="s">
        <v>255</v>
      </c>
      <c r="I21" s="36" t="s">
        <v>145</v>
      </c>
      <c r="J21" s="85">
        <v>10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244</v>
      </c>
      <c r="G22" s="36">
        <v>9003</v>
      </c>
      <c r="H22" s="43" t="s">
        <v>256</v>
      </c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 t="s">
        <v>244</v>
      </c>
      <c r="G28" s="36">
        <v>9003</v>
      </c>
      <c r="H28" s="125" t="s">
        <v>257</v>
      </c>
      <c r="I28" s="36" t="s">
        <v>145</v>
      </c>
      <c r="J28" s="85">
        <v>10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258</v>
      </c>
      <c r="G29" s="36">
        <v>9001</v>
      </c>
      <c r="H29" s="125" t="s">
        <v>259</v>
      </c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 t="s">
        <v>260</v>
      </c>
      <c r="G30" s="36">
        <v>9003</v>
      </c>
      <c r="H30" s="125" t="s">
        <v>261</v>
      </c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 t="s">
        <v>260</v>
      </c>
      <c r="G33" s="47">
        <v>9003</v>
      </c>
      <c r="H33" s="48" t="s">
        <v>261</v>
      </c>
      <c r="I33" s="47" t="s">
        <v>145</v>
      </c>
      <c r="J33" s="86">
        <v>10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 t="s">
        <v>258</v>
      </c>
      <c r="G34" s="47">
        <v>9001</v>
      </c>
      <c r="H34" s="48" t="s">
        <v>259</v>
      </c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 t="s">
        <v>244</v>
      </c>
      <c r="G35" s="47">
        <v>9003</v>
      </c>
      <c r="H35" s="48" t="s">
        <v>262</v>
      </c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244</v>
      </c>
      <c r="G38" s="36">
        <v>9001</v>
      </c>
      <c r="H38" s="43" t="s">
        <v>265</v>
      </c>
      <c r="I38" s="36" t="s">
        <v>145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 t="s">
        <v>263</v>
      </c>
      <c r="G39" s="36">
        <v>9001</v>
      </c>
      <c r="H39" s="43" t="s">
        <v>259</v>
      </c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 t="s">
        <v>260</v>
      </c>
      <c r="G40" s="36">
        <v>9003</v>
      </c>
      <c r="H40" s="43" t="s">
        <v>264</v>
      </c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260</v>
      </c>
      <c r="G43" s="47">
        <v>9003</v>
      </c>
      <c r="H43" s="48" t="s">
        <v>266</v>
      </c>
      <c r="I43" s="47" t="s">
        <v>145</v>
      </c>
      <c r="J43" s="86">
        <v>8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 t="s">
        <v>57</v>
      </c>
      <c r="G44" s="47">
        <v>9001</v>
      </c>
      <c r="H44" s="48" t="s">
        <v>267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 t="s">
        <v>258</v>
      </c>
      <c r="G45" s="47">
        <v>9001</v>
      </c>
      <c r="H45" s="48" t="s">
        <v>268</v>
      </c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244</v>
      </c>
      <c r="G48" s="36">
        <v>9003</v>
      </c>
      <c r="H48" s="43" t="s">
        <v>269</v>
      </c>
      <c r="I48" s="36" t="s">
        <v>145</v>
      </c>
      <c r="J48" s="85">
        <v>8</v>
      </c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 t="s">
        <v>244</v>
      </c>
      <c r="G55" s="36">
        <v>9003</v>
      </c>
      <c r="H55" s="43" t="s">
        <v>270</v>
      </c>
      <c r="I55" s="36" t="s">
        <v>271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 t="s">
        <v>244</v>
      </c>
      <c r="G60" s="47">
        <v>9001</v>
      </c>
      <c r="H60" s="48" t="s">
        <v>272</v>
      </c>
      <c r="I60" s="47" t="s">
        <v>145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>
        <v>9009</v>
      </c>
      <c r="H61" s="48" t="s">
        <v>273</v>
      </c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 t="s">
        <v>244</v>
      </c>
      <c r="G65" s="36">
        <v>9003</v>
      </c>
      <c r="H65" s="43" t="s">
        <v>274</v>
      </c>
      <c r="I65" s="36" t="s">
        <v>145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 t="s">
        <v>244</v>
      </c>
      <c r="G70" s="47">
        <v>9001</v>
      </c>
      <c r="H70" s="48" t="s">
        <v>275</v>
      </c>
      <c r="I70" s="47" t="s">
        <v>145</v>
      </c>
      <c r="J70" s="86">
        <v>9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 t="s">
        <v>244</v>
      </c>
      <c r="G75" s="36">
        <v>9001</v>
      </c>
      <c r="H75" s="43" t="s">
        <v>276</v>
      </c>
      <c r="I75" s="36" t="s">
        <v>145</v>
      </c>
      <c r="J75" s="85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 t="s">
        <v>244</v>
      </c>
      <c r="G82" s="36">
        <v>9001</v>
      </c>
      <c r="H82" s="43" t="s">
        <v>280</v>
      </c>
      <c r="I82" s="36" t="s">
        <v>145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>
        <v>9015</v>
      </c>
      <c r="H87" s="48" t="s">
        <v>61</v>
      </c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 t="s">
        <v>244</v>
      </c>
      <c r="G92" s="36">
        <v>9001</v>
      </c>
      <c r="H92" s="43" t="s">
        <v>277</v>
      </c>
      <c r="I92" s="36" t="s">
        <v>145</v>
      </c>
      <c r="J92" s="85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 t="s">
        <v>244</v>
      </c>
      <c r="G98" s="47">
        <v>9001</v>
      </c>
      <c r="H98" s="48" t="s">
        <v>278</v>
      </c>
      <c r="I98" s="47" t="s">
        <v>145</v>
      </c>
      <c r="J98" s="86">
        <v>9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 t="s">
        <v>244</v>
      </c>
      <c r="G103" s="36">
        <v>9001</v>
      </c>
      <c r="H103" s="43" t="s">
        <v>279</v>
      </c>
      <c r="I103" s="36" t="s">
        <v>145</v>
      </c>
      <c r="J103" s="85">
        <v>8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 t="s">
        <v>244</v>
      </c>
      <c r="G110" s="36">
        <v>9001</v>
      </c>
      <c r="H110" s="43" t="s">
        <v>281</v>
      </c>
      <c r="I110" s="36" t="s">
        <v>145</v>
      </c>
      <c r="J110" s="85">
        <v>9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>
        <v>9001</v>
      </c>
      <c r="H111" s="43" t="s">
        <v>282</v>
      </c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 t="s">
        <v>244</v>
      </c>
      <c r="G115" s="47">
        <v>9001</v>
      </c>
      <c r="H115" s="126" t="s">
        <v>283</v>
      </c>
      <c r="I115" s="47" t="s">
        <v>145</v>
      </c>
      <c r="J115" s="86">
        <v>9</v>
      </c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 t="s">
        <v>244</v>
      </c>
      <c r="G120" s="36">
        <v>9001</v>
      </c>
      <c r="H120" s="43" t="s">
        <v>284</v>
      </c>
      <c r="I120" s="36" t="s">
        <v>145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 t="s">
        <v>244</v>
      </c>
      <c r="G125" s="47">
        <v>9001</v>
      </c>
      <c r="H125" s="48" t="s">
        <v>285</v>
      </c>
      <c r="I125" s="47" t="s">
        <v>145</v>
      </c>
      <c r="J125" s="86">
        <v>11</v>
      </c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44469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30">D126</f>
        <v>Thu</v>
      </c>
      <c r="E127" s="95">
        <f t="shared" si="30"/>
        <v>44469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0"/>
        <v>Thu</v>
      </c>
      <c r="E128" s="95">
        <f t="shared" si="30"/>
        <v>44469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0"/>
        <v>Thu</v>
      </c>
      <c r="E129" s="101">
        <f t="shared" si="30"/>
        <v>44469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105" zoomScale="90" zoomScaleNormal="90" workbookViewId="0">
      <selection activeCell="P119" sqref="P11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1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165</v>
      </c>
      <c r="J8" s="25">
        <f>I8/8</f>
        <v>20.625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9009</v>
      </c>
      <c r="H11" s="43" t="s">
        <v>273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 t="s">
        <v>244</v>
      </c>
      <c r="G12" s="36">
        <v>9001</v>
      </c>
      <c r="H12" s="37" t="s">
        <v>286</v>
      </c>
      <c r="I12" s="36" t="s">
        <v>145</v>
      </c>
      <c r="J12" s="38">
        <v>9</v>
      </c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 t="s">
        <v>244</v>
      </c>
      <c r="G18" s="36">
        <v>9001</v>
      </c>
      <c r="H18" s="43" t="s">
        <v>287</v>
      </c>
      <c r="I18" s="36" t="s">
        <v>145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 t="s">
        <v>244</v>
      </c>
      <c r="G23" s="47">
        <v>9001</v>
      </c>
      <c r="H23" s="48" t="s">
        <v>290</v>
      </c>
      <c r="I23" s="47" t="s">
        <v>56</v>
      </c>
      <c r="J23" s="49">
        <v>9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 t="s">
        <v>288</v>
      </c>
      <c r="G24" s="47">
        <v>9001</v>
      </c>
      <c r="H24" s="48" t="s">
        <v>289</v>
      </c>
      <c r="I24" s="47" t="s">
        <v>56</v>
      </c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 t="s">
        <v>288</v>
      </c>
      <c r="G28" s="36">
        <v>9001</v>
      </c>
      <c r="H28" s="127" t="s">
        <v>291</v>
      </c>
      <c r="I28" s="36" t="s">
        <v>145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 t="s">
        <v>244</v>
      </c>
      <c r="G29" s="36">
        <v>9001</v>
      </c>
      <c r="H29" s="127" t="s">
        <v>292</v>
      </c>
      <c r="I29" s="36" t="s">
        <v>145</v>
      </c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 t="s">
        <v>244</v>
      </c>
      <c r="G33" s="47">
        <v>9001</v>
      </c>
      <c r="H33" s="48" t="s">
        <v>293</v>
      </c>
      <c r="I33" s="47" t="s">
        <v>145</v>
      </c>
      <c r="J33" s="49">
        <v>9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 t="s">
        <v>244</v>
      </c>
      <c r="G38" s="36">
        <v>9001</v>
      </c>
      <c r="H38" s="43" t="s">
        <v>294</v>
      </c>
      <c r="I38" s="36" t="s">
        <v>145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 t="s">
        <v>244</v>
      </c>
      <c r="G45" s="36">
        <v>9001</v>
      </c>
      <c r="H45" s="43" t="s">
        <v>295</v>
      </c>
      <c r="I45" s="36" t="s">
        <v>145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 t="s">
        <v>244</v>
      </c>
      <c r="G50" s="47">
        <v>9001</v>
      </c>
      <c r="H50" s="51" t="s">
        <v>296</v>
      </c>
      <c r="I50" s="47" t="s">
        <v>56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 t="s">
        <v>288</v>
      </c>
      <c r="G51" s="47">
        <v>9001</v>
      </c>
      <c r="H51" s="51" t="s">
        <v>297</v>
      </c>
      <c r="I51" s="47" t="s">
        <v>56</v>
      </c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 t="s">
        <v>298</v>
      </c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 t="s">
        <v>244</v>
      </c>
      <c r="G60" s="47">
        <v>9001</v>
      </c>
      <c r="H60" s="48" t="s">
        <v>299</v>
      </c>
      <c r="I60" s="47" t="s">
        <v>145</v>
      </c>
      <c r="J60" s="49">
        <v>9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 t="s">
        <v>244</v>
      </c>
      <c r="G65" s="36">
        <v>9001</v>
      </c>
      <c r="H65" s="43" t="s">
        <v>300</v>
      </c>
      <c r="I65" s="36" t="s">
        <v>145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 t="s">
        <v>244</v>
      </c>
      <c r="G72" s="36">
        <v>9001</v>
      </c>
      <c r="H72" s="43" t="s">
        <v>301</v>
      </c>
      <c r="I72" s="36" t="s">
        <v>56</v>
      </c>
      <c r="J72" s="38">
        <v>9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 t="s">
        <v>244</v>
      </c>
      <c r="G77" s="47">
        <v>9001</v>
      </c>
      <c r="H77" s="48" t="s">
        <v>302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 t="s">
        <v>244</v>
      </c>
      <c r="G82" s="36">
        <v>9001</v>
      </c>
      <c r="H82" s="43" t="s">
        <v>303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 t="s">
        <v>244</v>
      </c>
      <c r="G87" s="47">
        <v>9001</v>
      </c>
      <c r="H87" s="48" t="s">
        <v>304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 t="s">
        <v>298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 t="s">
        <v>244</v>
      </c>
      <c r="G100" s="36">
        <v>9001</v>
      </c>
      <c r="H100" s="43" t="s">
        <v>305</v>
      </c>
      <c r="I100" s="36" t="s">
        <v>56</v>
      </c>
      <c r="J100" s="38">
        <v>9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 t="s">
        <v>244</v>
      </c>
      <c r="G105" s="47">
        <v>9001</v>
      </c>
      <c r="H105" s="48" t="s">
        <v>306</v>
      </c>
      <c r="I105" s="47" t="s">
        <v>56</v>
      </c>
      <c r="J105" s="49">
        <v>8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 t="s">
        <v>244</v>
      </c>
      <c r="G110" s="36">
        <v>9001</v>
      </c>
      <c r="H110" s="43" t="s">
        <v>307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 t="s">
        <v>244</v>
      </c>
      <c r="G115" s="47">
        <v>9001</v>
      </c>
      <c r="H115" s="51" t="s">
        <v>308</v>
      </c>
      <c r="I115" s="47" t="s">
        <v>56</v>
      </c>
      <c r="J115" s="49">
        <v>9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 t="s">
        <v>244</v>
      </c>
      <c r="G120" s="36">
        <v>9001</v>
      </c>
      <c r="H120" s="43" t="s">
        <v>311</v>
      </c>
      <c r="I120" s="36" t="s">
        <v>56</v>
      </c>
      <c r="J120" s="38">
        <v>6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 t="s">
        <v>309</v>
      </c>
      <c r="G121" s="36">
        <v>9001</v>
      </c>
      <c r="H121" s="43" t="s">
        <v>310</v>
      </c>
      <c r="I121" s="36" t="s">
        <v>56</v>
      </c>
      <c r="J121" s="38">
        <v>2</v>
      </c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188</v>
      </c>
      <c r="J8" s="25">
        <f>I8/8</f>
        <v>23.5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 t="s">
        <v>244</v>
      </c>
      <c r="G11" s="47">
        <v>9001</v>
      </c>
      <c r="H11" s="48" t="s">
        <v>312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 t="s">
        <v>244</v>
      </c>
      <c r="G16" s="36">
        <v>9001</v>
      </c>
      <c r="H16" s="43" t="s">
        <v>314</v>
      </c>
      <c r="I16" s="36" t="s">
        <v>56</v>
      </c>
      <c r="J16" s="85">
        <v>8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 t="s">
        <v>309</v>
      </c>
      <c r="G17" s="36">
        <v>9001</v>
      </c>
      <c r="H17" s="43" t="s">
        <v>313</v>
      </c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 t="s">
        <v>244</v>
      </c>
      <c r="G21" s="47">
        <v>9001</v>
      </c>
      <c r="H21" s="48" t="s">
        <v>316</v>
      </c>
      <c r="I21" s="47" t="s">
        <v>56</v>
      </c>
      <c r="J21" s="86">
        <v>8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 t="s">
        <v>309</v>
      </c>
      <c r="G22" s="47">
        <v>9001</v>
      </c>
      <c r="H22" s="48" t="s">
        <v>317</v>
      </c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 t="s">
        <v>244</v>
      </c>
      <c r="G26" s="36">
        <v>9001</v>
      </c>
      <c r="H26" s="43" t="s">
        <v>318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 t="s">
        <v>244</v>
      </c>
      <c r="G31" s="47">
        <v>9001</v>
      </c>
      <c r="H31" s="48" t="s">
        <v>320</v>
      </c>
      <c r="I31" s="47" t="s">
        <v>56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 t="s">
        <v>309</v>
      </c>
      <c r="G32" s="47">
        <v>9001</v>
      </c>
      <c r="H32" s="48" t="s">
        <v>319</v>
      </c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 t="s">
        <v>244</v>
      </c>
      <c r="G38" s="36">
        <v>9001</v>
      </c>
      <c r="H38" s="43" t="s">
        <v>321</v>
      </c>
      <c r="I38" s="36" t="s">
        <v>56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 t="s">
        <v>244</v>
      </c>
      <c r="G43" s="47">
        <v>9001</v>
      </c>
      <c r="H43" s="48" t="s">
        <v>323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 t="s">
        <v>309</v>
      </c>
      <c r="G44" s="47">
        <v>9001</v>
      </c>
      <c r="H44" s="48" t="s">
        <v>322</v>
      </c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 t="s">
        <v>244</v>
      </c>
      <c r="G48" s="36">
        <v>9001</v>
      </c>
      <c r="H48" s="43" t="s">
        <v>324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 t="s">
        <v>309</v>
      </c>
      <c r="G49" s="36">
        <v>9001</v>
      </c>
      <c r="H49" s="43" t="s">
        <v>315</v>
      </c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 t="s">
        <v>244</v>
      </c>
      <c r="G53" s="47">
        <v>9001</v>
      </c>
      <c r="H53" s="48" t="s">
        <v>325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 t="s">
        <v>244</v>
      </c>
      <c r="G58" s="66">
        <v>9001</v>
      </c>
      <c r="H58" s="128" t="s">
        <v>326</v>
      </c>
      <c r="I58" s="66" t="s">
        <v>56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 t="s">
        <v>309</v>
      </c>
      <c r="G59" s="66">
        <v>9001</v>
      </c>
      <c r="H59" s="128" t="s">
        <v>327</v>
      </c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 t="s">
        <v>244</v>
      </c>
      <c r="G65" s="36">
        <v>9001</v>
      </c>
      <c r="H65" s="43" t="s">
        <v>328</v>
      </c>
      <c r="I65" s="36" t="s">
        <v>145</v>
      </c>
      <c r="J65" s="85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 t="s">
        <v>244</v>
      </c>
      <c r="G70" s="47">
        <v>9001</v>
      </c>
      <c r="H70" s="48" t="s">
        <v>329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 t="s">
        <v>244</v>
      </c>
      <c r="G75" s="36">
        <v>9001</v>
      </c>
      <c r="H75" s="43" t="s">
        <v>330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 t="s">
        <v>309</v>
      </c>
      <c r="G76" s="36">
        <v>9001</v>
      </c>
      <c r="H76" s="43" t="s">
        <v>331</v>
      </c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 t="s">
        <v>333</v>
      </c>
      <c r="G77" s="36">
        <v>9001</v>
      </c>
      <c r="H77" s="43" t="s">
        <v>332</v>
      </c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 t="s">
        <v>244</v>
      </c>
      <c r="G80" s="47">
        <v>9001</v>
      </c>
      <c r="H80" s="48" t="s">
        <v>334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 t="s">
        <v>244</v>
      </c>
      <c r="G85" s="66">
        <v>9001</v>
      </c>
      <c r="H85" s="67" t="s">
        <v>335</v>
      </c>
      <c r="I85" s="66" t="s">
        <v>56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 t="s">
        <v>309</v>
      </c>
      <c r="G86" s="66">
        <v>9001</v>
      </c>
      <c r="H86" s="67" t="s">
        <v>319</v>
      </c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 t="s">
        <v>244</v>
      </c>
      <c r="G92" s="36">
        <v>9001</v>
      </c>
      <c r="H92" s="43" t="s">
        <v>336</v>
      </c>
      <c r="I92" s="36" t="s">
        <v>56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 t="s">
        <v>333</v>
      </c>
      <c r="G98" s="47">
        <v>9001</v>
      </c>
      <c r="H98" s="48" t="s">
        <v>337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 t="s">
        <v>244</v>
      </c>
      <c r="G103" s="36">
        <v>9001</v>
      </c>
      <c r="H103" s="43" t="s">
        <v>338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 t="s">
        <v>309</v>
      </c>
      <c r="G104" s="36">
        <v>9001</v>
      </c>
      <c r="H104" s="43" t="s">
        <v>339</v>
      </c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 t="s">
        <v>333</v>
      </c>
      <c r="G105" s="36">
        <v>9001</v>
      </c>
      <c r="H105" s="43" t="s">
        <v>340</v>
      </c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 t="s">
        <v>333</v>
      </c>
      <c r="G108" s="47">
        <v>9001</v>
      </c>
      <c r="H108" s="48" t="s">
        <v>341</v>
      </c>
      <c r="I108" s="47" t="s">
        <v>56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 t="s">
        <v>333</v>
      </c>
      <c r="G113" s="66">
        <v>9001</v>
      </c>
      <c r="H113" s="67" t="s">
        <v>342</v>
      </c>
      <c r="I113" s="66" t="s">
        <v>56</v>
      </c>
      <c r="J113" s="87">
        <v>8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 t="s">
        <v>333</v>
      </c>
      <c r="G120" s="36">
        <v>9001</v>
      </c>
      <c r="H120" s="43" t="s">
        <v>343</v>
      </c>
      <c r="I120" s="36" t="s">
        <v>145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 t="s">
        <v>333</v>
      </c>
      <c r="G125" s="47">
        <v>9001</v>
      </c>
      <c r="H125" s="48" t="s">
        <v>344</v>
      </c>
      <c r="I125" s="47" t="s">
        <v>145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44530</v>
      </c>
      <c r="F126" s="96" t="s">
        <v>309</v>
      </c>
      <c r="G126" s="97">
        <v>9001</v>
      </c>
      <c r="H126" s="129" t="s">
        <v>345</v>
      </c>
      <c r="I126" s="97"/>
      <c r="J126" s="99"/>
    </row>
    <row r="127" spans="1:10" ht="22.5" customHeight="1" x14ac:dyDescent="0.25">
      <c r="A127" s="31"/>
      <c r="C127" s="76"/>
      <c r="D127" s="94" t="str">
        <f t="shared" ref="D127:E129" si="25">D126</f>
        <v>Tue</v>
      </c>
      <c r="E127" s="95">
        <f t="shared" si="25"/>
        <v>44530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25"/>
        <v>Tue</v>
      </c>
      <c r="E128" s="95">
        <f t="shared" si="25"/>
        <v>44530</v>
      </c>
      <c r="F128" s="96"/>
      <c r="G128" s="97"/>
      <c r="H128" s="98"/>
      <c r="I128" s="97"/>
      <c r="J128" s="99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1">
        <f t="shared" si="25"/>
        <v>44530</v>
      </c>
      <c r="F129" s="102"/>
      <c r="G129" s="103"/>
      <c r="H129" s="104"/>
      <c r="I129" s="103"/>
      <c r="J129" s="10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22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145</v>
      </c>
      <c r="J8" s="25">
        <f>I8/8</f>
        <v>18.125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 t="s">
        <v>244</v>
      </c>
      <c r="G11" s="36">
        <v>9001</v>
      </c>
      <c r="H11" s="37" t="s">
        <v>346</v>
      </c>
      <c r="I11" s="36" t="s">
        <v>56</v>
      </c>
      <c r="J11" s="85">
        <v>9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 t="s">
        <v>309</v>
      </c>
      <c r="G12" s="36">
        <v>9001</v>
      </c>
      <c r="H12" s="37" t="s">
        <v>347</v>
      </c>
      <c r="I12" s="36" t="s">
        <v>56</v>
      </c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 t="s">
        <v>333</v>
      </c>
      <c r="G13" s="36">
        <v>9001</v>
      </c>
      <c r="H13" s="37" t="s">
        <v>348</v>
      </c>
      <c r="I13" s="36" t="s">
        <v>56</v>
      </c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 t="s">
        <v>244</v>
      </c>
      <c r="G16" s="47">
        <v>9001</v>
      </c>
      <c r="H16" s="48" t="s">
        <v>349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 t="s">
        <v>333</v>
      </c>
      <c r="G17" s="47">
        <v>9001</v>
      </c>
      <c r="H17" s="48" t="s">
        <v>350</v>
      </c>
      <c r="I17" s="47" t="s">
        <v>56</v>
      </c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 t="s">
        <v>333</v>
      </c>
      <c r="G21" s="36">
        <v>9001</v>
      </c>
      <c r="H21" s="37" t="s">
        <v>351</v>
      </c>
      <c r="I21" s="36" t="s">
        <v>56</v>
      </c>
      <c r="J21" s="85">
        <v>8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 t="s">
        <v>309</v>
      </c>
      <c r="G22" s="36">
        <v>9001</v>
      </c>
      <c r="H22" s="37" t="s">
        <v>352</v>
      </c>
      <c r="I22" s="36" t="s">
        <v>56</v>
      </c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179" t="s">
        <v>298</v>
      </c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 t="s">
        <v>309</v>
      </c>
      <c r="G33" s="47">
        <v>9001</v>
      </c>
      <c r="H33" s="48" t="s">
        <v>353</v>
      </c>
      <c r="I33" s="47" t="s">
        <v>56</v>
      </c>
      <c r="J33" s="86">
        <v>9</v>
      </c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 t="s">
        <v>333</v>
      </c>
      <c r="G34" s="47">
        <v>9001</v>
      </c>
      <c r="H34" s="48" t="s">
        <v>354</v>
      </c>
      <c r="I34" s="47" t="s">
        <v>56</v>
      </c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 t="s">
        <v>333</v>
      </c>
      <c r="G38" s="36">
        <v>9001</v>
      </c>
      <c r="H38" s="43" t="s">
        <v>355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 t="s">
        <v>309</v>
      </c>
      <c r="G39" s="36">
        <v>9001</v>
      </c>
      <c r="H39" s="43" t="s">
        <v>356</v>
      </c>
      <c r="I39" s="36" t="s">
        <v>56</v>
      </c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 t="s">
        <v>309</v>
      </c>
      <c r="G43" s="47">
        <v>9001</v>
      </c>
      <c r="H43" s="48" t="s">
        <v>357</v>
      </c>
      <c r="I43" s="47" t="s">
        <v>56</v>
      </c>
      <c r="J43" s="86">
        <v>10</v>
      </c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 t="s">
        <v>244</v>
      </c>
      <c r="G44" s="47">
        <v>9001</v>
      </c>
      <c r="H44" s="48" t="s">
        <v>358</v>
      </c>
      <c r="I44" s="47" t="s">
        <v>56</v>
      </c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 t="s">
        <v>333</v>
      </c>
      <c r="G45" s="47">
        <v>9001</v>
      </c>
      <c r="H45" s="48" t="s">
        <v>359</v>
      </c>
      <c r="I45" s="47" t="s">
        <v>56</v>
      </c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 t="s">
        <v>298</v>
      </c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8" customFormat="1" ht="22.5" customHeight="1" x14ac:dyDescent="0.25">
      <c r="A54" s="107" t="str">
        <f t="shared" si="0"/>
        <v/>
      </c>
      <c r="B54" s="108">
        <f t="shared" si="1"/>
        <v>7</v>
      </c>
      <c r="C54" s="109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 t="s">
        <v>244</v>
      </c>
      <c r="G55" s="36">
        <v>9001</v>
      </c>
      <c r="H55" s="43" t="s">
        <v>360</v>
      </c>
      <c r="I55" s="36" t="s">
        <v>145</v>
      </c>
      <c r="J55" s="85">
        <v>8</v>
      </c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 t="s">
        <v>333</v>
      </c>
      <c r="G56" s="36">
        <v>9001</v>
      </c>
      <c r="H56" s="43" t="s">
        <v>361</v>
      </c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 t="s">
        <v>309</v>
      </c>
      <c r="G57" s="36">
        <v>9001</v>
      </c>
      <c r="H57" s="43" t="s">
        <v>362</v>
      </c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 t="s">
        <v>333</v>
      </c>
      <c r="G60" s="47">
        <v>9001</v>
      </c>
      <c r="H60" s="48" t="s">
        <v>363</v>
      </c>
      <c r="I60" s="47" t="s">
        <v>145</v>
      </c>
      <c r="J60" s="86">
        <v>9</v>
      </c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 t="s">
        <v>364</v>
      </c>
      <c r="I61" s="47" t="s">
        <v>145</v>
      </c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 t="s">
        <v>333</v>
      </c>
      <c r="G65" s="36">
        <v>9001</v>
      </c>
      <c r="H65" s="43" t="s">
        <v>365</v>
      </c>
      <c r="I65" s="36" t="s">
        <v>145</v>
      </c>
      <c r="J65" s="85">
        <v>8</v>
      </c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 t="s">
        <v>244</v>
      </c>
      <c r="G70" s="47">
        <v>9001</v>
      </c>
      <c r="H70" s="48" t="s">
        <v>366</v>
      </c>
      <c r="I70" s="47" t="s">
        <v>56</v>
      </c>
      <c r="J70" s="86">
        <v>8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 t="s">
        <v>333</v>
      </c>
      <c r="G71" s="47">
        <v>9001</v>
      </c>
      <c r="H71" s="48" t="s">
        <v>367</v>
      </c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 t="s">
        <v>333</v>
      </c>
      <c r="G75" s="36">
        <v>9001</v>
      </c>
      <c r="H75" s="43" t="s">
        <v>368</v>
      </c>
      <c r="I75" s="36" t="s">
        <v>145</v>
      </c>
      <c r="J75" s="85">
        <v>9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8" customFormat="1" ht="22.5" customHeight="1" x14ac:dyDescent="0.25">
      <c r="A81" s="107" t="str">
        <f t="shared" si="0"/>
        <v/>
      </c>
      <c r="B81" s="108">
        <f t="shared" si="1"/>
        <v>7</v>
      </c>
      <c r="C81" s="109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 t="s">
        <v>244</v>
      </c>
      <c r="G82" s="36">
        <v>9001</v>
      </c>
      <c r="H82" s="43" t="s">
        <v>369</v>
      </c>
      <c r="I82" s="36" t="s">
        <v>145</v>
      </c>
      <c r="J82" s="85">
        <v>8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 t="s">
        <v>333</v>
      </c>
      <c r="G83" s="36">
        <v>9001</v>
      </c>
      <c r="H83" s="43" t="s">
        <v>370</v>
      </c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 t="s">
        <v>333</v>
      </c>
      <c r="G87" s="47">
        <v>9001</v>
      </c>
      <c r="H87" s="48" t="s">
        <v>371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 t="s">
        <v>372</v>
      </c>
      <c r="G88" s="47">
        <v>9003</v>
      </c>
      <c r="H88" s="48" t="s">
        <v>373</v>
      </c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 t="s">
        <v>333</v>
      </c>
      <c r="G92" s="36">
        <v>9001</v>
      </c>
      <c r="H92" s="43" t="s">
        <v>375</v>
      </c>
      <c r="I92" s="36" t="s">
        <v>56</v>
      </c>
      <c r="J92" s="85">
        <v>9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 t="s">
        <v>374</v>
      </c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 t="s">
        <v>244</v>
      </c>
      <c r="G98" s="47">
        <v>9001</v>
      </c>
      <c r="H98" s="48" t="s">
        <v>376</v>
      </c>
      <c r="I98" s="47" t="s">
        <v>56</v>
      </c>
      <c r="J98" s="86">
        <v>8</v>
      </c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 t="s">
        <v>333</v>
      </c>
      <c r="G99" s="47">
        <v>9001</v>
      </c>
      <c r="H99" s="48" t="s">
        <v>377</v>
      </c>
      <c r="I99" s="47" t="s">
        <v>56</v>
      </c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 t="s">
        <v>244</v>
      </c>
      <c r="G103" s="36">
        <v>9001</v>
      </c>
      <c r="H103" s="43" t="s">
        <v>378</v>
      </c>
      <c r="I103" s="36" t="s">
        <v>145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8" customFormat="1" ht="22.5" customHeight="1" x14ac:dyDescent="0.25">
      <c r="A109" s="107" t="str">
        <f t="shared" si="0"/>
        <v/>
      </c>
      <c r="B109" s="108">
        <f t="shared" si="1"/>
        <v>7</v>
      </c>
      <c r="C109" s="109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 t="s">
        <v>380</v>
      </c>
      <c r="G110" s="36">
        <v>9001</v>
      </c>
      <c r="H110" s="43" t="s">
        <v>381</v>
      </c>
      <c r="I110" s="36" t="s">
        <v>145</v>
      </c>
      <c r="J110" s="85">
        <v>8</v>
      </c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 t="s">
        <v>382</v>
      </c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>
        <v>9010</v>
      </c>
      <c r="H115" s="51" t="s">
        <v>379</v>
      </c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>
        <v>9010</v>
      </c>
      <c r="H120" s="43" t="s">
        <v>379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>
        <v>9010</v>
      </c>
      <c r="H125" s="71" t="s">
        <v>379</v>
      </c>
      <c r="I125" s="47"/>
      <c r="J125" s="86"/>
    </row>
    <row r="126" spans="1:10" ht="22.5" customHeight="1" x14ac:dyDescent="0.25">
      <c r="A126" s="31"/>
      <c r="C126" s="76"/>
      <c r="D126" s="94" t="str">
        <f>D125</f>
        <v>Thu</v>
      </c>
      <c r="E126" s="95">
        <f>E125</f>
        <v>44560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E129" si="26">D126</f>
        <v>Thu</v>
      </c>
      <c r="E127" s="95">
        <f t="shared" si="26"/>
        <v>44560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26"/>
        <v>Thu</v>
      </c>
      <c r="E128" s="95">
        <f t="shared" si="26"/>
        <v>44560</v>
      </c>
      <c r="F128" s="96"/>
      <c r="G128" s="97"/>
      <c r="H128" s="98"/>
      <c r="I128" s="97"/>
      <c r="J128" s="99"/>
    </row>
    <row r="129" spans="1:10" ht="21.75" customHeight="1" x14ac:dyDescent="0.25">
      <c r="A129" s="31"/>
      <c r="C129" s="116"/>
      <c r="D129" s="94" t="str">
        <f t="shared" si="26"/>
        <v>Thu</v>
      </c>
      <c r="E129" s="95">
        <f t="shared" si="26"/>
        <v>44560</v>
      </c>
      <c r="F129" s="96"/>
      <c r="G129" s="97"/>
      <c r="H129" s="98"/>
      <c r="I129" s="97"/>
      <c r="J129" s="99"/>
    </row>
    <row r="130" spans="1:10" ht="21.75" customHeight="1" x14ac:dyDescent="0.25">
      <c r="A130" s="31"/>
      <c r="C130" s="116"/>
      <c r="D130" s="94" t="str">
        <f>IF(B103=1,"Mo",IF(B103=2,"Tue",IF(B103=3,"Wed",IF(B103=4,"Thu",IF(B103=5,"Fri",IF(B103=6,"Sat",IF(B103=7,"Sun","")))))))</f>
        <v>Fri</v>
      </c>
      <c r="E130" s="95">
        <f>IF(MONTH(E125+1)&gt;MONTH(E125),"",E125+1)</f>
        <v>44561</v>
      </c>
      <c r="F130" s="96"/>
      <c r="G130" s="97"/>
      <c r="H130" s="98" t="s">
        <v>298</v>
      </c>
      <c r="I130" s="97"/>
      <c r="J130" s="99"/>
    </row>
    <row r="131" spans="1:10" ht="21.75" customHeight="1" x14ac:dyDescent="0.25">
      <c r="A131" s="31"/>
      <c r="C131" s="116"/>
      <c r="D131" s="94" t="str">
        <f>D130</f>
        <v>Fri</v>
      </c>
      <c r="E131" s="95">
        <f>E130</f>
        <v>44561</v>
      </c>
      <c r="F131" s="96"/>
      <c r="G131" s="97"/>
      <c r="H131" s="98"/>
      <c r="I131" s="97"/>
      <c r="J131" s="99"/>
    </row>
    <row r="132" spans="1:10" ht="21.75" customHeight="1" x14ac:dyDescent="0.25">
      <c r="A132" s="31"/>
      <c r="C132" s="116"/>
      <c r="D132" s="94" t="str">
        <f t="shared" ref="D132:D134" si="27">D131</f>
        <v>Fri</v>
      </c>
      <c r="E132" s="95">
        <f t="shared" ref="E132:E134" si="28">E131</f>
        <v>44561</v>
      </c>
      <c r="F132" s="96"/>
      <c r="G132" s="97"/>
      <c r="H132" s="98"/>
      <c r="I132" s="97"/>
      <c r="J132" s="99"/>
    </row>
    <row r="133" spans="1:10" ht="21.75" customHeight="1" x14ac:dyDescent="0.25">
      <c r="A133" s="31"/>
      <c r="C133" s="116"/>
      <c r="D133" s="94" t="str">
        <f t="shared" si="27"/>
        <v>Fri</v>
      </c>
      <c r="E133" s="95">
        <f t="shared" si="28"/>
        <v>44561</v>
      </c>
      <c r="F133" s="96"/>
      <c r="G133" s="97"/>
      <c r="H133" s="98"/>
      <c r="I133" s="97"/>
      <c r="J133" s="99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1">
        <f t="shared" si="28"/>
        <v>44561</v>
      </c>
      <c r="F134" s="102"/>
      <c r="G134" s="103"/>
      <c r="H134" s="104"/>
      <c r="I134" s="103"/>
      <c r="J134" s="10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06" zoomScale="90" zoomScaleNormal="90" workbookViewId="0">
      <selection activeCell="G16" sqref="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172</v>
      </c>
      <c r="J8" s="25">
        <f>I8/8</f>
        <v>21.5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57</v>
      </c>
      <c r="G24" s="47">
        <v>9001</v>
      </c>
      <c r="H24" s="48" t="s">
        <v>58</v>
      </c>
      <c r="I24" s="47" t="s">
        <v>56</v>
      </c>
      <c r="J24" s="49">
        <v>3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54</v>
      </c>
      <c r="G28" s="36">
        <v>9001</v>
      </c>
      <c r="H28" s="119" t="s">
        <v>55</v>
      </c>
      <c r="I28" s="36" t="s">
        <v>56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57</v>
      </c>
      <c r="G33" s="47">
        <v>9001</v>
      </c>
      <c r="H33" s="48" t="s">
        <v>59</v>
      </c>
      <c r="I33" s="47" t="s">
        <v>56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57</v>
      </c>
      <c r="G38" s="36">
        <v>9001</v>
      </c>
      <c r="H38" s="43" t="s">
        <v>59</v>
      </c>
      <c r="I38" s="36" t="s">
        <v>56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54</v>
      </c>
      <c r="G39" s="36">
        <v>9001</v>
      </c>
      <c r="H39" s="43" t="s">
        <v>60</v>
      </c>
      <c r="I39" s="36" t="s">
        <v>56</v>
      </c>
      <c r="J39" s="38">
        <v>3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>
        <v>9015</v>
      </c>
      <c r="H45" s="43" t="s">
        <v>61</v>
      </c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57</v>
      </c>
      <c r="G50" s="47">
        <v>9001</v>
      </c>
      <c r="H50" s="120" t="s">
        <v>62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57</v>
      </c>
      <c r="G55" s="36">
        <v>9001</v>
      </c>
      <c r="H55" s="43" t="s">
        <v>63</v>
      </c>
      <c r="I55" s="36" t="s">
        <v>56</v>
      </c>
      <c r="J55" s="38">
        <v>3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54</v>
      </c>
      <c r="G56" s="36">
        <v>9001</v>
      </c>
      <c r="H56" s="43" t="s">
        <v>64</v>
      </c>
      <c r="I56" s="36" t="s">
        <v>56</v>
      </c>
      <c r="J56" s="38">
        <v>8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54</v>
      </c>
      <c r="G60" s="47">
        <v>9001</v>
      </c>
      <c r="H60" s="48" t="s">
        <v>65</v>
      </c>
      <c r="I60" s="47" t="s">
        <v>56</v>
      </c>
      <c r="J60" s="49">
        <v>11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57</v>
      </c>
      <c r="G65" s="36">
        <v>9001</v>
      </c>
      <c r="H65" s="43" t="s">
        <v>66</v>
      </c>
      <c r="I65" s="36" t="s">
        <v>56</v>
      </c>
      <c r="J65" s="38">
        <v>3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 t="s">
        <v>54</v>
      </c>
      <c r="G66" s="36">
        <v>9001</v>
      </c>
      <c r="H66" s="43" t="s">
        <v>65</v>
      </c>
      <c r="I66" s="36" t="s">
        <v>56</v>
      </c>
      <c r="J66" s="38">
        <v>8</v>
      </c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57</v>
      </c>
      <c r="G72" s="36">
        <v>9001</v>
      </c>
      <c r="H72" s="43" t="s">
        <v>67</v>
      </c>
      <c r="I72" s="36" t="s">
        <v>56</v>
      </c>
      <c r="J72" s="38">
        <v>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 t="s">
        <v>54</v>
      </c>
      <c r="G73" s="36">
        <v>9001</v>
      </c>
      <c r="H73" s="43" t="s">
        <v>68</v>
      </c>
      <c r="I73" s="36" t="s">
        <v>56</v>
      </c>
      <c r="J73" s="38">
        <v>4</v>
      </c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54</v>
      </c>
      <c r="G77" s="47">
        <v>9001</v>
      </c>
      <c r="H77" s="48" t="s">
        <v>69</v>
      </c>
      <c r="I77" s="47" t="s">
        <v>56</v>
      </c>
      <c r="J77" s="49">
        <v>9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54</v>
      </c>
      <c r="G82" s="36">
        <v>9001</v>
      </c>
      <c r="H82" s="43" t="s">
        <v>70</v>
      </c>
      <c r="I82" s="36" t="s">
        <v>56</v>
      </c>
      <c r="J82" s="38">
        <v>10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54</v>
      </c>
      <c r="G87" s="47">
        <v>9001</v>
      </c>
      <c r="H87" s="48" t="s">
        <v>71</v>
      </c>
      <c r="I87" s="47" t="s">
        <v>56</v>
      </c>
      <c r="J87" s="49">
        <v>9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54</v>
      </c>
      <c r="G92" s="36">
        <v>9001</v>
      </c>
      <c r="H92" s="43" t="s">
        <v>72</v>
      </c>
      <c r="I92" s="36" t="s">
        <v>56</v>
      </c>
      <c r="J92" s="38">
        <v>5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 t="s">
        <v>57</v>
      </c>
      <c r="G93" s="36">
        <v>9001</v>
      </c>
      <c r="H93" s="43" t="s">
        <v>73</v>
      </c>
      <c r="I93" s="36" t="s">
        <v>56</v>
      </c>
      <c r="J93" s="38">
        <v>3</v>
      </c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54</v>
      </c>
      <c r="G100" s="36">
        <v>9001</v>
      </c>
      <c r="H100" s="43" t="s">
        <v>74</v>
      </c>
      <c r="I100" s="36" t="s">
        <v>56</v>
      </c>
      <c r="J100" s="38">
        <v>4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 t="s">
        <v>57</v>
      </c>
      <c r="G101" s="36">
        <v>9001</v>
      </c>
      <c r="H101" s="43" t="s">
        <v>75</v>
      </c>
      <c r="I101" s="36" t="s">
        <v>56</v>
      </c>
      <c r="J101" s="38">
        <v>4</v>
      </c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57</v>
      </c>
      <c r="G105" s="47">
        <v>9001</v>
      </c>
      <c r="H105" s="48" t="s">
        <v>76</v>
      </c>
      <c r="I105" s="47" t="s">
        <v>56</v>
      </c>
      <c r="J105" s="49">
        <v>6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 t="s">
        <v>54</v>
      </c>
      <c r="G106" s="47">
        <v>9001</v>
      </c>
      <c r="H106" s="48" t="s">
        <v>77</v>
      </c>
      <c r="I106" s="47" t="s">
        <v>56</v>
      </c>
      <c r="J106" s="49">
        <v>2</v>
      </c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 t="s">
        <v>57</v>
      </c>
      <c r="G110" s="36">
        <v>9001</v>
      </c>
      <c r="H110" s="43" t="s">
        <v>78</v>
      </c>
      <c r="I110" s="36" t="s">
        <v>56</v>
      </c>
      <c r="J110" s="38">
        <v>10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57</v>
      </c>
      <c r="G115" s="47">
        <v>9001</v>
      </c>
      <c r="H115" s="120" t="s">
        <v>79</v>
      </c>
      <c r="I115" s="47" t="s">
        <v>56</v>
      </c>
      <c r="J115" s="49">
        <v>10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57</v>
      </c>
      <c r="G120" s="36">
        <v>9001</v>
      </c>
      <c r="H120" s="43" t="s">
        <v>80</v>
      </c>
      <c r="I120" s="36" t="s">
        <v>56</v>
      </c>
      <c r="J120" s="38">
        <v>8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86" priority="47" stopIfTrue="1">
      <formula>IF($A11=1,B11,)</formula>
    </cfRule>
    <cfRule type="expression" dxfId="385" priority="48" stopIfTrue="1">
      <formula>IF($A11="",B11,)</formula>
    </cfRule>
  </conditionalFormatting>
  <conditionalFormatting sqref="E11:E15">
    <cfRule type="expression" dxfId="384" priority="49" stopIfTrue="1">
      <formula>IF($A11="",B11,"")</formula>
    </cfRule>
  </conditionalFormatting>
  <conditionalFormatting sqref="E16:E124">
    <cfRule type="expression" dxfId="383" priority="50" stopIfTrue="1">
      <formula>IF($A16&lt;&gt;1,B16,"")</formula>
    </cfRule>
  </conditionalFormatting>
  <conditionalFormatting sqref="D11:D124">
    <cfRule type="expression" dxfId="382" priority="51" stopIfTrue="1">
      <formula>IF($A11="",B11,)</formula>
    </cfRule>
  </conditionalFormatting>
  <conditionalFormatting sqref="C126">
    <cfRule type="expression" dxfId="381" priority="34" stopIfTrue="1">
      <formula>IF($A126=1,B126,)</formula>
    </cfRule>
    <cfRule type="expression" dxfId="380" priority="35" stopIfTrue="1">
      <formula>IF($A126="",B126,)</formula>
    </cfRule>
  </conditionalFormatting>
  <conditionalFormatting sqref="D126">
    <cfRule type="expression" dxfId="379" priority="36" stopIfTrue="1">
      <formula>IF($A126="",B126,)</formula>
    </cfRule>
  </conditionalFormatting>
  <conditionalFormatting sqref="C125">
    <cfRule type="expression" dxfId="378" priority="31" stopIfTrue="1">
      <formula>IF($A125=1,B125,)</formula>
    </cfRule>
    <cfRule type="expression" dxfId="377" priority="32" stopIfTrue="1">
      <formula>IF($A125="",B125,)</formula>
    </cfRule>
  </conditionalFormatting>
  <conditionalFormatting sqref="D125">
    <cfRule type="expression" dxfId="376" priority="33" stopIfTrue="1">
      <formula>IF($A125="",B125,)</formula>
    </cfRule>
  </conditionalFormatting>
  <conditionalFormatting sqref="E125">
    <cfRule type="expression" dxfId="375" priority="30" stopIfTrue="1">
      <formula>IF($A125&lt;&gt;1,B125,"")</formula>
    </cfRule>
  </conditionalFormatting>
  <conditionalFormatting sqref="E126">
    <cfRule type="expression" dxfId="374" priority="29" stopIfTrue="1">
      <formula>IF($A126&lt;&gt;1,B126,"")</formula>
    </cfRule>
  </conditionalFormatting>
  <conditionalFormatting sqref="G11:G16 G82:G119 G18:G76">
    <cfRule type="expression" dxfId="373" priority="17" stopIfTrue="1">
      <formula>#REF!="Freelancer"</formula>
    </cfRule>
    <cfRule type="expression" dxfId="372" priority="18" stopIfTrue="1">
      <formula>#REF!="DTC Int. Staff"</formula>
    </cfRule>
  </conditionalFormatting>
  <conditionalFormatting sqref="G115:G119 G87:G104 G18:G22 G33:G49 G60:G76">
    <cfRule type="expression" dxfId="371" priority="15" stopIfTrue="1">
      <formula>$F$5="Freelancer"</formula>
    </cfRule>
    <cfRule type="expression" dxfId="370" priority="16" stopIfTrue="1">
      <formula>$F$5="DTC Int. Staff"</formula>
    </cfRule>
  </conditionalFormatting>
  <conditionalFormatting sqref="G16">
    <cfRule type="expression" dxfId="369" priority="13" stopIfTrue="1">
      <formula>#REF!="Freelancer"</formula>
    </cfRule>
    <cfRule type="expression" dxfId="368" priority="14" stopIfTrue="1">
      <formula>#REF!="DTC Int. Staff"</formula>
    </cfRule>
  </conditionalFormatting>
  <conditionalFormatting sqref="G16">
    <cfRule type="expression" dxfId="367" priority="11" stopIfTrue="1">
      <formula>$F$5="Freelancer"</formula>
    </cfRule>
    <cfRule type="expression" dxfId="366" priority="12" stopIfTrue="1">
      <formula>$F$5="DTC Int. Staff"</formula>
    </cfRule>
  </conditionalFormatting>
  <conditionalFormatting sqref="G17">
    <cfRule type="expression" dxfId="365" priority="9" stopIfTrue="1">
      <formula>#REF!="Freelancer"</formula>
    </cfRule>
    <cfRule type="expression" dxfId="364" priority="10" stopIfTrue="1">
      <formula>#REF!="DTC Int. Staff"</formula>
    </cfRule>
  </conditionalFormatting>
  <conditionalFormatting sqref="G17">
    <cfRule type="expression" dxfId="363" priority="7" stopIfTrue="1">
      <formula>$F$5="Freelancer"</formula>
    </cfRule>
    <cfRule type="expression" dxfId="362" priority="8" stopIfTrue="1">
      <formula>$F$5="DTC Int. Staff"</formula>
    </cfRule>
  </conditionalFormatting>
  <conditionalFormatting sqref="G55:G59">
    <cfRule type="expression" dxfId="361" priority="5" stopIfTrue="1">
      <formula>$F$5="Freelancer"</formula>
    </cfRule>
    <cfRule type="expression" dxfId="360" priority="6" stopIfTrue="1">
      <formula>$F$5="DTC Int. Staff"</formula>
    </cfRule>
  </conditionalFormatting>
  <conditionalFormatting sqref="G77:G81">
    <cfRule type="expression" dxfId="359" priority="3" stopIfTrue="1">
      <formula>#REF!="Freelancer"</formula>
    </cfRule>
    <cfRule type="expression" dxfId="358" priority="4" stopIfTrue="1">
      <formula>#REF!="DTC Int. Staff"</formula>
    </cfRule>
  </conditionalFormatting>
  <conditionalFormatting sqref="G77:G81">
    <cfRule type="expression" dxfId="357" priority="1" stopIfTrue="1">
      <formula>$F$5="Freelancer"</formula>
    </cfRule>
    <cfRule type="expression" dxfId="35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97" zoomScale="90" zoomScaleNormal="90" workbookViewId="0">
      <selection activeCell="K15" sqref="K1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57</v>
      </c>
      <c r="G11" s="36">
        <v>9001</v>
      </c>
      <c r="H11" s="43" t="s">
        <v>81</v>
      </c>
      <c r="I11" s="36" t="s">
        <v>56</v>
      </c>
      <c r="J11" s="38">
        <v>9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57</v>
      </c>
      <c r="G16" s="47">
        <v>9001</v>
      </c>
      <c r="H16" s="48" t="s">
        <v>82</v>
      </c>
      <c r="I16" s="47" t="s">
        <v>56</v>
      </c>
      <c r="J16" s="49">
        <v>9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57</v>
      </c>
      <c r="G21" s="36">
        <v>9001</v>
      </c>
      <c r="H21" s="43" t="s">
        <v>83</v>
      </c>
      <c r="I21" s="36" t="s">
        <v>56</v>
      </c>
      <c r="J21" s="38">
        <v>10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54</v>
      </c>
      <c r="G26" s="47">
        <v>9001</v>
      </c>
      <c r="H26" s="48" t="s">
        <v>84</v>
      </c>
      <c r="I26" s="47" t="s">
        <v>56</v>
      </c>
      <c r="J26" s="49">
        <v>2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57</v>
      </c>
      <c r="G27" s="47">
        <v>9001</v>
      </c>
      <c r="H27" s="48" t="s">
        <v>85</v>
      </c>
      <c r="I27" s="47" t="s">
        <v>56</v>
      </c>
      <c r="J27" s="49">
        <v>8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57</v>
      </c>
      <c r="G31" s="36">
        <v>9001</v>
      </c>
      <c r="H31" s="43" t="s">
        <v>86</v>
      </c>
      <c r="I31" s="36" t="s">
        <v>56</v>
      </c>
      <c r="J31" s="38">
        <v>6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35" t="s">
        <v>54</v>
      </c>
      <c r="G32" s="36">
        <v>9001</v>
      </c>
      <c r="H32" s="43" t="s">
        <v>87</v>
      </c>
      <c r="I32" s="36" t="s">
        <v>88</v>
      </c>
      <c r="J32" s="38">
        <v>3</v>
      </c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35"/>
      <c r="G33" s="36"/>
      <c r="H33" s="43"/>
      <c r="I33" s="36"/>
      <c r="J33" s="38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35"/>
      <c r="G34" s="36"/>
      <c r="H34" s="43"/>
      <c r="I34" s="36"/>
      <c r="J34" s="38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119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35"/>
      <c r="G37" s="36"/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57</v>
      </c>
      <c r="G38" s="36">
        <v>9001</v>
      </c>
      <c r="H38" s="43" t="s">
        <v>89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57</v>
      </c>
      <c r="G43" s="47">
        <v>9001</v>
      </c>
      <c r="H43" s="48" t="s">
        <v>90</v>
      </c>
      <c r="I43" s="47" t="s">
        <v>56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 t="s">
        <v>91</v>
      </c>
      <c r="I44" s="47" t="s">
        <v>56</v>
      </c>
      <c r="J44" s="49">
        <v>1</v>
      </c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57</v>
      </c>
      <c r="G48" s="36">
        <v>9001</v>
      </c>
      <c r="H48" s="43" t="s">
        <v>92</v>
      </c>
      <c r="I48" s="36" t="s">
        <v>56</v>
      </c>
      <c r="J48" s="38">
        <v>10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57</v>
      </c>
      <c r="G53" s="47">
        <v>9001</v>
      </c>
      <c r="H53" s="48" t="s">
        <v>93</v>
      </c>
      <c r="I53" s="47" t="s">
        <v>56</v>
      </c>
      <c r="J53" s="49">
        <v>4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/>
      <c r="G58" s="36">
        <v>9010</v>
      </c>
      <c r="H58" s="121" t="s">
        <v>94</v>
      </c>
      <c r="I58" s="36"/>
      <c r="J58" s="38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35"/>
      <c r="G59" s="36"/>
      <c r="H59" s="121"/>
      <c r="I59" s="36"/>
      <c r="J59" s="38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35"/>
      <c r="G60" s="36"/>
      <c r="H60" s="121"/>
      <c r="I60" s="36"/>
      <c r="J60" s="38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35"/>
      <c r="G61" s="36"/>
      <c r="H61" s="121"/>
      <c r="I61" s="36"/>
      <c r="J61" s="38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35"/>
      <c r="G62" s="36"/>
      <c r="H62" s="121"/>
      <c r="I62" s="36"/>
      <c r="J62" s="38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35"/>
      <c r="G64" s="36"/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54</v>
      </c>
      <c r="G65" s="36">
        <v>9001</v>
      </c>
      <c r="H65" s="43" t="s">
        <v>95</v>
      </c>
      <c r="I65" s="36" t="s">
        <v>56</v>
      </c>
      <c r="J65" s="38">
        <v>1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 t="s">
        <v>57</v>
      </c>
      <c r="G66" s="36">
        <v>9001</v>
      </c>
      <c r="H66" s="43" t="s">
        <v>96</v>
      </c>
      <c r="I66" s="36" t="s">
        <v>56</v>
      </c>
      <c r="J66" s="38">
        <v>9</v>
      </c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54</v>
      </c>
      <c r="G70" s="47">
        <v>9001</v>
      </c>
      <c r="H70" s="48" t="s">
        <v>97</v>
      </c>
      <c r="I70" s="47" t="s">
        <v>56</v>
      </c>
      <c r="J70" s="49">
        <v>10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 t="s">
        <v>57</v>
      </c>
      <c r="G71" s="47">
        <v>9001</v>
      </c>
      <c r="H71" s="48" t="s">
        <v>98</v>
      </c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57</v>
      </c>
      <c r="G75" s="36">
        <v>9001</v>
      </c>
      <c r="H75" s="43" t="s">
        <v>99</v>
      </c>
      <c r="I75" s="36" t="s">
        <v>56</v>
      </c>
      <c r="J75" s="38">
        <v>10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57</v>
      </c>
      <c r="G80" s="47">
        <v>9001</v>
      </c>
      <c r="H80" s="48" t="s">
        <v>99</v>
      </c>
      <c r="I80" s="47" t="s">
        <v>56</v>
      </c>
      <c r="J80" s="49">
        <v>9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57</v>
      </c>
      <c r="G85" s="36">
        <v>9001</v>
      </c>
      <c r="H85" s="43" t="s">
        <v>100</v>
      </c>
      <c r="I85" s="36" t="s">
        <v>56</v>
      </c>
      <c r="J85" s="38">
        <v>7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35" t="s">
        <v>54</v>
      </c>
      <c r="G86" s="36">
        <v>9001</v>
      </c>
      <c r="H86" s="43" t="s">
        <v>101</v>
      </c>
      <c r="I86" s="36" t="s">
        <v>56</v>
      </c>
      <c r="J86" s="38">
        <v>2</v>
      </c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35"/>
      <c r="G87" s="36"/>
      <c r="H87" s="43"/>
      <c r="I87" s="36"/>
      <c r="J87" s="38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35"/>
      <c r="G88" s="36"/>
      <c r="H88" s="43"/>
      <c r="I88" s="36"/>
      <c r="J88" s="38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35"/>
      <c r="G89" s="36"/>
      <c r="H89" s="43"/>
      <c r="I89" s="36"/>
      <c r="J89" s="38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35"/>
      <c r="G91" s="36"/>
      <c r="H91" s="43"/>
      <c r="I91" s="36"/>
      <c r="J91" s="38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57</v>
      </c>
      <c r="G92" s="36">
        <v>9001</v>
      </c>
      <c r="H92" s="43" t="s">
        <v>100</v>
      </c>
      <c r="I92" s="36" t="s">
        <v>56</v>
      </c>
      <c r="J92" s="38">
        <v>10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57</v>
      </c>
      <c r="G98" s="47">
        <v>9001</v>
      </c>
      <c r="H98" s="48" t="s">
        <v>100</v>
      </c>
      <c r="I98" s="47" t="s">
        <v>56</v>
      </c>
      <c r="J98" s="49">
        <v>6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54</v>
      </c>
      <c r="G99" s="47">
        <v>9001</v>
      </c>
      <c r="H99" s="48" t="s">
        <v>102</v>
      </c>
      <c r="I99" s="47" t="s">
        <v>88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54</v>
      </c>
      <c r="G103" s="36">
        <v>9001</v>
      </c>
      <c r="H103" s="43" t="s">
        <v>103</v>
      </c>
      <c r="I103" s="36" t="s">
        <v>88</v>
      </c>
      <c r="J103" s="38">
        <v>7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 t="s">
        <v>57</v>
      </c>
      <c r="G104" s="36">
        <v>9001</v>
      </c>
      <c r="H104" s="43" t="s">
        <v>104</v>
      </c>
      <c r="I104" s="36" t="s">
        <v>56</v>
      </c>
      <c r="J104" s="38">
        <v>2</v>
      </c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54</v>
      </c>
      <c r="G108" s="47">
        <v>9001</v>
      </c>
      <c r="H108" s="48" t="s">
        <v>105</v>
      </c>
      <c r="I108" s="47" t="s">
        <v>88</v>
      </c>
      <c r="J108" s="49">
        <v>7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43" t="s">
        <v>106</v>
      </c>
      <c r="I113" s="36"/>
      <c r="J113" s="38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35"/>
      <c r="G117" s="36"/>
      <c r="H117" s="43"/>
      <c r="I117" s="36"/>
      <c r="J117" s="38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35"/>
      <c r="G119" s="36"/>
      <c r="H119" s="121"/>
      <c r="I119" s="36"/>
      <c r="J119" s="38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55" priority="68" stopIfTrue="1">
      <formula>IF($A11=1,B11,)</formula>
    </cfRule>
    <cfRule type="expression" dxfId="354" priority="69" stopIfTrue="1">
      <formula>IF($A11="",B11,)</formula>
    </cfRule>
  </conditionalFormatting>
  <conditionalFormatting sqref="E11:E15">
    <cfRule type="expression" dxfId="353" priority="70" stopIfTrue="1">
      <formula>IF($A11="",B11,"")</formula>
    </cfRule>
  </conditionalFormatting>
  <conditionalFormatting sqref="E17:E20 E26:E43 E48 E53:E70 E75 E80:E98 E103 E108:E119">
    <cfRule type="expression" dxfId="352" priority="71" stopIfTrue="1">
      <formula>IF($A17&lt;&gt;1,B17,"")</formula>
    </cfRule>
  </conditionalFormatting>
  <conditionalFormatting sqref="D11:D15 D26:D43 D48 D53:D70 D75 D80:D98 D103 D108:D119 D17:D20">
    <cfRule type="expression" dxfId="351" priority="72" stopIfTrue="1">
      <formula>IF($A11="",B11,)</formula>
    </cfRule>
  </conditionalFormatting>
  <conditionalFormatting sqref="E22:E25">
    <cfRule type="expression" dxfId="350" priority="42" stopIfTrue="1">
      <formula>IF($A22&lt;&gt;1,B22,"")</formula>
    </cfRule>
  </conditionalFormatting>
  <conditionalFormatting sqref="D22:D25">
    <cfRule type="expression" dxfId="349" priority="43" stopIfTrue="1">
      <formula>IF($A22="",B22,)</formula>
    </cfRule>
  </conditionalFormatting>
  <conditionalFormatting sqref="E44:E47">
    <cfRule type="expression" dxfId="348" priority="40" stopIfTrue="1">
      <formula>IF($A44&lt;&gt;1,B44,"")</formula>
    </cfRule>
  </conditionalFormatting>
  <conditionalFormatting sqref="D44:D47">
    <cfRule type="expression" dxfId="347" priority="41" stopIfTrue="1">
      <formula>IF($A44="",B44,)</formula>
    </cfRule>
  </conditionalFormatting>
  <conditionalFormatting sqref="E49:E52">
    <cfRule type="expression" dxfId="346" priority="38" stopIfTrue="1">
      <formula>IF($A49&lt;&gt;1,B49,"")</formula>
    </cfRule>
  </conditionalFormatting>
  <conditionalFormatting sqref="D49:D52">
    <cfRule type="expression" dxfId="345" priority="39" stopIfTrue="1">
      <formula>IF($A49="",B49,)</formula>
    </cfRule>
  </conditionalFormatting>
  <conditionalFormatting sqref="E71:E74">
    <cfRule type="expression" dxfId="344" priority="36" stopIfTrue="1">
      <formula>IF($A71&lt;&gt;1,B71,"")</formula>
    </cfRule>
  </conditionalFormatting>
  <conditionalFormatting sqref="D71:D74">
    <cfRule type="expression" dxfId="343" priority="37" stopIfTrue="1">
      <formula>IF($A71="",B71,)</formula>
    </cfRule>
  </conditionalFormatting>
  <conditionalFormatting sqref="E76:E79">
    <cfRule type="expression" dxfId="342" priority="34" stopIfTrue="1">
      <formula>IF($A76&lt;&gt;1,B76,"")</formula>
    </cfRule>
  </conditionalFormatting>
  <conditionalFormatting sqref="D76:D79">
    <cfRule type="expression" dxfId="341" priority="35" stopIfTrue="1">
      <formula>IF($A76="",B76,)</formula>
    </cfRule>
  </conditionalFormatting>
  <conditionalFormatting sqref="E93">
    <cfRule type="timePeriod" dxfId="340" priority="33" timePeriod="lastWeek">
      <formula>AND(TODAY()-ROUNDDOWN(E93,0)&gt;=(WEEKDAY(TODAY())),TODAY()-ROUNDDOWN(E93,0)&lt;(WEEKDAY(TODAY())+7))</formula>
    </cfRule>
  </conditionalFormatting>
  <conditionalFormatting sqref="E99:E102">
    <cfRule type="expression" dxfId="339" priority="31" stopIfTrue="1">
      <formula>IF($A99&lt;&gt;1,B99,"")</formula>
    </cfRule>
  </conditionalFormatting>
  <conditionalFormatting sqref="D99:D102">
    <cfRule type="expression" dxfId="338" priority="32" stopIfTrue="1">
      <formula>IF($A99="",B99,)</formula>
    </cfRule>
  </conditionalFormatting>
  <conditionalFormatting sqref="E99:E102">
    <cfRule type="timePeriod" dxfId="337" priority="30" timePeriod="lastWeek">
      <formula>AND(TODAY()-ROUNDDOWN(E99,0)&gt;=(WEEKDAY(TODAY())),TODAY()-ROUNDDOWN(E99,0)&lt;(WEEKDAY(TODAY())+7))</formula>
    </cfRule>
  </conditionalFormatting>
  <conditionalFormatting sqref="E104:E107">
    <cfRule type="expression" dxfId="336" priority="28" stopIfTrue="1">
      <formula>IF($A104&lt;&gt;1,B104,"")</formula>
    </cfRule>
  </conditionalFormatting>
  <conditionalFormatting sqref="D104:D107">
    <cfRule type="expression" dxfId="335" priority="29" stopIfTrue="1">
      <formula>IF($A104="",B104,)</formula>
    </cfRule>
  </conditionalFormatting>
  <conditionalFormatting sqref="E104:E107">
    <cfRule type="timePeriod" dxfId="334" priority="27" timePeriod="lastWeek">
      <formula>AND(TODAY()-ROUNDDOWN(E104,0)&gt;=(WEEKDAY(TODAY())),TODAY()-ROUNDDOWN(E104,0)&lt;(WEEKDAY(TODAY())+7))</formula>
    </cfRule>
  </conditionalFormatting>
  <conditionalFormatting sqref="G11:G20 G26:G84 G90:G107 G109:G119">
    <cfRule type="expression" dxfId="333" priority="25" stopIfTrue="1">
      <formula>#REF!="Freelancer"</formula>
    </cfRule>
    <cfRule type="expression" dxfId="332" priority="26" stopIfTrue="1">
      <formula>#REF!="DTC Int. Staff"</formula>
    </cfRule>
  </conditionalFormatting>
  <conditionalFormatting sqref="G119 G26:G30 G37:G57 G64:G84 G91:G107 G109:G112">
    <cfRule type="expression" dxfId="331" priority="23" stopIfTrue="1">
      <formula>$F$5="Freelancer"</formula>
    </cfRule>
    <cfRule type="expression" dxfId="330" priority="24" stopIfTrue="1">
      <formula>$F$5="DTC Int. Staff"</formula>
    </cfRule>
  </conditionalFormatting>
  <conditionalFormatting sqref="G16:G20">
    <cfRule type="expression" dxfId="329" priority="21" stopIfTrue="1">
      <formula>#REF!="Freelancer"</formula>
    </cfRule>
    <cfRule type="expression" dxfId="328" priority="22" stopIfTrue="1">
      <formula>#REF!="DTC Int. Staff"</formula>
    </cfRule>
  </conditionalFormatting>
  <conditionalFormatting sqref="G16:G20">
    <cfRule type="expression" dxfId="327" priority="19" stopIfTrue="1">
      <formula>$F$5="Freelancer"</formula>
    </cfRule>
    <cfRule type="expression" dxfId="326" priority="20" stopIfTrue="1">
      <formula>$F$5="DTC Int. Staff"</formula>
    </cfRule>
  </conditionalFormatting>
  <conditionalFormatting sqref="G21:G25">
    <cfRule type="expression" dxfId="325" priority="17" stopIfTrue="1">
      <formula>#REF!="Freelancer"</formula>
    </cfRule>
    <cfRule type="expression" dxfId="324" priority="18" stopIfTrue="1">
      <formula>#REF!="DTC Int. Staff"</formula>
    </cfRule>
  </conditionalFormatting>
  <conditionalFormatting sqref="G21:G25">
    <cfRule type="expression" dxfId="323" priority="15" stopIfTrue="1">
      <formula>$F$5="Freelancer"</formula>
    </cfRule>
    <cfRule type="expression" dxfId="322" priority="16" stopIfTrue="1">
      <formula>$F$5="DTC Int. Staff"</formula>
    </cfRule>
  </conditionalFormatting>
  <conditionalFormatting sqref="G63">
    <cfRule type="expression" dxfId="321" priority="13" stopIfTrue="1">
      <formula>$F$5="Freelancer"</formula>
    </cfRule>
    <cfRule type="expression" dxfId="320" priority="14" stopIfTrue="1">
      <formula>$F$5="DTC Int. Staff"</formula>
    </cfRule>
  </conditionalFormatting>
  <conditionalFormatting sqref="G85:G89">
    <cfRule type="expression" dxfId="319" priority="11" stopIfTrue="1">
      <formula>#REF!="Freelancer"</formula>
    </cfRule>
    <cfRule type="expression" dxfId="318" priority="12" stopIfTrue="1">
      <formula>#REF!="DTC Int. Staff"</formula>
    </cfRule>
  </conditionalFormatting>
  <conditionalFormatting sqref="G85:G89">
    <cfRule type="expression" dxfId="317" priority="9" stopIfTrue="1">
      <formula>$F$5="Freelancer"</formula>
    </cfRule>
    <cfRule type="expression" dxfId="316" priority="10" stopIfTrue="1">
      <formula>$F$5="DTC Int. Staff"</formula>
    </cfRule>
  </conditionalFormatting>
  <conditionalFormatting sqref="G27">
    <cfRule type="expression" dxfId="315" priority="7" stopIfTrue="1">
      <formula>#REF!="Freelancer"</formula>
    </cfRule>
    <cfRule type="expression" dxfId="314" priority="8" stopIfTrue="1">
      <formula>#REF!="DTC Int. Staff"</formula>
    </cfRule>
  </conditionalFormatting>
  <conditionalFormatting sqref="G27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108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108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214</v>
      </c>
      <c r="J8" s="25">
        <f>I8/8</f>
        <v>26.75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57</v>
      </c>
      <c r="G11" s="47">
        <v>9001</v>
      </c>
      <c r="H11" s="48" t="s">
        <v>107</v>
      </c>
      <c r="I11" s="47" t="s">
        <v>56</v>
      </c>
      <c r="J11" s="86">
        <v>8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 t="s">
        <v>54</v>
      </c>
      <c r="G12" s="47">
        <v>9001</v>
      </c>
      <c r="H12" s="48" t="s">
        <v>108</v>
      </c>
      <c r="I12" s="47" t="s">
        <v>56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57</v>
      </c>
      <c r="G16" s="36">
        <v>9001</v>
      </c>
      <c r="H16" s="43" t="s">
        <v>109</v>
      </c>
      <c r="I16" s="36" t="s">
        <v>56</v>
      </c>
      <c r="J16" s="85">
        <v>9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57</v>
      </c>
      <c r="G21" s="47">
        <v>9001</v>
      </c>
      <c r="H21" s="48" t="s">
        <v>110</v>
      </c>
      <c r="I21" s="47" t="s">
        <v>56</v>
      </c>
      <c r="J21" s="86">
        <v>9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57</v>
      </c>
      <c r="G26" s="36">
        <v>9001</v>
      </c>
      <c r="H26" s="43" t="s">
        <v>111</v>
      </c>
      <c r="I26" s="36" t="s">
        <v>56</v>
      </c>
      <c r="J26" s="85">
        <v>8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 t="s">
        <v>54</v>
      </c>
      <c r="G27" s="36">
        <v>9001</v>
      </c>
      <c r="H27" s="43" t="s">
        <v>112</v>
      </c>
      <c r="I27" s="36" t="s">
        <v>56</v>
      </c>
      <c r="J27" s="85">
        <v>1</v>
      </c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 t="s">
        <v>57</v>
      </c>
      <c r="G31" s="47">
        <v>9001</v>
      </c>
      <c r="H31" s="48" t="s">
        <v>113</v>
      </c>
      <c r="I31" s="47" t="s">
        <v>114</v>
      </c>
      <c r="J31" s="86">
        <v>8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35"/>
      <c r="G36" s="36"/>
      <c r="H36" s="119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35"/>
      <c r="G37" s="36"/>
      <c r="H37" s="43"/>
      <c r="I37" s="36"/>
      <c r="J37" s="85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57</v>
      </c>
      <c r="G38" s="36">
        <v>9001</v>
      </c>
      <c r="H38" s="43" t="s">
        <v>115</v>
      </c>
      <c r="I38" s="36" t="s">
        <v>56</v>
      </c>
      <c r="J38" s="85">
        <v>5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 t="s">
        <v>54</v>
      </c>
      <c r="G39" s="36">
        <v>9001</v>
      </c>
      <c r="H39" s="43" t="s">
        <v>116</v>
      </c>
      <c r="I39" s="36" t="s">
        <v>56</v>
      </c>
      <c r="J39" s="85">
        <v>3</v>
      </c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57</v>
      </c>
      <c r="G43" s="47">
        <v>9001</v>
      </c>
      <c r="H43" s="48" t="s">
        <v>117</v>
      </c>
      <c r="I43" s="47" t="s">
        <v>56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57</v>
      </c>
      <c r="G48" s="36">
        <v>9001</v>
      </c>
      <c r="H48" s="43" t="s">
        <v>118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 t="s">
        <v>57</v>
      </c>
      <c r="G53" s="47">
        <v>9001</v>
      </c>
      <c r="H53" s="48" t="s">
        <v>119</v>
      </c>
      <c r="I53" s="47" t="s">
        <v>56</v>
      </c>
      <c r="J53" s="86">
        <v>8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57</v>
      </c>
      <c r="G58" s="36">
        <v>9001</v>
      </c>
      <c r="H58" s="119" t="s">
        <v>120</v>
      </c>
      <c r="I58" s="36" t="s">
        <v>56</v>
      </c>
      <c r="J58" s="85">
        <v>8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35"/>
      <c r="G59" s="36"/>
      <c r="H59" s="121"/>
      <c r="I59" s="36"/>
      <c r="J59" s="85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35"/>
      <c r="G60" s="36"/>
      <c r="H60" s="121"/>
      <c r="I60" s="36"/>
      <c r="J60" s="85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35"/>
      <c r="G61" s="36"/>
      <c r="H61" s="121"/>
      <c r="I61" s="36"/>
      <c r="J61" s="85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35"/>
      <c r="G62" s="36"/>
      <c r="H62" s="121"/>
      <c r="I62" s="36"/>
      <c r="J62" s="85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35"/>
      <c r="G64" s="36"/>
      <c r="H64" s="43"/>
      <c r="I64" s="36"/>
      <c r="J64" s="85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57</v>
      </c>
      <c r="G65" s="36">
        <v>9001</v>
      </c>
      <c r="H65" s="43" t="s">
        <v>121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 t="s">
        <v>57</v>
      </c>
      <c r="G70" s="47">
        <v>9001</v>
      </c>
      <c r="H70" s="48" t="s">
        <v>122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57</v>
      </c>
      <c r="G75" s="36">
        <v>9001</v>
      </c>
      <c r="H75" s="43" t="s">
        <v>123</v>
      </c>
      <c r="I75" s="36" t="s">
        <v>56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 t="s">
        <v>54</v>
      </c>
      <c r="G76" s="36">
        <v>9001</v>
      </c>
      <c r="H76" s="43" t="s">
        <v>124</v>
      </c>
      <c r="I76" s="36" t="s">
        <v>56</v>
      </c>
      <c r="J76" s="85">
        <v>1</v>
      </c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 t="s">
        <v>57</v>
      </c>
      <c r="G80" s="47">
        <v>9001</v>
      </c>
      <c r="H80" s="48" t="s">
        <v>125</v>
      </c>
      <c r="I80" s="47" t="s">
        <v>56</v>
      </c>
      <c r="J80" s="86">
        <v>12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57</v>
      </c>
      <c r="G85" s="36">
        <v>9001</v>
      </c>
      <c r="H85" s="43" t="s">
        <v>126</v>
      </c>
      <c r="I85" s="36" t="s">
        <v>56</v>
      </c>
      <c r="J85" s="85">
        <v>12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35"/>
      <c r="G89" s="36"/>
      <c r="H89" s="43"/>
      <c r="I89" s="36"/>
      <c r="J89" s="85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57</v>
      </c>
      <c r="G92" s="36">
        <v>9001</v>
      </c>
      <c r="H92" s="43" t="s">
        <v>127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 t="s">
        <v>57</v>
      </c>
      <c r="G98" s="47">
        <v>9001</v>
      </c>
      <c r="H98" s="48" t="s">
        <v>128</v>
      </c>
      <c r="I98" s="47" t="s">
        <v>56</v>
      </c>
      <c r="J98" s="86">
        <v>12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57</v>
      </c>
      <c r="G103" s="36">
        <v>9001</v>
      </c>
      <c r="H103" s="43" t="s">
        <v>129</v>
      </c>
      <c r="I103" s="36" t="s">
        <v>56</v>
      </c>
      <c r="J103" s="85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 t="s">
        <v>130</v>
      </c>
      <c r="G108" s="47">
        <v>9001</v>
      </c>
      <c r="H108" s="48" t="s">
        <v>131</v>
      </c>
      <c r="I108" s="47" t="s">
        <v>56</v>
      </c>
      <c r="J108" s="86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57</v>
      </c>
      <c r="G113" s="36">
        <v>9001</v>
      </c>
      <c r="H113" s="43" t="s">
        <v>132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35"/>
      <c r="G119" s="36"/>
      <c r="H119" s="121"/>
      <c r="I119" s="36"/>
      <c r="J119" s="85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133</v>
      </c>
      <c r="G120" s="36">
        <v>9001</v>
      </c>
      <c r="H120" s="43" t="s">
        <v>134</v>
      </c>
      <c r="I120" s="36" t="s">
        <v>56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54</v>
      </c>
      <c r="G125" s="47">
        <v>9001</v>
      </c>
      <c r="H125" s="48" t="s">
        <v>135</v>
      </c>
      <c r="I125" s="47" t="s">
        <v>88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Tue</v>
      </c>
      <c r="E126" s="95">
        <f>E125</f>
        <v>44285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5">D126</f>
        <v>Tue</v>
      </c>
      <c r="E127" s="95">
        <f t="shared" ref="E127:E129" si="36">E126</f>
        <v>44285</v>
      </c>
      <c r="F127" s="96"/>
      <c r="G127" s="97"/>
      <c r="H127" s="98"/>
      <c r="I127" s="97"/>
      <c r="J127" s="99"/>
    </row>
    <row r="128" spans="1:10" ht="22.5" customHeight="1" x14ac:dyDescent="0.25">
      <c r="A128" s="31"/>
      <c r="C128" s="76"/>
      <c r="D128" s="94" t="str">
        <f t="shared" si="35"/>
        <v>Tue</v>
      </c>
      <c r="E128" s="95">
        <f t="shared" si="36"/>
        <v>44285</v>
      </c>
      <c r="F128" s="96"/>
      <c r="G128" s="97"/>
      <c r="H128" s="98"/>
      <c r="I128" s="97"/>
      <c r="J128" s="99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54</v>
      </c>
      <c r="G130" s="36">
        <v>9001</v>
      </c>
      <c r="H130" s="43" t="s">
        <v>136</v>
      </c>
      <c r="I130" s="36" t="s">
        <v>88</v>
      </c>
      <c r="J130" s="85">
        <v>9</v>
      </c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7" priority="47" stopIfTrue="1">
      <formula>IF($A11=1,B11,)</formula>
    </cfRule>
    <cfRule type="expression" dxfId="306" priority="48" stopIfTrue="1">
      <formula>IF($A11="",B11,)</formula>
    </cfRule>
  </conditionalFormatting>
  <conditionalFormatting sqref="E11:E15">
    <cfRule type="expression" dxfId="305" priority="49" stopIfTrue="1">
      <formula>IF($A11="",B11,"")</formula>
    </cfRule>
  </conditionalFormatting>
  <conditionalFormatting sqref="E130:E134 E26:E124">
    <cfRule type="expression" dxfId="304" priority="50" stopIfTrue="1">
      <formula>IF($A26&lt;&gt;1,B26,"")</formula>
    </cfRule>
  </conditionalFormatting>
  <conditionalFormatting sqref="D130:D134 D11:D15 D26:D124">
    <cfRule type="expression" dxfId="303" priority="51" stopIfTrue="1">
      <formula>IF($A11="",B11,)</formula>
    </cfRule>
  </conditionalFormatting>
  <conditionalFormatting sqref="C125:C129">
    <cfRule type="expression" dxfId="302" priority="31" stopIfTrue="1">
      <formula>IF($A125=1,B125,)</formula>
    </cfRule>
    <cfRule type="expression" dxfId="301" priority="32" stopIfTrue="1">
      <formula>IF($A125="",B125,)</formula>
    </cfRule>
  </conditionalFormatting>
  <conditionalFormatting sqref="D125:D129">
    <cfRule type="expression" dxfId="300" priority="33" stopIfTrue="1">
      <formula>IF($A125="",B125,)</formula>
    </cfRule>
  </conditionalFormatting>
  <conditionalFormatting sqref="E125:E129">
    <cfRule type="expression" dxfId="299" priority="30" stopIfTrue="1">
      <formula>IF($A125&lt;&gt;1,B125,"")</formula>
    </cfRule>
  </conditionalFormatting>
  <conditionalFormatting sqref="E17:E20">
    <cfRule type="expression" dxfId="298" priority="21" stopIfTrue="1">
      <formula>IF($A17="",B17,"")</formula>
    </cfRule>
  </conditionalFormatting>
  <conditionalFormatting sqref="D17:D20">
    <cfRule type="expression" dxfId="297" priority="22" stopIfTrue="1">
      <formula>IF($A17="",B17,)</formula>
    </cfRule>
  </conditionalFormatting>
  <conditionalFormatting sqref="E22:E25">
    <cfRule type="expression" dxfId="296" priority="19" stopIfTrue="1">
      <formula>IF($A22="",B22,"")</formula>
    </cfRule>
  </conditionalFormatting>
  <conditionalFormatting sqref="D22:D25">
    <cfRule type="expression" dxfId="295" priority="20" stopIfTrue="1">
      <formula>IF($A22="",B22,)</formula>
    </cfRule>
  </conditionalFormatting>
  <conditionalFormatting sqref="G11:G20 G26:G84 G90:G119">
    <cfRule type="expression" dxfId="294" priority="17" stopIfTrue="1">
      <formula>#REF!="Freelancer"</formula>
    </cfRule>
    <cfRule type="expression" dxfId="293" priority="18" stopIfTrue="1">
      <formula>#REF!="DTC Int. Staff"</formula>
    </cfRule>
  </conditionalFormatting>
  <conditionalFormatting sqref="G119 G26:G30 G37:G57 G64:G84 G91:G112">
    <cfRule type="expression" dxfId="292" priority="15" stopIfTrue="1">
      <formula>$F$5="Freelancer"</formula>
    </cfRule>
    <cfRule type="expression" dxfId="291" priority="16" stopIfTrue="1">
      <formula>$F$5="DTC Int. Staff"</formula>
    </cfRule>
  </conditionalFormatting>
  <conditionalFormatting sqref="G16:G20">
    <cfRule type="expression" dxfId="290" priority="13" stopIfTrue="1">
      <formula>#REF!="Freelancer"</formula>
    </cfRule>
    <cfRule type="expression" dxfId="289" priority="14" stopIfTrue="1">
      <formula>#REF!="DTC Int. Staff"</formula>
    </cfRule>
  </conditionalFormatting>
  <conditionalFormatting sqref="G16:G20">
    <cfRule type="expression" dxfId="288" priority="11" stopIfTrue="1">
      <formula>$F$5="Freelancer"</formula>
    </cfRule>
    <cfRule type="expression" dxfId="287" priority="12" stopIfTrue="1">
      <formula>$F$5="DTC Int. Staff"</formula>
    </cfRule>
  </conditionalFormatting>
  <conditionalFormatting sqref="G21:G25">
    <cfRule type="expression" dxfId="286" priority="9" stopIfTrue="1">
      <formula>#REF!="Freelancer"</formula>
    </cfRule>
    <cfRule type="expression" dxfId="285" priority="10" stopIfTrue="1">
      <formula>#REF!="DTC Int. Staff"</formula>
    </cfRule>
  </conditionalFormatting>
  <conditionalFormatting sqref="G21:G25">
    <cfRule type="expression" dxfId="284" priority="7" stopIfTrue="1">
      <formula>$F$5="Freelancer"</formula>
    </cfRule>
    <cfRule type="expression" dxfId="283" priority="8" stopIfTrue="1">
      <formula>$F$5="DTC Int. Staff"</formula>
    </cfRule>
  </conditionalFormatting>
  <conditionalFormatting sqref="G63">
    <cfRule type="expression" dxfId="282" priority="5" stopIfTrue="1">
      <formula>$F$5="Freelancer"</formula>
    </cfRule>
    <cfRule type="expression" dxfId="281" priority="6" stopIfTrue="1">
      <formula>$F$5="DTC Int. Staff"</formula>
    </cfRule>
  </conditionalFormatting>
  <conditionalFormatting sqref="G85:G89">
    <cfRule type="expression" dxfId="280" priority="3" stopIfTrue="1">
      <formula>#REF!="Freelancer"</formula>
    </cfRule>
    <cfRule type="expression" dxfId="279" priority="4" stopIfTrue="1">
      <formula>#REF!="DTC Int. Staff"</formula>
    </cfRule>
  </conditionalFormatting>
  <conditionalFormatting sqref="G85:G89">
    <cfRule type="expression" dxfId="278" priority="1" stopIfTrue="1">
      <formula>$F$5="Freelancer"</formula>
    </cfRule>
    <cfRule type="expression" dxfId="2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12" zoomScale="90" zoomScaleNormal="90" workbookViewId="0">
      <selection activeCell="H34" sqref="H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114.5</v>
      </c>
      <c r="J8" s="25">
        <f>I8/8</f>
        <v>14.3125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57</v>
      </c>
      <c r="G11" s="36">
        <v>9001</v>
      </c>
      <c r="H11" s="43" t="s">
        <v>137</v>
      </c>
      <c r="I11" s="36" t="s">
        <v>56</v>
      </c>
      <c r="J11" s="38">
        <v>13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57</v>
      </c>
      <c r="G16" s="47">
        <v>9001</v>
      </c>
      <c r="H16" s="48" t="s">
        <v>138</v>
      </c>
      <c r="I16" s="47" t="s">
        <v>139</v>
      </c>
      <c r="J16" s="49">
        <v>9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57</v>
      </c>
      <c r="G23" s="47">
        <v>9001</v>
      </c>
      <c r="H23" s="48" t="s">
        <v>140</v>
      </c>
      <c r="I23" s="47" t="s">
        <v>56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9" t="s">
        <v>141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119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119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119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119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9013</v>
      </c>
      <c r="H33" s="48" t="s">
        <v>142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9013</v>
      </c>
      <c r="H38" s="43" t="s">
        <v>142</v>
      </c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9013</v>
      </c>
      <c r="H43" s="48" t="s">
        <v>142</v>
      </c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9010</v>
      </c>
      <c r="H50" s="120" t="s">
        <v>18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143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 t="s">
        <v>143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143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18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54</v>
      </c>
      <c r="G77" s="47">
        <v>9001</v>
      </c>
      <c r="H77" s="48" t="s">
        <v>144</v>
      </c>
      <c r="I77" s="47" t="s">
        <v>145</v>
      </c>
      <c r="J77" s="49">
        <v>8.5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57</v>
      </c>
      <c r="G78" s="47">
        <v>9001</v>
      </c>
      <c r="H78" s="48" t="s">
        <v>146</v>
      </c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147</v>
      </c>
      <c r="G82" s="36">
        <v>9001</v>
      </c>
      <c r="H82" s="43" t="s">
        <v>148</v>
      </c>
      <c r="I82" s="36" t="s">
        <v>145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57</v>
      </c>
      <c r="G87" s="47">
        <v>9001</v>
      </c>
      <c r="H87" s="48" t="s">
        <v>149</v>
      </c>
      <c r="I87" s="47" t="s">
        <v>145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57</v>
      </c>
      <c r="G92" s="36">
        <v>9001</v>
      </c>
      <c r="H92" s="43" t="s">
        <v>150</v>
      </c>
      <c r="I92" s="36" t="s">
        <v>145</v>
      </c>
      <c r="J92" s="38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57</v>
      </c>
      <c r="G98" s="47">
        <v>9001</v>
      </c>
      <c r="H98" s="48" t="s">
        <v>151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46" t="s">
        <v>57</v>
      </c>
      <c r="G105" s="47">
        <v>9001</v>
      </c>
      <c r="H105" s="48" t="s">
        <v>152</v>
      </c>
      <c r="I105" s="47" t="s">
        <v>56</v>
      </c>
      <c r="J105" s="49">
        <v>9</v>
      </c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46"/>
      <c r="G108" s="47"/>
      <c r="H108" s="48"/>
      <c r="I108" s="47"/>
      <c r="J108" s="49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 t="s">
        <v>57</v>
      </c>
      <c r="G110" s="36">
        <v>9001</v>
      </c>
      <c r="H110" s="43" t="s">
        <v>153</v>
      </c>
      <c r="I110" s="36" t="s">
        <v>145</v>
      </c>
      <c r="J110" s="38">
        <v>9</v>
      </c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35"/>
      <c r="G113" s="36"/>
      <c r="H113" s="43"/>
      <c r="I113" s="36"/>
      <c r="J113" s="38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46" t="s">
        <v>57</v>
      </c>
      <c r="G115" s="47">
        <v>9001</v>
      </c>
      <c r="H115" s="48" t="s">
        <v>153</v>
      </c>
      <c r="I115" s="47" t="s">
        <v>145</v>
      </c>
      <c r="J115" s="49">
        <v>8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46"/>
      <c r="G118" s="47"/>
      <c r="H118" s="51"/>
      <c r="I118" s="47"/>
      <c r="J118" s="49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35" t="s">
        <v>57</v>
      </c>
      <c r="G120" s="36">
        <v>9001</v>
      </c>
      <c r="H120" s="43" t="s">
        <v>154</v>
      </c>
      <c r="I120" s="36" t="s">
        <v>145</v>
      </c>
      <c r="J120" s="38">
        <v>9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35"/>
      <c r="G123" s="36"/>
      <c r="H123" s="43"/>
      <c r="I123" s="36"/>
      <c r="J123" s="38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46" t="s">
        <v>57</v>
      </c>
      <c r="G125" s="47">
        <v>9001</v>
      </c>
      <c r="H125" s="48" t="s">
        <v>155</v>
      </c>
      <c r="I125" s="47" t="s">
        <v>145</v>
      </c>
      <c r="J125" s="49">
        <v>8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46"/>
      <c r="G126" s="47"/>
      <c r="H126" s="71"/>
      <c r="I126" s="47"/>
      <c r="J126" s="49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46"/>
      <c r="G127" s="47"/>
      <c r="H127" s="71"/>
      <c r="I127" s="47"/>
      <c r="J127" s="49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46"/>
      <c r="G128" s="47"/>
      <c r="H128" s="71"/>
      <c r="I128" s="47"/>
      <c r="J128" s="49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76" priority="53" stopIfTrue="1">
      <formula>IF($A11=1,B11,)</formula>
    </cfRule>
    <cfRule type="expression" dxfId="275" priority="54" stopIfTrue="1">
      <formula>IF($A11="",B11,)</formula>
    </cfRule>
  </conditionalFormatting>
  <conditionalFormatting sqref="E11:E15">
    <cfRule type="expression" dxfId="274" priority="55" stopIfTrue="1">
      <formula>IF($A11="",B11,"")</formula>
    </cfRule>
  </conditionalFormatting>
  <conditionalFormatting sqref="E16:E128">
    <cfRule type="expression" dxfId="273" priority="56" stopIfTrue="1">
      <formula>IF($A16&lt;&gt;1,B16,"")</formula>
    </cfRule>
  </conditionalFormatting>
  <conditionalFormatting sqref="D11:D128">
    <cfRule type="expression" dxfId="272" priority="57" stopIfTrue="1">
      <formula>IF($A11="",B11,)</formula>
    </cfRule>
  </conditionalFormatting>
  <conditionalFormatting sqref="C129:C133">
    <cfRule type="expression" dxfId="271" priority="37" stopIfTrue="1">
      <formula>IF($A129=1,B129,)</formula>
    </cfRule>
    <cfRule type="expression" dxfId="270" priority="38" stopIfTrue="1">
      <formula>IF($A129="",B129,)</formula>
    </cfRule>
  </conditionalFormatting>
  <conditionalFormatting sqref="D129:D133">
    <cfRule type="expression" dxfId="269" priority="39" stopIfTrue="1">
      <formula>IF($A129="",B129,)</formula>
    </cfRule>
  </conditionalFormatting>
  <conditionalFormatting sqref="E129:E133">
    <cfRule type="expression" dxfId="268" priority="36" stopIfTrue="1">
      <formula>IF($A129&lt;&gt;1,B129,"")</formula>
    </cfRule>
  </conditionalFormatting>
  <conditionalFormatting sqref="G11:G20 G82:G104 G22:G76 G106:G114 G116:G119">
    <cfRule type="expression" dxfId="267" priority="27" stopIfTrue="1">
      <formula>#REF!="Freelancer"</formula>
    </cfRule>
    <cfRule type="expression" dxfId="266" priority="28" stopIfTrue="1">
      <formula>#REF!="DTC Int. Staff"</formula>
    </cfRule>
  </conditionalFormatting>
  <conditionalFormatting sqref="G116:G119 G87:G104 G22 G33:G49 G60:G76">
    <cfRule type="expression" dxfId="265" priority="25" stopIfTrue="1">
      <formula>$F$5="Freelancer"</formula>
    </cfRule>
    <cfRule type="expression" dxfId="264" priority="26" stopIfTrue="1">
      <formula>$F$5="DTC Int. Staff"</formula>
    </cfRule>
  </conditionalFormatting>
  <conditionalFormatting sqref="G16:G20">
    <cfRule type="expression" dxfId="263" priority="23" stopIfTrue="1">
      <formula>#REF!="Freelancer"</formula>
    </cfRule>
    <cfRule type="expression" dxfId="262" priority="24" stopIfTrue="1">
      <formula>#REF!="DTC Int. Staff"</formula>
    </cfRule>
  </conditionalFormatting>
  <conditionalFormatting sqref="G16:G20">
    <cfRule type="expression" dxfId="261" priority="21" stopIfTrue="1">
      <formula>$F$5="Freelancer"</formula>
    </cfRule>
    <cfRule type="expression" dxfId="260" priority="22" stopIfTrue="1">
      <formula>$F$5="DTC Int. Staff"</formula>
    </cfRule>
  </conditionalFormatting>
  <conditionalFormatting sqref="G21">
    <cfRule type="expression" dxfId="259" priority="19" stopIfTrue="1">
      <formula>#REF!="Freelancer"</formula>
    </cfRule>
    <cfRule type="expression" dxfId="258" priority="20" stopIfTrue="1">
      <formula>#REF!="DTC Int. Staff"</formula>
    </cfRule>
  </conditionalFormatting>
  <conditionalFormatting sqref="G21">
    <cfRule type="expression" dxfId="257" priority="17" stopIfTrue="1">
      <formula>$F$5="Freelancer"</formula>
    </cfRule>
    <cfRule type="expression" dxfId="256" priority="18" stopIfTrue="1">
      <formula>$F$5="DTC Int. Staff"</formula>
    </cfRule>
  </conditionalFormatting>
  <conditionalFormatting sqref="G55:G59">
    <cfRule type="expression" dxfId="255" priority="15" stopIfTrue="1">
      <formula>$F$5="Freelancer"</formula>
    </cfRule>
    <cfRule type="expression" dxfId="254" priority="16" stopIfTrue="1">
      <formula>$F$5="DTC Int. Staff"</formula>
    </cfRule>
  </conditionalFormatting>
  <conditionalFormatting sqref="G77:G81">
    <cfRule type="expression" dxfId="253" priority="13" stopIfTrue="1">
      <formula>#REF!="Freelancer"</formula>
    </cfRule>
    <cfRule type="expression" dxfId="252" priority="14" stopIfTrue="1">
      <formula>#REF!="DTC Int. Staff"</formula>
    </cfRule>
  </conditionalFormatting>
  <conditionalFormatting sqref="G77:G81">
    <cfRule type="expression" dxfId="251" priority="11" stopIfTrue="1">
      <formula>$F$5="Freelancer"</formula>
    </cfRule>
    <cfRule type="expression" dxfId="250" priority="12" stopIfTrue="1">
      <formula>$F$5="DTC Int. Staff"</formula>
    </cfRule>
  </conditionalFormatting>
  <conditionalFormatting sqref="G105">
    <cfRule type="expression" dxfId="249" priority="9" stopIfTrue="1">
      <formula>#REF!="Freelancer"</formula>
    </cfRule>
    <cfRule type="expression" dxfId="248" priority="10" stopIfTrue="1">
      <formula>#REF!="DTC Int. Staff"</formula>
    </cfRule>
  </conditionalFormatting>
  <conditionalFormatting sqref="G105">
    <cfRule type="expression" dxfId="247" priority="7" stopIfTrue="1">
      <formula>$F$5="Freelancer"</formula>
    </cfRule>
    <cfRule type="expression" dxfId="246" priority="8" stopIfTrue="1">
      <formula>$F$5="DTC Int. Staff"</formula>
    </cfRule>
  </conditionalFormatting>
  <conditionalFormatting sqref="G115">
    <cfRule type="expression" dxfId="245" priority="5" stopIfTrue="1">
      <formula>#REF!="Freelancer"</formula>
    </cfRule>
    <cfRule type="expression" dxfId="244" priority="6" stopIfTrue="1">
      <formula>#REF!="DTC Int. Staff"</formula>
    </cfRule>
  </conditionalFormatting>
  <conditionalFormatting sqref="G120">
    <cfRule type="expression" dxfId="243" priority="3" stopIfTrue="1">
      <formula>#REF!="Freelancer"</formula>
    </cfRule>
    <cfRule type="expression" dxfId="242" priority="4" stopIfTrue="1">
      <formula>#REF!="DTC Int. Staff"</formula>
    </cfRule>
  </conditionalFormatting>
  <conditionalFormatting sqref="G125">
    <cfRule type="expression" dxfId="241" priority="1" stopIfTrue="1">
      <formula>#REF!="Freelancer"</formula>
    </cfRule>
    <cfRule type="expression" dxfId="24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4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161.5</v>
      </c>
      <c r="J8" s="25">
        <f>I8/8</f>
        <v>20.1875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156</v>
      </c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157</v>
      </c>
      <c r="I18" s="47"/>
      <c r="J18" s="86"/>
    </row>
    <row r="19" spans="1:10" ht="22.5" customHeight="1" x14ac:dyDescent="0.25">
      <c r="A19" s="31"/>
      <c r="C19" s="79"/>
      <c r="D19" s="93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3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3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3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57</v>
      </c>
      <c r="G23" s="36">
        <v>9001</v>
      </c>
      <c r="H23" s="43" t="s">
        <v>158</v>
      </c>
      <c r="I23" s="36" t="s">
        <v>145</v>
      </c>
      <c r="J23" s="85">
        <v>7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35" t="s">
        <v>159</v>
      </c>
      <c r="G24" s="36">
        <v>9001</v>
      </c>
      <c r="H24" s="43" t="s">
        <v>160</v>
      </c>
      <c r="I24" s="36" t="s">
        <v>145</v>
      </c>
      <c r="J24" s="85">
        <v>1</v>
      </c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35"/>
      <c r="G25" s="36"/>
      <c r="H25" s="43"/>
      <c r="I25" s="36"/>
      <c r="J25" s="85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35"/>
      <c r="G26" s="36"/>
      <c r="H26" s="43"/>
      <c r="I26" s="36"/>
      <c r="J26" s="85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35"/>
      <c r="G27" s="36"/>
      <c r="H27" s="43"/>
      <c r="I27" s="36"/>
      <c r="J27" s="85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3" t="str">
        <f t="shared" si="5"/>
        <v>Thu</v>
      </c>
      <c r="E28" s="45">
        <f>+E23+1</f>
        <v>44322</v>
      </c>
      <c r="F28" s="46" t="s">
        <v>57</v>
      </c>
      <c r="G28" s="47">
        <v>9001</v>
      </c>
      <c r="H28" s="120" t="s">
        <v>161</v>
      </c>
      <c r="I28" s="47" t="s">
        <v>145</v>
      </c>
      <c r="J28" s="86">
        <v>6</v>
      </c>
    </row>
    <row r="29" spans="1:10" ht="22.5" customHeight="1" x14ac:dyDescent="0.25">
      <c r="A29" s="31"/>
      <c r="C29" s="79"/>
      <c r="D29" s="93" t="str">
        <f>D28</f>
        <v>Thu</v>
      </c>
      <c r="E29" s="45">
        <f>E28</f>
        <v>44322</v>
      </c>
      <c r="F29" s="46"/>
      <c r="G29" s="47"/>
      <c r="H29" s="120" t="s">
        <v>162</v>
      </c>
      <c r="I29" s="47" t="s">
        <v>114</v>
      </c>
      <c r="J29" s="86">
        <v>4</v>
      </c>
    </row>
    <row r="30" spans="1:10" ht="22.5" customHeight="1" x14ac:dyDescent="0.25">
      <c r="A30" s="31"/>
      <c r="C30" s="79"/>
      <c r="D30" s="93" t="str">
        <f t="shared" ref="D30:E32" si="8">D29</f>
        <v>Thu</v>
      </c>
      <c r="E30" s="45">
        <f t="shared" si="8"/>
        <v>44322</v>
      </c>
      <c r="F30" s="46"/>
      <c r="G30" s="47"/>
      <c r="H30" s="120"/>
      <c r="I30" s="47"/>
      <c r="J30" s="86"/>
    </row>
    <row r="31" spans="1:10" ht="22.5" customHeight="1" x14ac:dyDescent="0.25">
      <c r="A31" s="31"/>
      <c r="C31" s="79"/>
      <c r="D31" s="93" t="str">
        <f t="shared" si="8"/>
        <v>Thu</v>
      </c>
      <c r="E31" s="45">
        <f t="shared" si="8"/>
        <v>44322</v>
      </c>
      <c r="F31" s="46"/>
      <c r="G31" s="47"/>
      <c r="H31" s="120"/>
      <c r="I31" s="47"/>
      <c r="J31" s="86"/>
    </row>
    <row r="32" spans="1:10" ht="22.5" customHeight="1" x14ac:dyDescent="0.25">
      <c r="A32" s="31"/>
      <c r="C32" s="79"/>
      <c r="D32" s="93" t="str">
        <f t="shared" si="8"/>
        <v>Thu</v>
      </c>
      <c r="E32" s="45">
        <f t="shared" si="8"/>
        <v>44322</v>
      </c>
      <c r="F32" s="46"/>
      <c r="G32" s="47"/>
      <c r="H32" s="12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159</v>
      </c>
      <c r="G33" s="36">
        <v>9001</v>
      </c>
      <c r="H33" s="43" t="s">
        <v>163</v>
      </c>
      <c r="I33" s="36" t="s">
        <v>56</v>
      </c>
      <c r="J33" s="85">
        <v>7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57</v>
      </c>
      <c r="G34" s="36">
        <v>9001</v>
      </c>
      <c r="H34" s="43" t="s">
        <v>164</v>
      </c>
      <c r="I34" s="36" t="s">
        <v>56</v>
      </c>
      <c r="J34" s="85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/>
      <c r="G35" s="36"/>
      <c r="H35" s="43"/>
      <c r="I35" s="36"/>
      <c r="J35" s="85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35"/>
      <c r="G36" s="36"/>
      <c r="H36" s="43"/>
      <c r="I36" s="36"/>
      <c r="J36" s="85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35"/>
      <c r="G37" s="36"/>
      <c r="H37" s="43"/>
      <c r="I37" s="36"/>
      <c r="J37" s="85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57</v>
      </c>
      <c r="G40" s="47">
        <v>9001</v>
      </c>
      <c r="H40" s="48" t="s">
        <v>165</v>
      </c>
      <c r="I40" s="47" t="s">
        <v>56</v>
      </c>
      <c r="J40" s="86">
        <v>9</v>
      </c>
    </row>
    <row r="41" spans="1:10" ht="22.5" customHeight="1" x14ac:dyDescent="0.25">
      <c r="A41" s="31"/>
      <c r="C41" s="79"/>
      <c r="D41" s="93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3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3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57</v>
      </c>
      <c r="G45" s="36">
        <v>9001</v>
      </c>
      <c r="H45" s="43" t="s">
        <v>166</v>
      </c>
      <c r="I45" s="36" t="s">
        <v>56</v>
      </c>
      <c r="J45" s="85">
        <v>10.5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3" t="str">
        <f t="shared" si="5"/>
        <v>Wed</v>
      </c>
      <c r="E50" s="45">
        <f>+E45+1</f>
        <v>44328</v>
      </c>
      <c r="F50" s="46" t="s">
        <v>57</v>
      </c>
      <c r="G50" s="47">
        <v>9001</v>
      </c>
      <c r="H50" s="120" t="s">
        <v>167</v>
      </c>
      <c r="I50" s="47" t="s">
        <v>56</v>
      </c>
      <c r="J50" s="86">
        <v>8</v>
      </c>
    </row>
    <row r="51" spans="1:10" ht="22.5" customHeight="1" x14ac:dyDescent="0.25">
      <c r="A51" s="31"/>
      <c r="C51" s="79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57</v>
      </c>
      <c r="G55" s="36">
        <v>9001</v>
      </c>
      <c r="H55" s="43" t="s">
        <v>168</v>
      </c>
      <c r="I55" s="36" t="s">
        <v>56</v>
      </c>
      <c r="J55" s="85">
        <v>9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3" t="str">
        <f t="shared" si="5"/>
        <v>Fri</v>
      </c>
      <c r="E60" s="45">
        <f>+E55+1</f>
        <v>44330</v>
      </c>
      <c r="F60" s="46" t="s">
        <v>57</v>
      </c>
      <c r="G60" s="47">
        <v>9001</v>
      </c>
      <c r="H60" s="48" t="s">
        <v>169</v>
      </c>
      <c r="I60" s="47" t="s">
        <v>56</v>
      </c>
      <c r="J60" s="86">
        <v>9</v>
      </c>
    </row>
    <row r="61" spans="1:10" ht="22.5" customHeight="1" x14ac:dyDescent="0.25">
      <c r="A61" s="31"/>
      <c r="C61" s="79"/>
      <c r="D61" s="93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 t="s">
        <v>57</v>
      </c>
      <c r="G67" s="36">
        <v>9001</v>
      </c>
      <c r="H67" s="43" t="s">
        <v>170</v>
      </c>
      <c r="I67" s="36" t="s">
        <v>56</v>
      </c>
      <c r="J67" s="85">
        <v>9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3" t="str">
        <f t="shared" si="5"/>
        <v>Tue</v>
      </c>
      <c r="E72" s="45">
        <f>+E67+1</f>
        <v>44334</v>
      </c>
      <c r="F72" s="46" t="s">
        <v>57</v>
      </c>
      <c r="G72" s="47">
        <v>9001</v>
      </c>
      <c r="H72" s="48" t="s">
        <v>171</v>
      </c>
      <c r="I72" s="47" t="s">
        <v>56</v>
      </c>
      <c r="J72" s="86">
        <v>9</v>
      </c>
    </row>
    <row r="73" spans="1:10" ht="22.5" customHeight="1" x14ac:dyDescent="0.25">
      <c r="A73" s="31"/>
      <c r="C73" s="79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35" t="s">
        <v>57</v>
      </c>
      <c r="G77" s="36">
        <v>9001</v>
      </c>
      <c r="H77" s="43" t="s">
        <v>172</v>
      </c>
      <c r="I77" s="36" t="s">
        <v>56</v>
      </c>
      <c r="J77" s="85">
        <v>9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35"/>
      <c r="G79" s="36"/>
      <c r="H79" s="43"/>
      <c r="I79" s="36"/>
      <c r="J79" s="85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35"/>
      <c r="G80" s="36"/>
      <c r="H80" s="43"/>
      <c r="I80" s="36"/>
      <c r="J80" s="85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35"/>
      <c r="G81" s="36"/>
      <c r="H81" s="43"/>
      <c r="I81" s="36"/>
      <c r="J81" s="85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3" t="str">
        <f t="shared" si="5"/>
        <v>Thu</v>
      </c>
      <c r="E82" s="45">
        <f>+E77+1</f>
        <v>44336</v>
      </c>
      <c r="F82" s="46" t="s">
        <v>57</v>
      </c>
      <c r="G82" s="47">
        <v>9001</v>
      </c>
      <c r="H82" s="48" t="s">
        <v>173</v>
      </c>
      <c r="I82" s="47" t="s">
        <v>56</v>
      </c>
      <c r="J82" s="86">
        <v>10</v>
      </c>
    </row>
    <row r="83" spans="1:10" ht="22.5" customHeight="1" x14ac:dyDescent="0.25">
      <c r="A83" s="31"/>
      <c r="C83" s="79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35" t="s">
        <v>57</v>
      </c>
      <c r="G87" s="36">
        <v>9001</v>
      </c>
      <c r="H87" s="43" t="s">
        <v>174</v>
      </c>
      <c r="I87" s="36" t="s">
        <v>56</v>
      </c>
      <c r="J87" s="85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35"/>
      <c r="G90" s="36"/>
      <c r="H90" s="43"/>
      <c r="I90" s="36"/>
      <c r="J90" s="85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35"/>
      <c r="G91" s="36"/>
      <c r="H91" s="43"/>
      <c r="I91" s="36"/>
      <c r="J91" s="85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 t="s">
        <v>57</v>
      </c>
      <c r="G94" s="36">
        <v>9001</v>
      </c>
      <c r="H94" s="43" t="s">
        <v>174</v>
      </c>
      <c r="I94" s="36" t="s">
        <v>56</v>
      </c>
      <c r="J94" s="85">
        <v>9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3" t="str">
        <f t="shared" si="5"/>
        <v>Tue</v>
      </c>
      <c r="E99" s="45">
        <f>+E94+1</f>
        <v>44341</v>
      </c>
      <c r="F99" s="46" t="s">
        <v>57</v>
      </c>
      <c r="G99" s="47">
        <v>9001</v>
      </c>
      <c r="H99" s="48" t="s">
        <v>175</v>
      </c>
      <c r="I99" s="47" t="s">
        <v>56</v>
      </c>
      <c r="J99" s="86">
        <v>9</v>
      </c>
    </row>
    <row r="100" spans="1:10" ht="22.5" customHeight="1" x14ac:dyDescent="0.25">
      <c r="A100" s="31"/>
      <c r="C100" s="79"/>
      <c r="D100" s="93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35"/>
      <c r="G104" s="36"/>
      <c r="H104" s="43" t="s">
        <v>176</v>
      </c>
      <c r="I104" s="36"/>
      <c r="J104" s="85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5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5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3" t="str">
        <f t="shared" si="5"/>
        <v>Thu</v>
      </c>
      <c r="E109" s="45">
        <f>+E104+1</f>
        <v>44343</v>
      </c>
      <c r="F109" s="46" t="s">
        <v>57</v>
      </c>
      <c r="G109" s="47">
        <v>9001</v>
      </c>
      <c r="H109" s="48" t="s">
        <v>177</v>
      </c>
      <c r="I109" s="47" t="s">
        <v>56</v>
      </c>
      <c r="J109" s="86">
        <v>8</v>
      </c>
    </row>
    <row r="110" spans="1:10" ht="22.5" customHeight="1" x14ac:dyDescent="0.25">
      <c r="A110" s="31"/>
      <c r="C110" s="79"/>
      <c r="D110" s="93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35" t="s">
        <v>57</v>
      </c>
      <c r="G114" s="36">
        <v>9001</v>
      </c>
      <c r="H114" s="119" t="s">
        <v>178</v>
      </c>
      <c r="I114" s="36" t="s">
        <v>56</v>
      </c>
      <c r="J114" s="85">
        <v>9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35"/>
      <c r="G115" s="36"/>
      <c r="H115" s="121"/>
      <c r="I115" s="36"/>
      <c r="J115" s="85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35"/>
      <c r="G116" s="36"/>
      <c r="H116" s="121"/>
      <c r="I116" s="36"/>
      <c r="J116" s="85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35"/>
      <c r="G117" s="36"/>
      <c r="H117" s="121"/>
      <c r="I117" s="36"/>
      <c r="J117" s="85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35"/>
      <c r="G118" s="36"/>
      <c r="H118" s="121"/>
      <c r="I118" s="36"/>
      <c r="J118" s="85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 t="s">
        <v>57</v>
      </c>
      <c r="G121" s="36">
        <v>9001</v>
      </c>
      <c r="H121" s="43" t="s">
        <v>179</v>
      </c>
      <c r="I121" s="36" t="s">
        <v>56</v>
      </c>
      <c r="J121" s="85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9" priority="47" stopIfTrue="1">
      <formula>IF($A11=1,B11,)</formula>
    </cfRule>
    <cfRule type="expression" dxfId="238" priority="48" stopIfTrue="1">
      <formula>IF($A11="",B11,)</formula>
    </cfRule>
  </conditionalFormatting>
  <conditionalFormatting sqref="E11">
    <cfRule type="expression" dxfId="237" priority="49" stopIfTrue="1">
      <formula>IF($A11="",B11,"")</formula>
    </cfRule>
  </conditionalFormatting>
  <conditionalFormatting sqref="E12:E119">
    <cfRule type="expression" dxfId="236" priority="50" stopIfTrue="1">
      <formula>IF($A12&lt;&gt;1,B12,"")</formula>
    </cfRule>
  </conditionalFormatting>
  <conditionalFormatting sqref="D11:D119">
    <cfRule type="expression" dxfId="235" priority="51" stopIfTrue="1">
      <formula>IF($A11="",B11,)</formula>
    </cfRule>
  </conditionalFormatting>
  <conditionalFormatting sqref="C121:C125">
    <cfRule type="expression" dxfId="234" priority="34" stopIfTrue="1">
      <formula>IF($A121=1,B121,)</formula>
    </cfRule>
    <cfRule type="expression" dxfId="233" priority="35" stopIfTrue="1">
      <formula>IF($A121="",B121,)</formula>
    </cfRule>
  </conditionalFormatting>
  <conditionalFormatting sqref="D121:D125">
    <cfRule type="expression" dxfId="232" priority="36" stopIfTrue="1">
      <formula>IF($A121="",B121,)</formula>
    </cfRule>
  </conditionalFormatting>
  <conditionalFormatting sqref="C120">
    <cfRule type="expression" dxfId="231" priority="31" stopIfTrue="1">
      <formula>IF($A120=1,B120,)</formula>
    </cfRule>
    <cfRule type="expression" dxfId="230" priority="32" stopIfTrue="1">
      <formula>IF($A120="",B120,)</formula>
    </cfRule>
  </conditionalFormatting>
  <conditionalFormatting sqref="D120">
    <cfRule type="expression" dxfId="229" priority="33" stopIfTrue="1">
      <formula>IF($A120="",B120,)</formula>
    </cfRule>
  </conditionalFormatting>
  <conditionalFormatting sqref="E120">
    <cfRule type="expression" dxfId="228" priority="30" stopIfTrue="1">
      <formula>IF($A120&lt;&gt;1,B120,"")</formula>
    </cfRule>
  </conditionalFormatting>
  <conditionalFormatting sqref="E121:E125">
    <cfRule type="expression" dxfId="227" priority="29" stopIfTrue="1">
      <formula>IF($A121&lt;&gt;1,B121,"")</formula>
    </cfRule>
  </conditionalFormatting>
  <conditionalFormatting sqref="G11:G12 G18:G76 G82:G93 G95:G118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14:G118 G18:G22 G33:G49 G60:G76 G87:G93 G95:G103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2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2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G13:G17">
    <cfRule type="expression" dxfId="218" priority="13" stopIfTrue="1">
      <formula>#REF!="Freelancer"</formula>
    </cfRule>
    <cfRule type="expression" dxfId="217" priority="14" stopIfTrue="1">
      <formula>#REF!="DTC Int. Staff"</formula>
    </cfRule>
  </conditionalFormatting>
  <conditionalFormatting sqref="G13:G17">
    <cfRule type="expression" dxfId="216" priority="11" stopIfTrue="1">
      <formula>$F$5="Freelancer"</formula>
    </cfRule>
    <cfRule type="expression" dxfId="215" priority="12" stopIfTrue="1">
      <formula>$F$5="DTC Int. Staff"</formula>
    </cfRule>
  </conditionalFormatting>
  <conditionalFormatting sqref="G55:G59">
    <cfRule type="expression" dxfId="214" priority="9" stopIfTrue="1">
      <formula>$F$5="Freelancer"</formula>
    </cfRule>
    <cfRule type="expression" dxfId="213" priority="10" stopIfTrue="1">
      <formula>$F$5="DTC Int. Staff"</formula>
    </cfRule>
  </conditionalFormatting>
  <conditionalFormatting sqref="G77:G81">
    <cfRule type="expression" dxfId="212" priority="7" stopIfTrue="1">
      <formula>#REF!="Freelancer"</formula>
    </cfRule>
    <cfRule type="expression" dxfId="211" priority="8" stopIfTrue="1">
      <formula>#REF!="DTC Int. Staff"</formula>
    </cfRule>
  </conditionalFormatting>
  <conditionalFormatting sqref="G77:G81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94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94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0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57</v>
      </c>
      <c r="G11" s="36">
        <v>9001</v>
      </c>
      <c r="H11" s="43" t="s">
        <v>180</v>
      </c>
      <c r="I11" s="36" t="s">
        <v>56</v>
      </c>
      <c r="J11" s="85">
        <v>9.5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57</v>
      </c>
      <c r="G16" s="47">
        <v>9001</v>
      </c>
      <c r="H16" s="48" t="s">
        <v>181</v>
      </c>
      <c r="I16" s="47" t="s">
        <v>56</v>
      </c>
      <c r="J16" s="86">
        <v>8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182</v>
      </c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57</v>
      </c>
      <c r="G26" s="47">
        <v>9001</v>
      </c>
      <c r="H26" s="48" t="s">
        <v>183</v>
      </c>
      <c r="I26" s="47" t="s">
        <v>56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119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 t="s">
        <v>57</v>
      </c>
      <c r="G33" s="47">
        <v>9001</v>
      </c>
      <c r="H33" s="48" t="s">
        <v>184</v>
      </c>
      <c r="I33" s="47" t="s">
        <v>56</v>
      </c>
      <c r="J33" s="86">
        <v>10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57</v>
      </c>
      <c r="G38" s="36">
        <v>9001</v>
      </c>
      <c r="H38" s="43" t="s">
        <v>185</v>
      </c>
      <c r="I38" s="36" t="s">
        <v>56</v>
      </c>
      <c r="J38" s="85">
        <v>9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57</v>
      </c>
      <c r="G43" s="47">
        <v>9001</v>
      </c>
      <c r="H43" s="48" t="s">
        <v>186</v>
      </c>
      <c r="I43" s="47" t="s">
        <v>56</v>
      </c>
      <c r="J43" s="86">
        <v>9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57</v>
      </c>
      <c r="G48" s="36">
        <v>9001</v>
      </c>
      <c r="H48" s="43" t="s">
        <v>187</v>
      </c>
      <c r="I48" s="36" t="s">
        <v>56</v>
      </c>
      <c r="J48" s="85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 t="s">
        <v>57</v>
      </c>
      <c r="G53" s="47">
        <v>9001</v>
      </c>
      <c r="H53" s="48" t="s">
        <v>188</v>
      </c>
      <c r="I53" s="47" t="s">
        <v>56</v>
      </c>
      <c r="J53" s="86">
        <v>9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35"/>
      <c r="G58" s="36"/>
      <c r="H58" s="121"/>
      <c r="I58" s="36"/>
      <c r="J58" s="85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 t="s">
        <v>57</v>
      </c>
      <c r="G60" s="47">
        <v>9001</v>
      </c>
      <c r="H60" s="48" t="s">
        <v>189</v>
      </c>
      <c r="I60" s="47" t="s">
        <v>56</v>
      </c>
      <c r="J60" s="86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 t="s">
        <v>57</v>
      </c>
      <c r="G65" s="36">
        <v>9001</v>
      </c>
      <c r="H65" s="43" t="s">
        <v>190</v>
      </c>
      <c r="I65" s="36" t="s">
        <v>56</v>
      </c>
      <c r="J65" s="85">
        <v>9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 t="s">
        <v>57</v>
      </c>
      <c r="G70" s="47">
        <v>9001</v>
      </c>
      <c r="H70" s="48" t="s">
        <v>191</v>
      </c>
      <c r="I70" s="47" t="s">
        <v>56</v>
      </c>
      <c r="J70" s="86">
        <v>10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57</v>
      </c>
      <c r="G75" s="36">
        <v>9001</v>
      </c>
      <c r="H75" s="43" t="s">
        <v>192</v>
      </c>
      <c r="I75" s="36" t="s">
        <v>56</v>
      </c>
      <c r="J75" s="85">
        <v>9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 t="s">
        <v>57</v>
      </c>
      <c r="G80" s="47">
        <v>9001</v>
      </c>
      <c r="H80" s="48" t="s">
        <v>193</v>
      </c>
      <c r="I80" s="47" t="s">
        <v>56</v>
      </c>
      <c r="J80" s="86">
        <v>8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/>
      <c r="G85" s="36"/>
      <c r="H85" s="43"/>
      <c r="I85" s="36"/>
      <c r="J85" s="85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 t="s">
        <v>57</v>
      </c>
      <c r="G87" s="47">
        <v>9001</v>
      </c>
      <c r="H87" s="48" t="s">
        <v>194</v>
      </c>
      <c r="I87" s="47" t="s">
        <v>56</v>
      </c>
      <c r="J87" s="86">
        <v>8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57</v>
      </c>
      <c r="G92" s="36">
        <v>9001</v>
      </c>
      <c r="H92" s="43" t="s">
        <v>195</v>
      </c>
      <c r="I92" s="36" t="s">
        <v>56</v>
      </c>
      <c r="J92" s="85">
        <v>10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 t="s">
        <v>57</v>
      </c>
      <c r="G98" s="47">
        <v>9001</v>
      </c>
      <c r="H98" s="48" t="s">
        <v>196</v>
      </c>
      <c r="I98" s="47" t="s">
        <v>56</v>
      </c>
      <c r="J98" s="86">
        <v>10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57</v>
      </c>
      <c r="G103" s="36">
        <v>9001</v>
      </c>
      <c r="H103" s="43" t="s">
        <v>197</v>
      </c>
      <c r="I103" s="36" t="s">
        <v>56</v>
      </c>
      <c r="J103" s="85">
        <v>9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 t="s">
        <v>57</v>
      </c>
      <c r="G108" s="47">
        <v>9001</v>
      </c>
      <c r="H108" s="48" t="s">
        <v>198</v>
      </c>
      <c r="I108" s="47" t="s">
        <v>56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/>
      <c r="G113" s="36"/>
      <c r="H113" s="43"/>
      <c r="I113" s="36"/>
      <c r="J113" s="85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 t="s">
        <v>57</v>
      </c>
      <c r="G115" s="47">
        <v>9001</v>
      </c>
      <c r="H115" s="120" t="s">
        <v>199</v>
      </c>
      <c r="I115" s="47" t="s">
        <v>56</v>
      </c>
      <c r="J115" s="86">
        <v>10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>
        <v>9015</v>
      </c>
      <c r="H120" s="43" t="s">
        <v>200</v>
      </c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57</v>
      </c>
      <c r="G125" s="47">
        <v>9001</v>
      </c>
      <c r="H125" s="48" t="s">
        <v>201</v>
      </c>
      <c r="I125" s="47" t="s">
        <v>56</v>
      </c>
      <c r="J125" s="86">
        <v>8</v>
      </c>
    </row>
    <row r="126" spans="1:10" ht="22.5" customHeight="1" x14ac:dyDescent="0.25">
      <c r="A126" s="31"/>
      <c r="C126" s="76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 x14ac:dyDescent="0.25">
      <c r="A127" s="31"/>
      <c r="C127" s="76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76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4" priority="43" stopIfTrue="1">
      <formula>IF($A11=1,B11,)</formula>
    </cfRule>
    <cfRule type="expression" dxfId="203" priority="44" stopIfTrue="1">
      <formula>IF($A11="",B11,)</formula>
    </cfRule>
  </conditionalFormatting>
  <conditionalFormatting sqref="E11:E15">
    <cfRule type="expression" dxfId="202" priority="45" stopIfTrue="1">
      <formula>IF($A11="",B11,"")</formula>
    </cfRule>
  </conditionalFormatting>
  <conditionalFormatting sqref="E16:E124">
    <cfRule type="expression" dxfId="201" priority="46" stopIfTrue="1">
      <formula>IF($A16&lt;&gt;1,B16,"")</formula>
    </cfRule>
  </conditionalFormatting>
  <conditionalFormatting sqref="D11:D124">
    <cfRule type="expression" dxfId="200" priority="47" stopIfTrue="1">
      <formula>IF($A11="",B11,)</formula>
    </cfRule>
  </conditionalFormatting>
  <conditionalFormatting sqref="C125:C129">
    <cfRule type="expression" dxfId="199" priority="27" stopIfTrue="1">
      <formula>IF($A125=1,B125,)</formula>
    </cfRule>
    <cfRule type="expression" dxfId="198" priority="28" stopIfTrue="1">
      <formula>IF($A125="",B125,)</formula>
    </cfRule>
  </conditionalFormatting>
  <conditionalFormatting sqref="D125:D129">
    <cfRule type="expression" dxfId="197" priority="29" stopIfTrue="1">
      <formula>IF($A125="",B125,)</formula>
    </cfRule>
  </conditionalFormatting>
  <conditionalFormatting sqref="E125:E129">
    <cfRule type="expression" dxfId="196" priority="26" stopIfTrue="1">
      <formula>IF($A125&lt;&gt;1,B125,"")</formula>
    </cfRule>
  </conditionalFormatting>
  <conditionalFormatting sqref="G11:G20 G26:G84 G86:G119">
    <cfRule type="expression" dxfId="195" priority="17" stopIfTrue="1">
      <formula>#REF!="Freelancer"</formula>
    </cfRule>
    <cfRule type="expression" dxfId="194" priority="18" stopIfTrue="1">
      <formula>#REF!="DTC Int. Staff"</formula>
    </cfRule>
  </conditionalFormatting>
  <conditionalFormatting sqref="G115:G119 G87:G112 G26:G30 G33:G57 G60:G84">
    <cfRule type="expression" dxfId="193" priority="15" stopIfTrue="1">
      <formula>$F$5="Freelancer"</formula>
    </cfRule>
    <cfRule type="expression" dxfId="192" priority="16" stopIfTrue="1">
      <formula>$F$5="DTC Int. Staff"</formula>
    </cfRule>
  </conditionalFormatting>
  <conditionalFormatting sqref="G16:G20">
    <cfRule type="expression" dxfId="191" priority="13" stopIfTrue="1">
      <formula>#REF!="Freelancer"</formula>
    </cfRule>
    <cfRule type="expression" dxfId="190" priority="14" stopIfTrue="1">
      <formula>#REF!="DTC Int. Staff"</formula>
    </cfRule>
  </conditionalFormatting>
  <conditionalFormatting sqref="G16:G20">
    <cfRule type="expression" dxfId="189" priority="11" stopIfTrue="1">
      <formula>$F$5="Freelancer"</formula>
    </cfRule>
    <cfRule type="expression" dxfId="188" priority="12" stopIfTrue="1">
      <formula>$F$5="DTC Int. Staff"</formula>
    </cfRule>
  </conditionalFormatting>
  <conditionalFormatting sqref="G21:G25">
    <cfRule type="expression" dxfId="187" priority="9" stopIfTrue="1">
      <formula>#REF!="Freelancer"</formula>
    </cfRule>
    <cfRule type="expression" dxfId="186" priority="10" stopIfTrue="1">
      <formula>#REF!="DTC Int. Staff"</formula>
    </cfRule>
  </conditionalFormatting>
  <conditionalFormatting sqref="G21:G25">
    <cfRule type="expression" dxfId="185" priority="7" stopIfTrue="1">
      <formula>$F$5="Freelancer"</formula>
    </cfRule>
    <cfRule type="expression" dxfId="184" priority="8" stopIfTrue="1">
      <formula>$F$5="DTC Int. Staff"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4"/>
  <sheetViews>
    <sheetView showGridLines="0" topLeftCell="D1" zoomScale="90" zoomScaleNormal="90" workbookViewId="0">
      <selection activeCell="H5" sqref="H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196.2</v>
      </c>
      <c r="J8" s="25">
        <f>I8/8</f>
        <v>24.524999999999999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57</v>
      </c>
      <c r="G11" s="36">
        <v>9001</v>
      </c>
      <c r="H11" s="43" t="s">
        <v>202</v>
      </c>
      <c r="I11" s="36" t="s">
        <v>145</v>
      </c>
      <c r="J11" s="38">
        <v>10.3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57</v>
      </c>
      <c r="G16" s="47">
        <v>9001</v>
      </c>
      <c r="H16" s="48" t="s">
        <v>203</v>
      </c>
      <c r="I16" s="47" t="s">
        <v>56</v>
      </c>
      <c r="J16" s="49">
        <v>12.3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 t="s">
        <v>57</v>
      </c>
      <c r="G21" s="36">
        <v>9001</v>
      </c>
      <c r="H21" s="43" t="s">
        <v>204</v>
      </c>
      <c r="I21" s="36" t="s">
        <v>145</v>
      </c>
      <c r="J21" s="38">
        <v>3</v>
      </c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 t="s">
        <v>57</v>
      </c>
      <c r="G22" s="36">
        <v>9001</v>
      </c>
      <c r="H22" s="43" t="s">
        <v>205</v>
      </c>
      <c r="I22" s="36" t="s">
        <v>145</v>
      </c>
      <c r="J22" s="38">
        <v>3</v>
      </c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57</v>
      </c>
      <c r="G23" s="47">
        <v>9001</v>
      </c>
      <c r="H23" s="48" t="s">
        <v>206</v>
      </c>
      <c r="I23" s="47" t="s">
        <v>56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57</v>
      </c>
      <c r="G28" s="36">
        <v>9001</v>
      </c>
      <c r="H28" s="122" t="s">
        <v>207</v>
      </c>
      <c r="I28" s="36" t="s">
        <v>56</v>
      </c>
      <c r="J28" s="38">
        <v>9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/>
      <c r="G33" s="47">
        <v>9013</v>
      </c>
      <c r="H33" s="48" t="s">
        <v>208</v>
      </c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57</v>
      </c>
      <c r="G38" s="36">
        <v>9001</v>
      </c>
      <c r="H38" s="43" t="s">
        <v>209</v>
      </c>
      <c r="I38" s="36" t="s">
        <v>56</v>
      </c>
      <c r="J38" s="38">
        <v>9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57</v>
      </c>
      <c r="G43" s="47">
        <v>9001</v>
      </c>
      <c r="H43" s="48" t="s">
        <v>210</v>
      </c>
      <c r="I43" s="47" t="s">
        <v>56</v>
      </c>
      <c r="J43" s="49">
        <v>11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57</v>
      </c>
      <c r="G50" s="47">
        <v>9001</v>
      </c>
      <c r="H50" s="123" t="s">
        <v>211</v>
      </c>
      <c r="I50" s="47" t="s">
        <v>56</v>
      </c>
      <c r="J50" s="49">
        <v>9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57</v>
      </c>
      <c r="G55" s="36">
        <v>9001</v>
      </c>
      <c r="H55" s="43" t="s">
        <v>212</v>
      </c>
      <c r="I55" s="36" t="s">
        <v>56</v>
      </c>
      <c r="J55" s="38">
        <v>9.3000000000000007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57</v>
      </c>
      <c r="G60" s="47">
        <v>9001</v>
      </c>
      <c r="H60" s="48" t="s">
        <v>213</v>
      </c>
      <c r="I60" s="47" t="s">
        <v>56</v>
      </c>
      <c r="J60" s="49">
        <v>11.3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57</v>
      </c>
      <c r="G65" s="36">
        <v>9001</v>
      </c>
      <c r="H65" s="43" t="s">
        <v>214</v>
      </c>
      <c r="I65" s="36" t="s">
        <v>56</v>
      </c>
      <c r="J65" s="38">
        <v>9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57</v>
      </c>
      <c r="G70" s="47">
        <v>9001</v>
      </c>
      <c r="H70" s="48" t="s">
        <v>215</v>
      </c>
      <c r="I70" s="47" t="s">
        <v>145</v>
      </c>
      <c r="J70" s="49">
        <v>9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57</v>
      </c>
      <c r="G75" s="36">
        <v>9001</v>
      </c>
      <c r="H75" s="43" t="s">
        <v>216</v>
      </c>
      <c r="I75" s="36" t="s">
        <v>145</v>
      </c>
      <c r="J75" s="38">
        <v>4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57</v>
      </c>
      <c r="G77" s="47">
        <v>9001</v>
      </c>
      <c r="H77" s="48" t="s">
        <v>217</v>
      </c>
      <c r="I77" s="47" t="s">
        <v>145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57</v>
      </c>
      <c r="G82" s="36">
        <v>9001</v>
      </c>
      <c r="H82" s="43" t="s">
        <v>218</v>
      </c>
      <c r="I82" s="36" t="s">
        <v>145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57</v>
      </c>
      <c r="G87" s="47">
        <v>9001</v>
      </c>
      <c r="H87" s="48" t="s">
        <v>219</v>
      </c>
      <c r="I87" s="47" t="s">
        <v>145</v>
      </c>
      <c r="J87" s="49">
        <v>9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57</v>
      </c>
      <c r="G92" s="36">
        <v>9001</v>
      </c>
      <c r="H92" s="43" t="s">
        <v>220</v>
      </c>
      <c r="I92" s="36" t="s">
        <v>221</v>
      </c>
      <c r="J92" s="38">
        <v>10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57</v>
      </c>
      <c r="G98" s="47">
        <v>9001</v>
      </c>
      <c r="H98" s="48" t="s">
        <v>222</v>
      </c>
      <c r="I98" s="47" t="s">
        <v>145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/>
      <c r="H105" s="48" t="s">
        <v>182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57</v>
      </c>
      <c r="G110" s="36">
        <v>9001</v>
      </c>
      <c r="H110" s="43" t="s">
        <v>223</v>
      </c>
      <c r="I110" s="36" t="s">
        <v>145</v>
      </c>
      <c r="J110" s="38">
        <v>12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/>
      <c r="G115" s="47"/>
      <c r="H115" s="123" t="s">
        <v>182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57</v>
      </c>
      <c r="G120" s="36">
        <v>9001</v>
      </c>
      <c r="H120" s="43" t="s">
        <v>224</v>
      </c>
      <c r="I120" s="36" t="s">
        <v>145</v>
      </c>
      <c r="J120" s="38">
        <v>10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Thu</v>
      </c>
      <c r="E122" s="34">
        <f t="shared" si="25"/>
        <v>44406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/>
      <c r="H123" s="43"/>
      <c r="I123" s="36"/>
      <c r="J123" s="38"/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/>
      <c r="G124" s="36"/>
      <c r="H124" s="43"/>
      <c r="I124" s="36"/>
      <c r="J124" s="38"/>
    </row>
    <row r="125" spans="1:10" ht="21" customHeight="1" x14ac:dyDescent="0.25">
      <c r="A125" s="31">
        <f t="shared" si="0"/>
        <v>1</v>
      </c>
      <c r="B125" s="8">
        <v>5</v>
      </c>
      <c r="C125" s="40"/>
      <c r="D125" s="44" t="str">
        <f>IF(B125=1,"Mo",IF(B125=2,"Tue",IF(B125=3,"Wed",IF(B125=4,"Thu",IF(B125=5,"Fri",IF(B125=6,"Sat",IF(B125=7,"Sun","")))))))</f>
        <v>Fri</v>
      </c>
      <c r="E125" s="45">
        <f>IF(MONTH(E120+1)&gt;MONTH(E120),"",E120+1)</f>
        <v>44407</v>
      </c>
      <c r="F125" s="46" t="s">
        <v>57</v>
      </c>
      <c r="G125" s="47">
        <v>9001</v>
      </c>
      <c r="H125" s="48" t="s">
        <v>225</v>
      </c>
      <c r="I125" s="47" t="s">
        <v>145</v>
      </c>
      <c r="J125" s="49">
        <v>9</v>
      </c>
    </row>
    <row r="126" spans="1:10" ht="21" customHeight="1" x14ac:dyDescent="0.25">
      <c r="C126" s="40"/>
      <c r="D126" s="44" t="str">
        <f>D125</f>
        <v>Fri</v>
      </c>
      <c r="E126" s="45">
        <f t="shared" ref="E126:E129" si="26">IF(MONTH(E121+1)&gt;MONTH(E121),"",E121+1)</f>
        <v>44407</v>
      </c>
      <c r="F126" s="46"/>
      <c r="G126" s="47"/>
      <c r="H126" s="71"/>
      <c r="I126" s="47"/>
      <c r="J126" s="49"/>
    </row>
    <row r="127" spans="1:10" ht="21" customHeight="1" x14ac:dyDescent="0.25">
      <c r="C127" s="40"/>
      <c r="D127" s="44" t="str">
        <f t="shared" ref="D127:D129" si="27">D126</f>
        <v>Fri</v>
      </c>
      <c r="E127" s="45">
        <f t="shared" si="26"/>
        <v>44407</v>
      </c>
      <c r="F127" s="46"/>
      <c r="G127" s="47"/>
      <c r="H127" s="71"/>
      <c r="I127" s="47"/>
      <c r="J127" s="49"/>
    </row>
    <row r="128" spans="1:10" ht="21" customHeight="1" x14ac:dyDescent="0.25">
      <c r="C128" s="40"/>
      <c r="D128" s="44" t="str">
        <f t="shared" si="27"/>
        <v>Fri</v>
      </c>
      <c r="E128" s="45">
        <f>IF(MONTH(E123+1)&gt;MONTH(E123),"",E123+1)</f>
        <v>44407</v>
      </c>
      <c r="F128" s="46"/>
      <c r="G128" s="47"/>
      <c r="H128" s="71"/>
      <c r="I128" s="47"/>
      <c r="J128" s="49"/>
    </row>
    <row r="129" spans="1:10" ht="21" customHeight="1" x14ac:dyDescent="0.25">
      <c r="C129" s="40"/>
      <c r="D129" s="44" t="str">
        <f t="shared" si="27"/>
        <v>Fri</v>
      </c>
      <c r="E129" s="45">
        <f t="shared" si="26"/>
        <v>44407</v>
      </c>
      <c r="F129" s="46"/>
      <c r="G129" s="47"/>
      <c r="H129" s="71"/>
      <c r="I129" s="47"/>
      <c r="J129" s="49"/>
    </row>
    <row r="130" spans="1:10" ht="22.5" customHeight="1" x14ac:dyDescent="0.25">
      <c r="A130" s="31" t="str">
        <f t="shared" ref="A130" si="28">IF(OR(C130="f",C130="u",C130="F",C130="U"),"",IF(OR(B130=1,B130=2,B130=3,B130=4,B130=5),1,""))</f>
        <v/>
      </c>
      <c r="B130" s="8">
        <f t="shared" ref="B130" si="29">WEEKDAY(E130,2)</f>
        <v>6</v>
      </c>
      <c r="C130" s="40"/>
      <c r="D130" s="33" t="str">
        <f t="shared" ref="D130" si="30">IF(B130=1,"Mo",IF(B130=2,"Tue",IF(B130=3,"Wed",IF(B130=4,"Thu",IF(B130=5,"Fri",IF(B130=6,"Sat",IF(B130=7,"Sun","")))))))</f>
        <v>Sat</v>
      </c>
      <c r="E130" s="34">
        <f>+E125+1</f>
        <v>44408</v>
      </c>
      <c r="F130" s="35"/>
      <c r="G130" s="36"/>
      <c r="H130" s="43"/>
      <c r="I130" s="36"/>
      <c r="J130" s="38"/>
    </row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87" zoomScale="90" zoomScaleNormal="90" workbookViewId="0">
      <selection activeCell="M113" sqref="M1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6" t="s">
        <v>5</v>
      </c>
      <c r="E1" s="177"/>
      <c r="F1" s="177"/>
      <c r="G1" s="177"/>
      <c r="H1" s="177"/>
      <c r="I1" s="177"/>
      <c r="J1" s="17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Chayanit</v>
      </c>
      <c r="G3" s="14"/>
      <c r="I3" s="15"/>
      <c r="J3" s="15"/>
    </row>
    <row r="4" spans="1:10" ht="20.25" customHeight="1" x14ac:dyDescent="0.25">
      <c r="D4" s="174" t="s">
        <v>8</v>
      </c>
      <c r="E4" s="175"/>
      <c r="F4" s="13" t="str">
        <f>'Information-General Settings'!C4</f>
        <v>Tirasetpakdee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TIME110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187.5</v>
      </c>
      <c r="J8" s="25">
        <f>I8/8</f>
        <v>23.4375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57</v>
      </c>
      <c r="G12" s="66">
        <v>9001</v>
      </c>
      <c r="H12" s="67" t="s">
        <v>226</v>
      </c>
      <c r="I12" s="66" t="s">
        <v>145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57</v>
      </c>
      <c r="G17" s="47">
        <v>9001</v>
      </c>
      <c r="H17" s="71" t="s">
        <v>227</v>
      </c>
      <c r="I17" s="47" t="s">
        <v>145</v>
      </c>
      <c r="J17" s="86">
        <v>11.5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57</v>
      </c>
      <c r="G22" s="66">
        <v>9001</v>
      </c>
      <c r="H22" s="106" t="s">
        <v>228</v>
      </c>
      <c r="I22" s="66" t="s">
        <v>145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6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6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6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6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57</v>
      </c>
      <c r="G27" s="47">
        <v>9001</v>
      </c>
      <c r="H27" s="48" t="s">
        <v>229</v>
      </c>
      <c r="I27" s="47" t="s">
        <v>56</v>
      </c>
      <c r="J27" s="86">
        <v>10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57</v>
      </c>
      <c r="G32" s="36">
        <v>9001</v>
      </c>
      <c r="H32" s="124" t="s">
        <v>230</v>
      </c>
      <c r="I32" s="36" t="s">
        <v>56</v>
      </c>
      <c r="J32" s="85">
        <v>9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8" customFormat="1" ht="22.5" customHeight="1" x14ac:dyDescent="0.25">
      <c r="A38" s="107" t="str">
        <f t="shared" si="0"/>
        <v/>
      </c>
      <c r="B38" s="108">
        <f t="shared" si="1"/>
        <v>7</v>
      </c>
      <c r="C38" s="109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57</v>
      </c>
      <c r="G39" s="66">
        <v>9001</v>
      </c>
      <c r="H39" s="67" t="s">
        <v>231</v>
      </c>
      <c r="I39" s="66" t="s">
        <v>145</v>
      </c>
      <c r="J39" s="87">
        <v>10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57</v>
      </c>
      <c r="G44" s="47">
        <v>9001</v>
      </c>
      <c r="H44" s="71" t="s">
        <v>232</v>
      </c>
      <c r="I44" s="47" t="s">
        <v>145</v>
      </c>
      <c r="J44" s="86">
        <v>9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57</v>
      </c>
      <c r="G49" s="66">
        <v>9001</v>
      </c>
      <c r="H49" s="67" t="s">
        <v>233</v>
      </c>
      <c r="I49" s="66" t="s">
        <v>145</v>
      </c>
      <c r="J49" s="87">
        <v>9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 t="s">
        <v>57</v>
      </c>
      <c r="G54" s="66">
        <v>9001</v>
      </c>
      <c r="H54" s="68" t="s">
        <v>234</v>
      </c>
      <c r="I54" s="66" t="s">
        <v>145</v>
      </c>
      <c r="J54" s="87">
        <v>9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57</v>
      </c>
      <c r="G59" s="36">
        <v>9001</v>
      </c>
      <c r="H59" s="68" t="s">
        <v>234</v>
      </c>
      <c r="I59" s="66" t="s">
        <v>145</v>
      </c>
      <c r="J59" s="87">
        <v>9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57</v>
      </c>
      <c r="G66" s="66">
        <v>9001</v>
      </c>
      <c r="H66" s="67" t="s">
        <v>235</v>
      </c>
      <c r="I66" s="66" t="s">
        <v>145</v>
      </c>
      <c r="J66" s="87">
        <v>8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57</v>
      </c>
      <c r="G71" s="47">
        <v>9001</v>
      </c>
      <c r="H71" s="48" t="s">
        <v>236</v>
      </c>
      <c r="I71" s="47" t="s">
        <v>145</v>
      </c>
      <c r="J71" s="86">
        <v>8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57</v>
      </c>
      <c r="G76" s="66">
        <v>9001</v>
      </c>
      <c r="H76" s="67" t="s">
        <v>237</v>
      </c>
      <c r="I76" s="66" t="s">
        <v>145</v>
      </c>
      <c r="J76" s="87">
        <v>8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57</v>
      </c>
      <c r="G81" s="47">
        <v>9001</v>
      </c>
      <c r="H81" s="48" t="s">
        <v>238</v>
      </c>
      <c r="I81" s="47" t="s">
        <v>145</v>
      </c>
      <c r="J81" s="86">
        <v>8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 t="s">
        <v>239</v>
      </c>
      <c r="G82" s="47">
        <v>9001</v>
      </c>
      <c r="H82" s="48" t="s">
        <v>240</v>
      </c>
      <c r="I82" s="47" t="s">
        <v>145</v>
      </c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57</v>
      </c>
      <c r="G86" s="36">
        <v>9001</v>
      </c>
      <c r="H86" s="43" t="s">
        <v>242</v>
      </c>
      <c r="I86" s="36" t="s">
        <v>145</v>
      </c>
      <c r="J86" s="85">
        <v>8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 t="s">
        <v>241</v>
      </c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8" customFormat="1" ht="22.5" customHeight="1" x14ac:dyDescent="0.25">
      <c r="A92" s="107" t="str">
        <f t="shared" si="0"/>
        <v/>
      </c>
      <c r="B92" s="108">
        <f t="shared" si="1"/>
        <v>7</v>
      </c>
      <c r="C92" s="109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239</v>
      </c>
      <c r="G93" s="66">
        <v>9001</v>
      </c>
      <c r="H93" s="106" t="s">
        <v>243</v>
      </c>
      <c r="I93" s="66" t="s">
        <v>145</v>
      </c>
      <c r="J93" s="87">
        <v>8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6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6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6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6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244</v>
      </c>
      <c r="G98" s="47">
        <v>9003</v>
      </c>
      <c r="H98" s="48" t="s">
        <v>245</v>
      </c>
      <c r="I98" s="47" t="s">
        <v>145</v>
      </c>
      <c r="J98" s="86">
        <v>4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57</v>
      </c>
      <c r="G99" s="47">
        <v>9001</v>
      </c>
      <c r="H99" s="48" t="s">
        <v>246</v>
      </c>
      <c r="I99" s="47" t="s">
        <v>145</v>
      </c>
      <c r="J99" s="86">
        <v>4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57</v>
      </c>
      <c r="G103" s="66">
        <v>9001</v>
      </c>
      <c r="H103" s="67" t="s">
        <v>247</v>
      </c>
      <c r="I103" s="66" t="s">
        <v>145</v>
      </c>
      <c r="J103" s="87">
        <v>8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57</v>
      </c>
      <c r="G108" s="47">
        <v>9001</v>
      </c>
      <c r="H108" s="48" t="s">
        <v>248</v>
      </c>
      <c r="I108" s="47" t="s">
        <v>145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57</v>
      </c>
      <c r="G113" s="36">
        <v>9001</v>
      </c>
      <c r="H113" s="43" t="s">
        <v>249</v>
      </c>
      <c r="I113" s="36" t="s">
        <v>56</v>
      </c>
      <c r="J113" s="85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>
        <v>9015</v>
      </c>
      <c r="H120" s="106" t="s">
        <v>250</v>
      </c>
      <c r="I120" s="66"/>
      <c r="J120" s="87"/>
    </row>
    <row r="121" spans="1:10" ht="22.5" customHeight="1" x14ac:dyDescent="0.25">
      <c r="A121" s="31"/>
      <c r="C121" s="76"/>
      <c r="D121" s="110" t="str">
        <f>D120</f>
        <v>Mo</v>
      </c>
      <c r="E121" s="111">
        <f>E120</f>
        <v>44438</v>
      </c>
      <c r="F121" s="112"/>
      <c r="G121" s="113"/>
      <c r="H121" s="114"/>
      <c r="I121" s="113"/>
      <c r="J121" s="115"/>
    </row>
    <row r="122" spans="1:10" ht="22.5" customHeight="1" x14ac:dyDescent="0.25">
      <c r="A122" s="31"/>
      <c r="C122" s="76"/>
      <c r="D122" s="110" t="str">
        <f t="shared" ref="D122:E124" si="33">D121</f>
        <v>Mo</v>
      </c>
      <c r="E122" s="111">
        <f t="shared" si="33"/>
        <v>44438</v>
      </c>
      <c r="F122" s="112"/>
      <c r="G122" s="113"/>
      <c r="H122" s="114"/>
      <c r="I122" s="113"/>
      <c r="J122" s="115"/>
    </row>
    <row r="123" spans="1:10" ht="21.75" customHeight="1" x14ac:dyDescent="0.25">
      <c r="A123" s="31"/>
      <c r="C123" s="76"/>
      <c r="D123" s="110" t="str">
        <f t="shared" si="33"/>
        <v>Mo</v>
      </c>
      <c r="E123" s="111">
        <f t="shared" si="33"/>
        <v>44438</v>
      </c>
      <c r="F123" s="112"/>
      <c r="G123" s="113"/>
      <c r="H123" s="114"/>
      <c r="I123" s="113"/>
      <c r="J123" s="115"/>
    </row>
    <row r="124" spans="1:10" ht="21.75" customHeight="1" x14ac:dyDescent="0.25">
      <c r="A124" s="31"/>
      <c r="C124" s="116"/>
      <c r="D124" s="110" t="str">
        <f t="shared" si="33"/>
        <v>Mo</v>
      </c>
      <c r="E124" s="111">
        <f t="shared" si="33"/>
        <v>44438</v>
      </c>
      <c r="F124" s="112"/>
      <c r="G124" s="113"/>
      <c r="H124" s="114"/>
      <c r="I124" s="113"/>
      <c r="J124" s="115"/>
    </row>
    <row r="125" spans="1:10" ht="21.75" customHeight="1" x14ac:dyDescent="0.25">
      <c r="A125" s="31"/>
      <c r="C125" s="116"/>
      <c r="D125" s="94" t="str">
        <f>IF(B98=1,"Mo",IF(B98=2,"Tue",IF(B98=3,"Wed",IF(B98=4,"Thu",IF(B98=5,"Fri",IF(B98=6,"Sat",IF(B98=7,"Sun","")))))))</f>
        <v>Tue</v>
      </c>
      <c r="E125" s="95">
        <f>E124+1</f>
        <v>44439</v>
      </c>
      <c r="F125" s="96" t="s">
        <v>57</v>
      </c>
      <c r="G125" s="97">
        <v>9001</v>
      </c>
      <c r="H125" s="98" t="s">
        <v>251</v>
      </c>
      <c r="I125" s="97" t="s">
        <v>145</v>
      </c>
      <c r="J125" s="99">
        <v>10</v>
      </c>
    </row>
    <row r="126" spans="1:10" ht="21.75" customHeight="1" x14ac:dyDescent="0.25">
      <c r="A126" s="31"/>
      <c r="C126" s="116"/>
      <c r="D126" s="117" t="str">
        <f>D125</f>
        <v>Tue</v>
      </c>
      <c r="E126" s="95">
        <f>E125</f>
        <v>44439</v>
      </c>
      <c r="F126" s="96"/>
      <c r="G126" s="97"/>
      <c r="H126" s="98"/>
      <c r="I126" s="97"/>
      <c r="J126" s="99"/>
    </row>
    <row r="127" spans="1:10" ht="21.75" customHeight="1" x14ac:dyDescent="0.25">
      <c r="A127" s="31"/>
      <c r="C127" s="116"/>
      <c r="D127" s="117" t="str">
        <f t="shared" ref="D127:D128" si="34">D126</f>
        <v>Tue</v>
      </c>
      <c r="E127" s="95">
        <f t="shared" ref="E127:E128" si="35">E126</f>
        <v>44439</v>
      </c>
      <c r="F127" s="96"/>
      <c r="G127" s="97"/>
      <c r="H127" s="98"/>
      <c r="I127" s="97"/>
      <c r="J127" s="99"/>
    </row>
    <row r="128" spans="1:10" ht="21.75" customHeight="1" x14ac:dyDescent="0.25">
      <c r="A128" s="31"/>
      <c r="C128" s="116"/>
      <c r="D128" s="117" t="str">
        <f t="shared" si="34"/>
        <v>Tue</v>
      </c>
      <c r="E128" s="95">
        <f t="shared" si="35"/>
        <v>44439</v>
      </c>
      <c r="F128" s="96"/>
      <c r="G128" s="97"/>
      <c r="H128" s="98"/>
      <c r="I128" s="97"/>
      <c r="J128" s="99"/>
    </row>
    <row r="129" spans="1:10" ht="21.75" customHeight="1" thickBot="1" x14ac:dyDescent="0.3">
      <c r="A129" s="31"/>
      <c r="C129" s="81"/>
      <c r="D129" s="100" t="str">
        <f>D125</f>
        <v>Tue</v>
      </c>
      <c r="E129" s="101">
        <f>E125</f>
        <v>44439</v>
      </c>
      <c r="F129" s="102"/>
      <c r="G129" s="103"/>
      <c r="H129" s="104"/>
      <c r="I129" s="103"/>
      <c r="J129" s="105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2022-01-09T08:40:10Z</dcterms:modified>
</cp:coreProperties>
</file>