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UMZA\desktop 14-12-63\Timesheet\2021\"/>
    </mc:Choice>
  </mc:AlternateContent>
  <xr:revisionPtr revIDLastSave="69" documentId="13_ncr:1_{FA4426E2-1995-4AF2-90EC-1367FE99E2D0}" xr6:coauthVersionLast="47" xr6:coauthVersionMax="47" xr10:uidLastSave="{DBFA1141-3433-41C6-87E2-3B785B970FE1}"/>
  <bookViews>
    <workbookView xWindow="-110" yWindow="-110" windowWidth="19420" windowHeight="10420" tabRatio="766" firstSheet="12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44" l="1"/>
  <c r="F5" i="48"/>
  <c r="F4" i="48"/>
  <c r="F3" i="48"/>
  <c r="F5" i="47"/>
  <c r="F4" i="47"/>
  <c r="F3" i="47"/>
  <c r="F5" i="46"/>
  <c r="F4" i="46"/>
  <c r="F3" i="46"/>
  <c r="F5" i="45"/>
  <c r="F4" i="45"/>
  <c r="F3" i="45"/>
  <c r="F5" i="44"/>
  <c r="F4" i="44"/>
  <c r="F3" i="44"/>
  <c r="F5" i="43"/>
  <c r="F4" i="43"/>
  <c r="F3" i="43"/>
  <c r="A40" i="48"/>
  <c r="E11" i="48"/>
  <c r="E12" i="48" s="1"/>
  <c r="B11" i="48"/>
  <c r="D11" i="48" s="1"/>
  <c r="B10" i="48"/>
  <c r="I8" i="48"/>
  <c r="J8" i="48" s="1"/>
  <c r="A41" i="47"/>
  <c r="D40" i="47"/>
  <c r="A40" i="47"/>
  <c r="E11" i="47"/>
  <c r="I8" i="47"/>
  <c r="J8" i="47" s="1"/>
  <c r="D41" i="46"/>
  <c r="A41" i="46"/>
  <c r="D40" i="46"/>
  <c r="A40" i="46"/>
  <c r="E11" i="46"/>
  <c r="E12" i="46" s="1"/>
  <c r="I8" i="46"/>
  <c r="J8" i="46" s="1"/>
  <c r="A40" i="45"/>
  <c r="E11" i="45"/>
  <c r="B11" i="45" s="1"/>
  <c r="A11" i="45" s="1"/>
  <c r="I8" i="45"/>
  <c r="J8" i="45" s="1"/>
  <c r="A40" i="44"/>
  <c r="E11" i="44"/>
  <c r="B11" i="44" s="1"/>
  <c r="I8" i="44"/>
  <c r="J8" i="44" s="1"/>
  <c r="D40" i="43"/>
  <c r="A40" i="43"/>
  <c r="E11" i="43"/>
  <c r="B11" i="43" s="1"/>
  <c r="I8" i="43"/>
  <c r="J8" i="43" s="1"/>
  <c r="B12" i="46" l="1"/>
  <c r="D12" i="46" s="1"/>
  <c r="E13" i="46"/>
  <c r="B13" i="46" s="1"/>
  <c r="D13" i="46" s="1"/>
  <c r="B10" i="46"/>
  <c r="B11" i="46"/>
  <c r="B10" i="45"/>
  <c r="D11" i="44"/>
  <c r="A11" i="44"/>
  <c r="E12" i="44"/>
  <c r="E13" i="44" s="1"/>
  <c r="B10" i="44"/>
  <c r="A11" i="43"/>
  <c r="D11" i="43"/>
  <c r="E12" i="43"/>
  <c r="B10" i="43"/>
  <c r="D11" i="45"/>
  <c r="B10" i="47"/>
  <c r="E12" i="45"/>
  <c r="E12" i="47"/>
  <c r="B11" i="47"/>
  <c r="A11" i="48"/>
  <c r="B12" i="48"/>
  <c r="E13" i="48"/>
  <c r="E14" i="46" l="1"/>
  <c r="E15" i="46" s="1"/>
  <c r="A13" i="46"/>
  <c r="A12" i="46"/>
  <c r="D11" i="46"/>
  <c r="A11" i="46"/>
  <c r="B12" i="44"/>
  <c r="A12" i="44" s="1"/>
  <c r="A11" i="47"/>
  <c r="D11" i="47"/>
  <c r="B13" i="44"/>
  <c r="E14" i="44"/>
  <c r="E14" i="48"/>
  <c r="B13" i="48"/>
  <c r="B12" i="47"/>
  <c r="D12" i="47" s="1"/>
  <c r="E13" i="47"/>
  <c r="B12" i="43"/>
  <c r="E13" i="43"/>
  <c r="B12" i="45"/>
  <c r="E13" i="45"/>
  <c r="D12" i="48"/>
  <c r="A12" i="48"/>
  <c r="B14" i="46" l="1"/>
  <c r="D14" i="46" s="1"/>
  <c r="D12" i="44"/>
  <c r="A13" i="44"/>
  <c r="D13" i="44"/>
  <c r="A12" i="45"/>
  <c r="D12" i="45"/>
  <c r="B13" i="45"/>
  <c r="E14" i="45"/>
  <c r="E15" i="44"/>
  <c r="B14" i="44"/>
  <c r="B13" i="43"/>
  <c r="E14" i="43"/>
  <c r="A12" i="43"/>
  <c r="D12" i="43"/>
  <c r="E16" i="46"/>
  <c r="B15" i="46"/>
  <c r="B14" i="48"/>
  <c r="E15" i="48"/>
  <c r="B13" i="47"/>
  <c r="D13" i="47" s="1"/>
  <c r="E14" i="47"/>
  <c r="D13" i="48"/>
  <c r="A13" i="48"/>
  <c r="A14" i="46" l="1"/>
  <c r="B14" i="47"/>
  <c r="E15" i="47"/>
  <c r="B15" i="48"/>
  <c r="E16" i="48"/>
  <c r="B15" i="44"/>
  <c r="E16" i="44"/>
  <c r="D14" i="48"/>
  <c r="A14" i="48"/>
  <c r="E15" i="43"/>
  <c r="B14" i="43"/>
  <c r="D15" i="46"/>
  <c r="A15" i="46"/>
  <c r="A14" i="44"/>
  <c r="D14" i="44"/>
  <c r="B14" i="45"/>
  <c r="E15" i="45"/>
  <c r="E17" i="46"/>
  <c r="B16" i="46"/>
  <c r="A13" i="45"/>
  <c r="D13" i="45"/>
  <c r="A13" i="43"/>
  <c r="D13" i="43"/>
  <c r="E16" i="43" l="1"/>
  <c r="B15" i="43"/>
  <c r="E18" i="46"/>
  <c r="B17" i="46"/>
  <c r="B16" i="44"/>
  <c r="E17" i="44"/>
  <c r="D16" i="46"/>
  <c r="A16" i="46"/>
  <c r="A15" i="44"/>
  <c r="D15" i="44"/>
  <c r="E16" i="45"/>
  <c r="B15" i="45"/>
  <c r="D14" i="43"/>
  <c r="A14" i="43"/>
  <c r="A14" i="45"/>
  <c r="D14" i="45"/>
  <c r="E17" i="48"/>
  <c r="B16" i="48"/>
  <c r="D15" i="48"/>
  <c r="A15" i="48"/>
  <c r="B15" i="47"/>
  <c r="E16" i="47"/>
  <c r="D14" i="47"/>
  <c r="A14" i="47"/>
  <c r="A16" i="44" l="1"/>
  <c r="D16" i="44"/>
  <c r="E18" i="48"/>
  <c r="B17" i="48"/>
  <c r="D17" i="46"/>
  <c r="A17" i="46"/>
  <c r="E18" i="44"/>
  <c r="B17" i="44"/>
  <c r="E19" i="46"/>
  <c r="B18" i="46"/>
  <c r="D16" i="48"/>
  <c r="A16" i="48"/>
  <c r="E17" i="47"/>
  <c r="B16" i="47"/>
  <c r="D15" i="45"/>
  <c r="A15" i="45"/>
  <c r="A15" i="43"/>
  <c r="D15" i="43"/>
  <c r="E17" i="45"/>
  <c r="B16" i="45"/>
  <c r="E17" i="43"/>
  <c r="B16" i="43"/>
  <c r="D15" i="47"/>
  <c r="A15" i="47"/>
  <c r="A17" i="44" l="1"/>
  <c r="D17" i="44"/>
  <c r="E19" i="44"/>
  <c r="B18" i="44"/>
  <c r="D16" i="45"/>
  <c r="A16" i="45"/>
  <c r="D17" i="48"/>
  <c r="A17" i="48"/>
  <c r="D16" i="47"/>
  <c r="A16" i="47"/>
  <c r="E19" i="48"/>
  <c r="B18" i="48"/>
  <c r="E18" i="47"/>
  <c r="B17" i="47"/>
  <c r="D18" i="46"/>
  <c r="A18" i="46"/>
  <c r="E18" i="45"/>
  <c r="B17" i="45"/>
  <c r="E20" i="46"/>
  <c r="B19" i="46"/>
  <c r="D16" i="43"/>
  <c r="A16" i="43"/>
  <c r="E18" i="43"/>
  <c r="B17" i="43"/>
  <c r="D17" i="45" l="1"/>
  <c r="A17" i="45"/>
  <c r="E19" i="45"/>
  <c r="B18" i="45"/>
  <c r="E20" i="48"/>
  <c r="B19" i="48"/>
  <c r="A18" i="44"/>
  <c r="D18" i="44"/>
  <c r="D19" i="46"/>
  <c r="A19" i="46"/>
  <c r="D17" i="43"/>
  <c r="A17" i="43"/>
  <c r="D17" i="47"/>
  <c r="A17" i="47"/>
  <c r="E20" i="44"/>
  <c r="B19" i="44"/>
  <c r="E21" i="46"/>
  <c r="B20" i="46"/>
  <c r="E19" i="43"/>
  <c r="B18" i="43"/>
  <c r="B18" i="47"/>
  <c r="E19" i="47"/>
  <c r="D18" i="48"/>
  <c r="A18" i="48"/>
  <c r="D19" i="48" l="1"/>
  <c r="A19" i="48"/>
  <c r="D20" i="46"/>
  <c r="A20" i="46"/>
  <c r="D19" i="44"/>
  <c r="A19" i="44"/>
  <c r="E21" i="48"/>
  <c r="B20" i="48"/>
  <c r="B21" i="46"/>
  <c r="E22" i="46"/>
  <c r="E21" i="44"/>
  <c r="B20" i="44"/>
  <c r="D18" i="45"/>
  <c r="A18" i="45"/>
  <c r="E20" i="45"/>
  <c r="B19" i="45"/>
  <c r="E20" i="43"/>
  <c r="B19" i="43"/>
  <c r="B19" i="47"/>
  <c r="E20" i="47"/>
  <c r="D18" i="43"/>
  <c r="A18" i="43"/>
  <c r="D18" i="47"/>
  <c r="A18" i="47"/>
  <c r="D19" i="43" l="1"/>
  <c r="A19" i="43"/>
  <c r="D21" i="46"/>
  <c r="A21" i="46"/>
  <c r="D20" i="48"/>
  <c r="A20" i="48"/>
  <c r="D19" i="45"/>
  <c r="A19" i="45"/>
  <c r="E22" i="48"/>
  <c r="B21" i="48"/>
  <c r="B22" i="46"/>
  <c r="E23" i="46"/>
  <c r="E21" i="45"/>
  <c r="B20" i="45"/>
  <c r="D19" i="47"/>
  <c r="A19" i="47"/>
  <c r="B20" i="43"/>
  <c r="E21" i="43"/>
  <c r="B20" i="47"/>
  <c r="E21" i="47"/>
  <c r="D20" i="44"/>
  <c r="A20" i="44"/>
  <c r="E22" i="44"/>
  <c r="B21" i="44"/>
  <c r="D22" i="46" l="1"/>
  <c r="A22" i="46"/>
  <c r="D21" i="48"/>
  <c r="A21" i="48"/>
  <c r="D20" i="47"/>
  <c r="A20" i="47"/>
  <c r="B22" i="48"/>
  <c r="E23" i="48"/>
  <c r="B21" i="43"/>
  <c r="E22" i="43"/>
  <c r="D20" i="43"/>
  <c r="A20" i="43"/>
  <c r="D20" i="45"/>
  <c r="A20" i="45"/>
  <c r="B21" i="47"/>
  <c r="E22" i="47"/>
  <c r="B21" i="45"/>
  <c r="E22" i="45"/>
  <c r="E23" i="44"/>
  <c r="B22" i="44"/>
  <c r="D21" i="44"/>
  <c r="A21" i="44"/>
  <c r="B23" i="46"/>
  <c r="E24" i="46"/>
  <c r="E23" i="43" l="1"/>
  <c r="B22" i="43"/>
  <c r="A21" i="43"/>
  <c r="D21" i="43"/>
  <c r="E24" i="44"/>
  <c r="B23" i="44"/>
  <c r="B23" i="48"/>
  <c r="E24" i="48"/>
  <c r="A22" i="44"/>
  <c r="D22" i="44"/>
  <c r="B22" i="45"/>
  <c r="E23" i="45"/>
  <c r="E24" i="45" s="1"/>
  <c r="D22" i="48"/>
  <c r="A22" i="48"/>
  <c r="D21" i="45"/>
  <c r="A21" i="45"/>
  <c r="B22" i="47"/>
  <c r="E23" i="47"/>
  <c r="D21" i="47"/>
  <c r="A21" i="47"/>
  <c r="B24" i="46"/>
  <c r="E25" i="46"/>
  <c r="D23" i="46"/>
  <c r="A23" i="46"/>
  <c r="B24" i="45" l="1"/>
  <c r="B24" i="48"/>
  <c r="E25" i="48"/>
  <c r="D23" i="48"/>
  <c r="A23" i="48"/>
  <c r="D23" i="44"/>
  <c r="A23" i="44"/>
  <c r="D22" i="47"/>
  <c r="A22" i="47"/>
  <c r="E25" i="44"/>
  <c r="B24" i="44"/>
  <c r="B25" i="46"/>
  <c r="E26" i="46"/>
  <c r="B23" i="45"/>
  <c r="D22" i="43"/>
  <c r="A22" i="43"/>
  <c r="A22" i="45"/>
  <c r="D22" i="45"/>
  <c r="E24" i="43"/>
  <c r="B23" i="43"/>
  <c r="B23" i="47"/>
  <c r="E24" i="47"/>
  <c r="D24" i="46"/>
  <c r="A24" i="46"/>
  <c r="A24" i="45" l="1"/>
  <c r="D24" i="45"/>
  <c r="E25" i="43"/>
  <c r="B24" i="43"/>
  <c r="D24" i="44"/>
  <c r="A24" i="44"/>
  <c r="E26" i="44"/>
  <c r="B25" i="44"/>
  <c r="A25" i="46"/>
  <c r="D25" i="46"/>
  <c r="D23" i="45"/>
  <c r="A23" i="45"/>
  <c r="D23" i="43"/>
  <c r="A23" i="43"/>
  <c r="B25" i="48"/>
  <c r="E26" i="48"/>
  <c r="E25" i="45"/>
  <c r="E25" i="47"/>
  <c r="B24" i="47"/>
  <c r="D23" i="47"/>
  <c r="A23" i="47"/>
  <c r="B26" i="46"/>
  <c r="E27" i="46"/>
  <c r="D24" i="48"/>
  <c r="A24" i="48"/>
  <c r="E26" i="47" l="1"/>
  <c r="B25" i="47"/>
  <c r="A25" i="44"/>
  <c r="D25" i="44"/>
  <c r="D24" i="47"/>
  <c r="A24" i="47"/>
  <c r="E26" i="45"/>
  <c r="B25" i="45"/>
  <c r="E27" i="44"/>
  <c r="B26" i="44"/>
  <c r="D26" i="46"/>
  <c r="A26" i="46"/>
  <c r="D24" i="43"/>
  <c r="A24" i="43"/>
  <c r="D25" i="48"/>
  <c r="A25" i="48"/>
  <c r="E26" i="43"/>
  <c r="B25" i="43"/>
  <c r="B26" i="48"/>
  <c r="E27" i="48"/>
  <c r="E28" i="46"/>
  <c r="B27" i="46"/>
  <c r="D25" i="45" l="1"/>
  <c r="A25" i="45"/>
  <c r="E27" i="43"/>
  <c r="B26" i="43"/>
  <c r="E27" i="45"/>
  <c r="B26" i="45"/>
  <c r="D25" i="43"/>
  <c r="A25" i="43"/>
  <c r="B27" i="48"/>
  <c r="E28" i="48"/>
  <c r="D25" i="47"/>
  <c r="A25" i="47"/>
  <c r="D27" i="46"/>
  <c r="A27" i="46"/>
  <c r="B28" i="46"/>
  <c r="E29" i="46"/>
  <c r="A26" i="44"/>
  <c r="D26" i="44"/>
  <c r="E27" i="47"/>
  <c r="B26" i="47"/>
  <c r="D26" i="48"/>
  <c r="A26" i="48"/>
  <c r="E28" i="44"/>
  <c r="B27" i="44"/>
  <c r="D27" i="48" l="1"/>
  <c r="A27" i="48"/>
  <c r="E28" i="47"/>
  <c r="B27" i="47"/>
  <c r="D26" i="45"/>
  <c r="A26" i="45"/>
  <c r="D28" i="46"/>
  <c r="A28" i="46"/>
  <c r="E28" i="45"/>
  <c r="B27" i="45"/>
  <c r="B29" i="46"/>
  <c r="E30" i="46"/>
  <c r="A27" i="44"/>
  <c r="D27" i="44"/>
  <c r="D26" i="43"/>
  <c r="A26" i="43"/>
  <c r="E29" i="44"/>
  <c r="B28" i="44"/>
  <c r="E28" i="43"/>
  <c r="B27" i="43"/>
  <c r="D26" i="47"/>
  <c r="A26" i="47"/>
  <c r="B28" i="48"/>
  <c r="E29" i="48"/>
  <c r="D27" i="43" l="1"/>
  <c r="A27" i="43"/>
  <c r="B28" i="43"/>
  <c r="E29" i="43"/>
  <c r="E29" i="45"/>
  <c r="B28" i="45"/>
  <c r="D27" i="47"/>
  <c r="A27" i="47"/>
  <c r="E30" i="44"/>
  <c r="B29" i="44"/>
  <c r="E30" i="48"/>
  <c r="B29" i="48"/>
  <c r="E29" i="47"/>
  <c r="B28" i="47"/>
  <c r="D27" i="45"/>
  <c r="A27" i="45"/>
  <c r="D28" i="48"/>
  <c r="A28" i="48"/>
  <c r="E31" i="46"/>
  <c r="B30" i="46"/>
  <c r="A28" i="44"/>
  <c r="D28" i="44"/>
  <c r="D29" i="46"/>
  <c r="A29" i="46"/>
  <c r="D30" i="46" l="1"/>
  <c r="A30" i="46"/>
  <c r="A29" i="44"/>
  <c r="D29" i="44"/>
  <c r="E31" i="44"/>
  <c r="B30" i="44"/>
  <c r="D28" i="45"/>
  <c r="A28" i="45"/>
  <c r="B29" i="45"/>
  <c r="E30" i="45"/>
  <c r="D28" i="47"/>
  <c r="A28" i="47"/>
  <c r="B29" i="43"/>
  <c r="E30" i="43"/>
  <c r="E30" i="47"/>
  <c r="B29" i="47"/>
  <c r="D28" i="43"/>
  <c r="A28" i="43"/>
  <c r="E31" i="48"/>
  <c r="B30" i="48"/>
  <c r="B31" i="46"/>
  <c r="E32" i="46"/>
  <c r="D29" i="48"/>
  <c r="A29" i="48"/>
  <c r="E32" i="48" l="1"/>
  <c r="B31" i="48"/>
  <c r="E31" i="45"/>
  <c r="B30" i="45"/>
  <c r="D29" i="45"/>
  <c r="A29" i="45"/>
  <c r="D29" i="47"/>
  <c r="A29" i="47"/>
  <c r="E31" i="47"/>
  <c r="B30" i="47"/>
  <c r="A30" i="44"/>
  <c r="D30" i="44"/>
  <c r="E32" i="44"/>
  <c r="B31" i="44"/>
  <c r="D30" i="48"/>
  <c r="A30" i="48"/>
  <c r="E33" i="46"/>
  <c r="B32" i="46"/>
  <c r="B30" i="43"/>
  <c r="E31" i="43"/>
  <c r="D31" i="46"/>
  <c r="A31" i="46"/>
  <c r="A29" i="43"/>
  <c r="D29" i="43"/>
  <c r="B31" i="47" l="1"/>
  <c r="E32" i="47"/>
  <c r="E34" i="46"/>
  <c r="B33" i="46"/>
  <c r="E32" i="43"/>
  <c r="B31" i="43"/>
  <c r="A30" i="45"/>
  <c r="D30" i="45"/>
  <c r="D30" i="47"/>
  <c r="A30" i="47"/>
  <c r="E32" i="45"/>
  <c r="B31" i="45"/>
  <c r="A31" i="44"/>
  <c r="D31" i="44"/>
  <c r="E33" i="44"/>
  <c r="B32" i="44"/>
  <c r="D31" i="48"/>
  <c r="A31" i="48"/>
  <c r="A30" i="43"/>
  <c r="D30" i="43"/>
  <c r="E33" i="48"/>
  <c r="B32" i="48"/>
  <c r="D32" i="46"/>
  <c r="A32" i="46"/>
  <c r="D32" i="44" l="1"/>
  <c r="A32" i="44"/>
  <c r="A31" i="43"/>
  <c r="D31" i="43"/>
  <c r="B33" i="44"/>
  <c r="E34" i="44"/>
  <c r="E33" i="43"/>
  <c r="B32" i="43"/>
  <c r="E34" i="48"/>
  <c r="B33" i="48"/>
  <c r="A33" i="46"/>
  <c r="D33" i="46"/>
  <c r="B34" i="46"/>
  <c r="E35" i="46"/>
  <c r="D31" i="45"/>
  <c r="A31" i="45"/>
  <c r="B32" i="47"/>
  <c r="E33" i="47"/>
  <c r="D32" i="48"/>
  <c r="A32" i="48"/>
  <c r="E33" i="45"/>
  <c r="B32" i="45"/>
  <c r="D31" i="47"/>
  <c r="A31" i="47"/>
  <c r="E35" i="48" l="1"/>
  <c r="B34" i="48"/>
  <c r="A32" i="43"/>
  <c r="D32" i="43"/>
  <c r="D32" i="47"/>
  <c r="A32" i="47"/>
  <c r="E34" i="43"/>
  <c r="B33" i="43"/>
  <c r="E34" i="47"/>
  <c r="B33" i="47"/>
  <c r="E35" i="44"/>
  <c r="B34" i="44"/>
  <c r="A33" i="44"/>
  <c r="D40" i="44"/>
  <c r="D33" i="44"/>
  <c r="B35" i="46"/>
  <c r="E36" i="46"/>
  <c r="A34" i="46"/>
  <c r="D34" i="46"/>
  <c r="D32" i="45"/>
  <c r="A32" i="45"/>
  <c r="D33" i="48"/>
  <c r="A33" i="48"/>
  <c r="D40" i="48"/>
  <c r="E34" i="45"/>
  <c r="B33" i="45"/>
  <c r="B36" i="46" l="1"/>
  <c r="E37" i="46"/>
  <c r="D33" i="43"/>
  <c r="A33" i="43"/>
  <c r="D33" i="45"/>
  <c r="A33" i="45"/>
  <c r="D40" i="45"/>
  <c r="D35" i="46"/>
  <c r="A35" i="46"/>
  <c r="B34" i="43"/>
  <c r="E35" i="43"/>
  <c r="B34" i="47"/>
  <c r="E35" i="47"/>
  <c r="A34" i="44"/>
  <c r="D41" i="44"/>
  <c r="D34" i="44"/>
  <c r="B35" i="44"/>
  <c r="E36" i="44"/>
  <c r="D34" i="48"/>
  <c r="A34" i="48"/>
  <c r="D41" i="48"/>
  <c r="E35" i="45"/>
  <c r="B34" i="45"/>
  <c r="D33" i="47"/>
  <c r="A33" i="47"/>
  <c r="B35" i="48"/>
  <c r="E36" i="48"/>
  <c r="B35" i="43" l="1"/>
  <c r="E36" i="43"/>
  <c r="D34" i="43"/>
  <c r="A34" i="43"/>
  <c r="E37" i="44"/>
  <c r="B36" i="44"/>
  <c r="E37" i="48"/>
  <c r="B36" i="48"/>
  <c r="D35" i="48"/>
  <c r="A35" i="48"/>
  <c r="D34" i="45"/>
  <c r="A34" i="45"/>
  <c r="E36" i="47"/>
  <c r="B35" i="47"/>
  <c r="E38" i="46"/>
  <c r="B37" i="46"/>
  <c r="D34" i="47"/>
  <c r="A34" i="47"/>
  <c r="A36" i="46"/>
  <c r="D36" i="46"/>
  <c r="A35" i="44"/>
  <c r="D35" i="44"/>
  <c r="E36" i="45"/>
  <c r="B35" i="45"/>
  <c r="A36" i="48" l="1"/>
  <c r="D36" i="48"/>
  <c r="E38" i="48"/>
  <c r="B37" i="48"/>
  <c r="A36" i="44"/>
  <c r="D36" i="44"/>
  <c r="A37" i="46"/>
  <c r="D37" i="46"/>
  <c r="B38" i="46"/>
  <c r="E39" i="46"/>
  <c r="B39" i="46"/>
  <c r="D35" i="47"/>
  <c r="A35" i="47"/>
  <c r="E38" i="44"/>
  <c r="B37" i="44"/>
  <c r="D35" i="45"/>
  <c r="A35" i="45"/>
  <c r="E37" i="47"/>
  <c r="B36" i="47"/>
  <c r="E37" i="45"/>
  <c r="B36" i="45"/>
  <c r="B36" i="43"/>
  <c r="E37" i="43"/>
  <c r="A35" i="43"/>
  <c r="D35" i="43"/>
  <c r="E38" i="45" l="1"/>
  <c r="B37" i="45"/>
  <c r="A39" i="46"/>
  <c r="D39" i="46"/>
  <c r="E40" i="46"/>
  <c r="E41" i="46" s="1"/>
  <c r="A38" i="46"/>
  <c r="D38" i="46"/>
  <c r="A37" i="44"/>
  <c r="D37" i="44"/>
  <c r="E39" i="44"/>
  <c r="E40" i="44" s="1"/>
  <c r="B39" i="44"/>
  <c r="B38" i="44"/>
  <c r="D37" i="48"/>
  <c r="A37" i="48"/>
  <c r="B37" i="43"/>
  <c r="E38" i="43"/>
  <c r="E39" i="48"/>
  <c r="B39" i="48"/>
  <c r="B38" i="48"/>
  <c r="D36" i="47"/>
  <c r="A36" i="47"/>
  <c r="A36" i="43"/>
  <c r="D36" i="43"/>
  <c r="E38" i="47"/>
  <c r="B37" i="47"/>
  <c r="D36" i="45"/>
  <c r="A36" i="45"/>
  <c r="E40" i="48" l="1"/>
  <c r="B38" i="43"/>
  <c r="E39" i="43"/>
  <c r="B39" i="43"/>
  <c r="D38" i="48"/>
  <c r="A38" i="48"/>
  <c r="A37" i="43"/>
  <c r="D37" i="43"/>
  <c r="D39" i="48"/>
  <c r="A39" i="48"/>
  <c r="D37" i="47"/>
  <c r="A37" i="47"/>
  <c r="B38" i="47"/>
  <c r="E39" i="47"/>
  <c r="B39" i="47"/>
  <c r="A38" i="44"/>
  <c r="D38" i="44"/>
  <c r="D37" i="45"/>
  <c r="A37" i="45"/>
  <c r="A39" i="44"/>
  <c r="D39" i="44"/>
  <c r="E39" i="45"/>
  <c r="B38" i="45"/>
  <c r="B39" i="45"/>
  <c r="A39" i="43" l="1"/>
  <c r="D39" i="43"/>
  <c r="A39" i="47"/>
  <c r="D39" i="47"/>
  <c r="E40" i="43"/>
  <c r="E41" i="43" s="1"/>
  <c r="B41" i="43" s="1"/>
  <c r="E40" i="47"/>
  <c r="A38" i="43"/>
  <c r="D38" i="43"/>
  <c r="D39" i="45"/>
  <c r="A39" i="45"/>
  <c r="D38" i="47"/>
  <c r="A38" i="47"/>
  <c r="E41" i="48"/>
  <c r="D38" i="45"/>
  <c r="A38" i="45"/>
  <c r="E40" i="45"/>
  <c r="D41" i="43" l="1"/>
  <c r="A41" i="43"/>
  <c r="I8" i="39" l="1"/>
  <c r="J8" i="39" l="1"/>
  <c r="I8" i="40"/>
  <c r="J8" i="40" s="1"/>
  <c r="I8" i="41"/>
  <c r="J8" i="41" s="1"/>
  <c r="I8" i="42"/>
  <c r="J8" i="42" s="1"/>
  <c r="D40" i="42"/>
  <c r="A40" i="42"/>
  <c r="E11" i="42"/>
  <c r="E12" i="42" s="1"/>
  <c r="F5" i="42"/>
  <c r="F4" i="42"/>
  <c r="F3" i="42"/>
  <c r="D41" i="41"/>
  <c r="A41" i="41"/>
  <c r="D40" i="41"/>
  <c r="A40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1" i="39"/>
  <c r="A41" i="39"/>
  <c r="D40" i="39"/>
  <c r="A40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E13" i="42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2" i="42"/>
  <c r="D12" i="42"/>
  <c r="B13" i="42"/>
  <c r="E14" i="42"/>
  <c r="A11" i="41"/>
  <c r="B13" i="41"/>
  <c r="E14" i="41"/>
  <c r="A12" i="41"/>
  <c r="D12" i="41"/>
  <c r="D11" i="40"/>
  <c r="A11" i="40"/>
  <c r="E13" i="40"/>
  <c r="D11" i="39"/>
  <c r="B12" i="39"/>
  <c r="D11" i="37"/>
  <c r="E14" i="37"/>
  <c r="B13" i="36"/>
  <c r="E14" i="36"/>
  <c r="E14" i="39" l="1"/>
  <c r="E15" i="42"/>
  <c r="B14" i="42"/>
  <c r="D13" i="42"/>
  <c r="A13" i="42"/>
  <c r="D13" i="41"/>
  <c r="A13" i="41"/>
  <c r="E15" i="41"/>
  <c r="B14" i="41"/>
  <c r="E14" i="40"/>
  <c r="D12" i="39"/>
  <c r="D13" i="37"/>
  <c r="B14" i="37"/>
  <c r="E15" i="37"/>
  <c r="B14" i="36"/>
  <c r="E15" i="36"/>
  <c r="A13" i="36"/>
  <c r="D13" i="36"/>
  <c r="B14" i="39" l="1"/>
  <c r="E15" i="39"/>
  <c r="D14" i="42"/>
  <c r="A14" i="42"/>
  <c r="B15" i="42"/>
  <c r="E16" i="42"/>
  <c r="D14" i="41"/>
  <c r="A14" i="41"/>
  <c r="B15" i="41"/>
  <c r="E16" i="41"/>
  <c r="E15" i="40"/>
  <c r="B15" i="37"/>
  <c r="E16" i="37"/>
  <c r="D14" i="37"/>
  <c r="A14" i="37"/>
  <c r="B15" i="36"/>
  <c r="E16" i="36"/>
  <c r="D14" i="36"/>
  <c r="A14" i="36"/>
  <c r="B15" i="39" l="1"/>
  <c r="E16" i="39"/>
  <c r="A14" i="39"/>
  <c r="D14" i="39"/>
  <c r="E17" i="42"/>
  <c r="B16" i="42"/>
  <c r="D15" i="42"/>
  <c r="A15" i="42"/>
  <c r="D15" i="41"/>
  <c r="A15" i="41"/>
  <c r="E17" i="41"/>
  <c r="B16" i="41"/>
  <c r="E16" i="40"/>
  <c r="B16" i="37"/>
  <c r="E17" i="37"/>
  <c r="A15" i="37"/>
  <c r="D15" i="37"/>
  <c r="B16" i="36"/>
  <c r="E17" i="36"/>
  <c r="D15" i="36"/>
  <c r="A15" i="36"/>
  <c r="B12" i="40" l="1"/>
  <c r="E17" i="39"/>
  <c r="B16" i="39"/>
  <c r="D15" i="39"/>
  <c r="A15" i="39"/>
  <c r="B17" i="42"/>
  <c r="E18" i="42"/>
  <c r="D16" i="42"/>
  <c r="A16" i="42"/>
  <c r="D16" i="41"/>
  <c r="A16" i="41"/>
  <c r="B17" i="41"/>
  <c r="E18" i="41"/>
  <c r="E17" i="40"/>
  <c r="D16" i="37"/>
  <c r="A16" i="37"/>
  <c r="B17" i="37"/>
  <c r="E18" i="37"/>
  <c r="E18" i="36"/>
  <c r="B17" i="36"/>
  <c r="D16" i="36"/>
  <c r="A16" i="36"/>
  <c r="A12" i="40" l="1"/>
  <c r="D12" i="40"/>
  <c r="D16" i="39"/>
  <c r="A16" i="39"/>
  <c r="B17" i="39"/>
  <c r="E18" i="39"/>
  <c r="E19" i="42"/>
  <c r="B18" i="42"/>
  <c r="D17" i="42"/>
  <c r="A17" i="42"/>
  <c r="D17" i="41"/>
  <c r="A17" i="41"/>
  <c r="E19" i="41"/>
  <c r="B18" i="41"/>
  <c r="E18" i="40"/>
  <c r="A17" i="37"/>
  <c r="D17" i="37"/>
  <c r="B18" i="37"/>
  <c r="E19" i="37"/>
  <c r="D17" i="36"/>
  <c r="A17" i="36"/>
  <c r="B18" i="36"/>
  <c r="E19" i="36"/>
  <c r="A17" i="39" l="1"/>
  <c r="D17" i="39"/>
  <c r="B18" i="39"/>
  <c r="E19" i="39"/>
  <c r="D18" i="42"/>
  <c r="A18" i="42"/>
  <c r="B19" i="42"/>
  <c r="E20" i="42"/>
  <c r="D18" i="41"/>
  <c r="A18" i="41"/>
  <c r="B19" i="41"/>
  <c r="E20" i="41"/>
  <c r="E19" i="40"/>
  <c r="B19" i="37"/>
  <c r="E20" i="37"/>
  <c r="D18" i="37"/>
  <c r="A18" i="37"/>
  <c r="E20" i="36"/>
  <c r="B19" i="36"/>
  <c r="D18" i="36"/>
  <c r="A18" i="36"/>
  <c r="D18" i="39" l="1"/>
  <c r="A18" i="39"/>
  <c r="E20" i="39"/>
  <c r="B19" i="39"/>
  <c r="E21" i="42"/>
  <c r="B20" i="42"/>
  <c r="D19" i="42"/>
  <c r="A19" i="42"/>
  <c r="E21" i="41"/>
  <c r="B20" i="41"/>
  <c r="D19" i="41"/>
  <c r="A19" i="41"/>
  <c r="B19" i="40"/>
  <c r="E20" i="40"/>
  <c r="E21" i="37"/>
  <c r="B20" i="37"/>
  <c r="A19" i="37"/>
  <c r="D19" i="37"/>
  <c r="D19" i="36"/>
  <c r="A19" i="36"/>
  <c r="B20" i="36"/>
  <c r="E21" i="36"/>
  <c r="D19" i="39" l="1"/>
  <c r="A19" i="39"/>
  <c r="B20" i="39"/>
  <c r="E21" i="39"/>
  <c r="D20" i="42"/>
  <c r="A20" i="42"/>
  <c r="E22" i="42"/>
  <c r="B21" i="42"/>
  <c r="D20" i="41"/>
  <c r="A20" i="41"/>
  <c r="B21" i="41"/>
  <c r="E22" i="41"/>
  <c r="B20" i="40"/>
  <c r="E21" i="40"/>
  <c r="B13" i="40" s="1"/>
  <c r="D19" i="40"/>
  <c r="A19" i="40"/>
  <c r="E22" i="37"/>
  <c r="B21" i="37"/>
  <c r="D20" i="37"/>
  <c r="A20" i="37"/>
  <c r="D20" i="36"/>
  <c r="A20" i="36"/>
  <c r="B21" i="36"/>
  <c r="E22" i="36"/>
  <c r="A13" i="40" l="1"/>
  <c r="D13" i="40"/>
  <c r="B21" i="39"/>
  <c r="E22" i="39"/>
  <c r="D20" i="39"/>
  <c r="A20" i="39"/>
  <c r="D21" i="42"/>
  <c r="A21" i="42"/>
  <c r="E23" i="42"/>
  <c r="B22" i="42"/>
  <c r="E23" i="41"/>
  <c r="B22" i="41"/>
  <c r="D21" i="41"/>
  <c r="A21" i="41"/>
  <c r="B21" i="40"/>
  <c r="E22" i="40"/>
  <c r="D20" i="40"/>
  <c r="A20" i="40"/>
  <c r="A21" i="37"/>
  <c r="D21" i="37"/>
  <c r="E23" i="37"/>
  <c r="B22" i="37"/>
  <c r="D21" i="36"/>
  <c r="A21" i="36"/>
  <c r="B22" i="36"/>
  <c r="E23" i="36"/>
  <c r="B14" i="40" l="1"/>
  <c r="B22" i="39"/>
  <c r="E23" i="39"/>
  <c r="D21" i="39"/>
  <c r="A21" i="39"/>
  <c r="A22" i="42"/>
  <c r="D22" i="42"/>
  <c r="B23" i="42"/>
  <c r="E24" i="42"/>
  <c r="D22" i="41"/>
  <c r="A22" i="41"/>
  <c r="B23" i="41"/>
  <c r="E24" i="41"/>
  <c r="B22" i="40"/>
  <c r="E23" i="40"/>
  <c r="D21" i="40"/>
  <c r="A21" i="40"/>
  <c r="D22" i="37"/>
  <c r="A22" i="37"/>
  <c r="B23" i="37"/>
  <c r="E24" i="37"/>
  <c r="B23" i="36"/>
  <c r="E24" i="36"/>
  <c r="D22" i="36"/>
  <c r="A22" i="36"/>
  <c r="B15" i="40" l="1"/>
  <c r="A14" i="40"/>
  <c r="D14" i="40"/>
  <c r="B23" i="39"/>
  <c r="E24" i="39"/>
  <c r="D22" i="39"/>
  <c r="A22" i="39"/>
  <c r="E25" i="42"/>
  <c r="B24" i="42"/>
  <c r="D23" i="42"/>
  <c r="A23" i="42"/>
  <c r="E25" i="41"/>
  <c r="B24" i="41"/>
  <c r="D23" i="41"/>
  <c r="A23" i="41"/>
  <c r="D22" i="40"/>
  <c r="A22" i="40"/>
  <c r="B23" i="40"/>
  <c r="E24" i="40"/>
  <c r="A23" i="37"/>
  <c r="D23" i="37"/>
  <c r="E25" i="37"/>
  <c r="B24" i="37"/>
  <c r="E25" i="36"/>
  <c r="B24" i="36"/>
  <c r="A23" i="36"/>
  <c r="D23" i="36"/>
  <c r="A15" i="40" l="1"/>
  <c r="D15" i="40"/>
  <c r="E25" i="39"/>
  <c r="B24" i="39"/>
  <c r="D23" i="39"/>
  <c r="A23" i="39"/>
  <c r="D24" i="42"/>
  <c r="A24" i="42"/>
  <c r="B25" i="42"/>
  <c r="E26" i="42"/>
  <c r="D24" i="41"/>
  <c r="A24" i="41"/>
  <c r="B25" i="41"/>
  <c r="E26" i="41"/>
  <c r="B24" i="40"/>
  <c r="E25" i="40"/>
  <c r="D23" i="40"/>
  <c r="A23" i="40"/>
  <c r="D24" i="37"/>
  <c r="A24" i="37"/>
  <c r="B25" i="37"/>
  <c r="E26" i="37"/>
  <c r="D24" i="36"/>
  <c r="A24" i="36"/>
  <c r="E26" i="36"/>
  <c r="B25" i="36"/>
  <c r="A24" i="39" l="1"/>
  <c r="D24" i="39"/>
  <c r="E26" i="39"/>
  <c r="B25" i="39"/>
  <c r="E27" i="42"/>
  <c r="B26" i="42"/>
  <c r="D25" i="42"/>
  <c r="A25" i="42"/>
  <c r="E27" i="41"/>
  <c r="B26" i="41"/>
  <c r="D25" i="41"/>
  <c r="A25" i="41"/>
  <c r="B25" i="40"/>
  <c r="E26" i="40"/>
  <c r="A24" i="40"/>
  <c r="D24" i="40"/>
  <c r="E27" i="37"/>
  <c r="B26" i="37"/>
  <c r="A25" i="37"/>
  <c r="D25" i="37"/>
  <c r="A25" i="36"/>
  <c r="D25" i="36"/>
  <c r="B26" i="36"/>
  <c r="E27" i="36"/>
  <c r="E27" i="39" l="1"/>
  <c r="B26" i="39"/>
  <c r="A25" i="39"/>
  <c r="D25" i="39"/>
  <c r="A26" i="42"/>
  <c r="D26" i="42"/>
  <c r="B27" i="42"/>
  <c r="E28" i="42"/>
  <c r="B27" i="41"/>
  <c r="E28" i="41"/>
  <c r="D26" i="41"/>
  <c r="A26" i="41"/>
  <c r="B26" i="40"/>
  <c r="E27" i="40"/>
  <c r="D25" i="40"/>
  <c r="A25" i="40"/>
  <c r="D26" i="37"/>
  <c r="A26" i="37"/>
  <c r="E28" i="37"/>
  <c r="B27" i="37"/>
  <c r="E28" i="36"/>
  <c r="B27" i="36"/>
  <c r="D26" i="36"/>
  <c r="A26" i="36"/>
  <c r="D26" i="39" l="1"/>
  <c r="A26" i="39"/>
  <c r="B27" i="39"/>
  <c r="E28" i="39"/>
  <c r="E29" i="42"/>
  <c r="B28" i="42"/>
  <c r="D27" i="42"/>
  <c r="A27" i="42"/>
  <c r="E29" i="41"/>
  <c r="B28" i="41"/>
  <c r="D27" i="41"/>
  <c r="A27" i="41"/>
  <c r="B27" i="40"/>
  <c r="E28" i="40"/>
  <c r="B16" i="40" s="1"/>
  <c r="A26" i="40"/>
  <c r="D26" i="40"/>
  <c r="A27" i="37"/>
  <c r="D27" i="37"/>
  <c r="E29" i="37"/>
  <c r="B28" i="37"/>
  <c r="D27" i="36"/>
  <c r="A27" i="36"/>
  <c r="B28" i="36"/>
  <c r="E29" i="36"/>
  <c r="A16" i="40" l="1"/>
  <c r="D16" i="40"/>
  <c r="E29" i="39"/>
  <c r="B28" i="39"/>
  <c r="A27" i="39"/>
  <c r="D27" i="39"/>
  <c r="A28" i="42"/>
  <c r="D28" i="42"/>
  <c r="B29" i="42"/>
  <c r="E30" i="42"/>
  <c r="D28" i="41"/>
  <c r="A28" i="41"/>
  <c r="B29" i="41"/>
  <c r="E30" i="41"/>
  <c r="B28" i="40"/>
  <c r="E29" i="40"/>
  <c r="D27" i="40"/>
  <c r="A27" i="40"/>
  <c r="B29" i="37"/>
  <c r="E30" i="37"/>
  <c r="D28" i="37"/>
  <c r="A28" i="37"/>
  <c r="B29" i="36"/>
  <c r="E30" i="36"/>
  <c r="D28" i="36"/>
  <c r="A28" i="36"/>
  <c r="D28" i="39" l="1"/>
  <c r="A28" i="39"/>
  <c r="E30" i="39"/>
  <c r="B29" i="39"/>
  <c r="E31" i="42"/>
  <c r="B30" i="42"/>
  <c r="D29" i="42"/>
  <c r="A29" i="42"/>
  <c r="D29" i="41"/>
  <c r="A29" i="41"/>
  <c r="E31" i="41"/>
  <c r="B30" i="41"/>
  <c r="B29" i="40"/>
  <c r="E30" i="40"/>
  <c r="A28" i="40"/>
  <c r="D28" i="40"/>
  <c r="E31" i="37"/>
  <c r="B30" i="37"/>
  <c r="A29" i="37"/>
  <c r="D29" i="37"/>
  <c r="B30" i="36"/>
  <c r="E31" i="36"/>
  <c r="A29" i="36"/>
  <c r="D29" i="36"/>
  <c r="A29" i="39" l="1"/>
  <c r="D29" i="39"/>
  <c r="E31" i="39"/>
  <c r="B30" i="39"/>
  <c r="D30" i="42"/>
  <c r="A30" i="42"/>
  <c r="B31" i="42"/>
  <c r="E32" i="42"/>
  <c r="D30" i="41"/>
  <c r="A30" i="41"/>
  <c r="B31" i="41"/>
  <c r="E32" i="41"/>
  <c r="B30" i="40"/>
  <c r="E31" i="40"/>
  <c r="D29" i="40"/>
  <c r="A29" i="40"/>
  <c r="D30" i="37"/>
  <c r="A30" i="37"/>
  <c r="E32" i="37"/>
  <c r="B31" i="37"/>
  <c r="B31" i="36"/>
  <c r="E32" i="36"/>
  <c r="D30" i="36"/>
  <c r="A30" i="36"/>
  <c r="A30" i="39" l="1"/>
  <c r="D30" i="39"/>
  <c r="E32" i="39"/>
  <c r="B31" i="39"/>
  <c r="E33" i="42"/>
  <c r="B32" i="42"/>
  <c r="D31" i="42"/>
  <c r="A31" i="42"/>
  <c r="E33" i="41"/>
  <c r="B32" i="41"/>
  <c r="D31" i="41"/>
  <c r="A31" i="41"/>
  <c r="B31" i="40"/>
  <c r="E32" i="40"/>
  <c r="D30" i="40"/>
  <c r="A30" i="40"/>
  <c r="A31" i="37"/>
  <c r="D31" i="37"/>
  <c r="E33" i="37"/>
  <c r="B32" i="37"/>
  <c r="A31" i="36"/>
  <c r="D31" i="36"/>
  <c r="B32" i="36"/>
  <c r="E33" i="36"/>
  <c r="D31" i="39" l="1"/>
  <c r="A31" i="39"/>
  <c r="E33" i="39"/>
  <c r="B32" i="39"/>
  <c r="B33" i="42"/>
  <c r="E34" i="42"/>
  <c r="A32" i="42"/>
  <c r="D32" i="42"/>
  <c r="D32" i="41"/>
  <c r="A32" i="41"/>
  <c r="B33" i="41"/>
  <c r="E34" i="41"/>
  <c r="E33" i="40"/>
  <c r="B32" i="40"/>
  <c r="D31" i="40"/>
  <c r="A31" i="40"/>
  <c r="D32" i="37"/>
  <c r="A32" i="37"/>
  <c r="B33" i="37"/>
  <c r="E34" i="37"/>
  <c r="D32" i="36"/>
  <c r="A32" i="36"/>
  <c r="B33" i="36"/>
  <c r="E34" i="36"/>
  <c r="B17" i="40" l="1"/>
  <c r="D32" i="39"/>
  <c r="A32" i="39"/>
  <c r="B33" i="39"/>
  <c r="E34" i="39"/>
  <c r="B34" i="42"/>
  <c r="E35" i="42"/>
  <c r="A33" i="42"/>
  <c r="D33" i="42"/>
  <c r="A33" i="41"/>
  <c r="D33" i="41"/>
  <c r="B34" i="41"/>
  <c r="E35" i="41"/>
  <c r="D32" i="40"/>
  <c r="A32" i="40"/>
  <c r="E34" i="40"/>
  <c r="B33" i="40"/>
  <c r="B34" i="37"/>
  <c r="E35" i="37"/>
  <c r="A33" i="37"/>
  <c r="D33" i="37"/>
  <c r="B34" i="36"/>
  <c r="E35" i="36"/>
  <c r="A33" i="36"/>
  <c r="D33" i="36"/>
  <c r="A17" i="40" l="1"/>
  <c r="D17" i="40"/>
  <c r="B34" i="39"/>
  <c r="E35" i="39"/>
  <c r="A33" i="39"/>
  <c r="D33" i="39"/>
  <c r="B35" i="42"/>
  <c r="E36" i="42"/>
  <c r="D34" i="42"/>
  <c r="A34" i="42"/>
  <c r="D34" i="41"/>
  <c r="A34" i="41"/>
  <c r="B35" i="41"/>
  <c r="E36" i="41"/>
  <c r="A33" i="40"/>
  <c r="D33" i="40"/>
  <c r="B34" i="40"/>
  <c r="E35" i="40"/>
  <c r="D34" i="37"/>
  <c r="A34" i="37"/>
  <c r="B35" i="37"/>
  <c r="E36" i="37"/>
  <c r="B35" i="36"/>
  <c r="E36" i="36"/>
  <c r="D34" i="36"/>
  <c r="A34" i="36"/>
  <c r="D34" i="39" l="1"/>
  <c r="A34" i="39"/>
  <c r="E36" i="39"/>
  <c r="B35" i="39"/>
  <c r="A35" i="42"/>
  <c r="D35" i="42"/>
  <c r="B36" i="42"/>
  <c r="E37" i="42"/>
  <c r="A35" i="41"/>
  <c r="D35" i="41"/>
  <c r="B36" i="41"/>
  <c r="E37" i="41"/>
  <c r="E36" i="40"/>
  <c r="B35" i="40"/>
  <c r="D34" i="40"/>
  <c r="A34" i="40"/>
  <c r="B36" i="37"/>
  <c r="E37" i="37"/>
  <c r="A35" i="37"/>
  <c r="D35" i="37"/>
  <c r="B36" i="36"/>
  <c r="E37" i="36"/>
  <c r="A35" i="36"/>
  <c r="D35" i="36"/>
  <c r="A35" i="39" l="1"/>
  <c r="D35" i="39"/>
  <c r="E37" i="39"/>
  <c r="B36" i="39"/>
  <c r="B37" i="42"/>
  <c r="E38" i="42"/>
  <c r="D36" i="42"/>
  <c r="A36" i="42"/>
  <c r="D36" i="41"/>
  <c r="A36" i="41"/>
  <c r="B37" i="41"/>
  <c r="E38" i="41"/>
  <c r="A35" i="40"/>
  <c r="D35" i="40"/>
  <c r="B36" i="40"/>
  <c r="E37" i="40"/>
  <c r="B37" i="37"/>
  <c r="E38" i="37"/>
  <c r="D36" i="37"/>
  <c r="A36" i="37"/>
  <c r="B37" i="36"/>
  <c r="E38" i="36"/>
  <c r="D36" i="36"/>
  <c r="A36" i="36"/>
  <c r="D36" i="39" l="1"/>
  <c r="A36" i="39"/>
  <c r="B37" i="39"/>
  <c r="E38" i="39"/>
  <c r="B39" i="42"/>
  <c r="B38" i="42"/>
  <c r="E39" i="42"/>
  <c r="A37" i="42"/>
  <c r="D37" i="42"/>
  <c r="B39" i="41"/>
  <c r="B38" i="41"/>
  <c r="E39" i="41"/>
  <c r="A37" i="41"/>
  <c r="D37" i="41"/>
  <c r="D36" i="40"/>
  <c r="A36" i="40"/>
  <c r="E38" i="40"/>
  <c r="B37" i="40"/>
  <c r="B38" i="37"/>
  <c r="A37" i="37"/>
  <c r="D37" i="37"/>
  <c r="E39" i="36"/>
  <c r="E40" i="36" s="1"/>
  <c r="B39" i="36"/>
  <c r="D39" i="36" s="1"/>
  <c r="B38" i="36"/>
  <c r="D38" i="36" s="1"/>
  <c r="A37" i="36"/>
  <c r="D37" i="36"/>
  <c r="B18" i="40" l="1"/>
  <c r="D37" i="39"/>
  <c r="A37" i="39"/>
  <c r="E39" i="39"/>
  <c r="B39" i="39"/>
  <c r="B38" i="39"/>
  <c r="D38" i="42"/>
  <c r="A38" i="42"/>
  <c r="E40" i="42"/>
  <c r="A39" i="42"/>
  <c r="D39" i="42"/>
  <c r="E40" i="41"/>
  <c r="E41" i="41" s="1"/>
  <c r="D38" i="41"/>
  <c r="A38" i="41"/>
  <c r="A39" i="41"/>
  <c r="D39" i="41"/>
  <c r="A37" i="40"/>
  <c r="D37" i="40"/>
  <c r="B38" i="40"/>
  <c r="E39" i="40"/>
  <c r="B39" i="40"/>
  <c r="D38" i="37"/>
  <c r="A38" i="37"/>
  <c r="E41" i="36"/>
  <c r="D41" i="36"/>
  <c r="A39" i="36"/>
  <c r="A38" i="36"/>
  <c r="A40" i="36"/>
  <c r="A18" i="40" l="1"/>
  <c r="D18" i="40"/>
  <c r="D38" i="39"/>
  <c r="A38" i="39"/>
  <c r="A39" i="39"/>
  <c r="D39" i="39"/>
  <c r="E40" i="39"/>
  <c r="A39" i="40"/>
  <c r="D39" i="40"/>
  <c r="E40" i="40"/>
  <c r="D38" i="40"/>
  <c r="A38" i="40"/>
  <c r="A41" i="36"/>
  <c r="E41" i="39" l="1"/>
</calcChain>
</file>

<file path=xl/sharedStrings.xml><?xml version="1.0" encoding="utf-8"?>
<sst xmlns="http://schemas.openxmlformats.org/spreadsheetml/2006/main" count="680" uniqueCount="293">
  <si>
    <t>General Setting</t>
  </si>
  <si>
    <t>Name</t>
  </si>
  <si>
    <t>Prapaporn</t>
  </si>
  <si>
    <t>Lastname</t>
  </si>
  <si>
    <t>Chalermpong</t>
  </si>
  <si>
    <t>Employee ID</t>
  </si>
  <si>
    <t>TIME039</t>
  </si>
  <si>
    <t>Remark: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</si>
  <si>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</si>
  <si>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</si>
  <si>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</si>
  <si>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Account No.</t>
  </si>
  <si>
    <t>Meaning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</si>
  <si>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</si>
  <si>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t xml:space="preserve">Consulting 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</si>
  <si>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</si>
  <si>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</si>
  <si>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Project Support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</si>
  <si>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</si>
  <si>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</si>
  <si>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>Business Development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</si>
  <si>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</si>
  <si>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</si>
  <si>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Business Operation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</si>
  <si>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</si>
  <si>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MarTech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</si>
  <si>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</si>
  <si>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Training, Education</t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</si>
  <si>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</si>
  <si>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Product Development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</si>
  <si>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</si>
  <si>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</si>
  <si>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Corporate Development</t>
  </si>
  <si>
    <t>▪ ผู้ที่เข้าสัมภาษณ์งานพนักงานใหม่สามารถบันทึก 9009 ได้ (เช่น Team Leader เป็นต้น)</t>
  </si>
  <si>
    <t>Vacation time</t>
  </si>
  <si>
    <t>Vacation</t>
  </si>
  <si>
    <t>Sick leave</t>
  </si>
  <si>
    <t>Sick Leave</t>
  </si>
  <si>
    <t>Compensation Day</t>
  </si>
  <si>
    <t>Miscellaneous absence time not falling under the categories stated above.</t>
  </si>
  <si>
    <t>Other Leave</t>
  </si>
  <si>
    <t>Timesheet TIME Consulting</t>
  </si>
  <si>
    <t>Name:</t>
  </si>
  <si>
    <t>Lastname:</t>
  </si>
  <si>
    <t>Employee ID:</t>
  </si>
  <si>
    <t>Total Work Hours</t>
  </si>
  <si>
    <t>Total Man Day</t>
  </si>
  <si>
    <t>Date</t>
  </si>
  <si>
    <t>Project Number</t>
  </si>
  <si>
    <t>Account Number</t>
  </si>
  <si>
    <t>Task Description</t>
  </si>
  <si>
    <t>Location</t>
  </si>
  <si>
    <t>Hours</t>
  </si>
  <si>
    <t>New Year's Day</t>
  </si>
  <si>
    <t>ทำจ่ายค่างวดรถ Sienta ค่าอุปกรณ์สำนักงาน</t>
  </si>
  <si>
    <t>TIME</t>
  </si>
  <si>
    <t xml:space="preserve">คีย์บัญชี ไทม์ คอนซัลติ้ง </t>
  </si>
  <si>
    <t>คีย์บัญชี ไทม์ ดิจิทัล ออกใบแจ้งหนี้ การบินพลเรือน</t>
  </si>
  <si>
    <t>ทำค่าใช้จ่ายค่าหนังสือ Outlook</t>
  </si>
  <si>
    <t>ทำค่าสัญญาเพิ่มเติม ค้างจ่ายปี 63</t>
  </si>
  <si>
    <t xml:space="preserve">คีย์ค่าใช้จ่ายในระบบ </t>
  </si>
  <si>
    <t>อบรมระบบ The book กับพี่วรรณ</t>
  </si>
  <si>
    <t>ออกใบเสร็จรับเงิน NBTC Pure Lric งวด 2 , NBTC AS Re Model งวด 1</t>
  </si>
  <si>
    <t>ทำจ่ายค่า office Mate lyreco ออกใบแจ้งหนี้ คปภ</t>
  </si>
  <si>
    <t>ทำจ่ายภงด ประกันสังคม</t>
  </si>
  <si>
    <t>คีย์ค่าใช้จ่าย ใน accrevo</t>
  </si>
  <si>
    <t>ออกใบเสร็จรับเช็ค ไทม์ ดิจิทัล</t>
  </si>
  <si>
    <t>ทำเงินเดือนพนักงาน</t>
  </si>
  <si>
    <t>ทำจ่ายเงิน ภพ.30</t>
  </si>
  <si>
    <t>ส่งสลิปเงินเดือนพนักงาน</t>
  </si>
  <si>
    <t>เตรียมทำจ่ายค่านักศึกษาฝึกงาน</t>
  </si>
  <si>
    <t>ออกใบเสร็จรับ เช็ค TPBS</t>
  </si>
  <si>
    <t>ทำจ่ายค่าเข้าเล่มเอกสาร</t>
  </si>
  <si>
    <t xml:space="preserve">ทำเอกสารเตรียมจ่ายค่าที่ปรึกษา </t>
  </si>
  <si>
    <t>ทำเบิกเงินจ่ายค่าอุปกรณ์สำนักงาน</t>
  </si>
  <si>
    <t>ทำจ่ายค่างวดรถ ทำจ่ายค่าอุปกรณ์สำนักงาน</t>
  </si>
  <si>
    <t>ออกใบเสร็จ Outlook</t>
  </si>
  <si>
    <t>ทำจ่ายค่าติดตั้งระบบ SAM รวบรวมเอกสารส่งสำนักงานบัญชี</t>
  </si>
  <si>
    <t>ทำเอกสารจ่ายค่างวดรถ</t>
  </si>
  <si>
    <t>ทำระบบบัญชี Accrevo กับพี่วรรณ</t>
  </si>
  <si>
    <t>ทำเบิกจ่ายค่าประกันสังคม</t>
  </si>
  <si>
    <t>ออกใบแจ้งหนี้ กระทรวงท่องเที่ยวและกีฬา, ETDA , ออกใบเสร็จ ETDA</t>
  </si>
  <si>
    <t>คีย์เอกสารบัญชี</t>
  </si>
  <si>
    <t>ทำเบิกจ่าย กตป</t>
  </si>
  <si>
    <t>ทำจ่ายค่าเข้าเล่มเอกสาร คีย์เอกสารบัญชี  ทำเงินเดือน</t>
  </si>
  <si>
    <t>ทำเบิกจ่ายค่าจัดประชุม NIA  ตรวจเงินเดือน</t>
  </si>
  <si>
    <t>ออกใบแจ้งหนี้ NIA ทำจ่ายค่าอุปกรณ์สำนักงาน ทำจ่ายค่าที่ปรึกษา ทำจ่ายนักศึกษาฝึกงาน</t>
  </si>
  <si>
    <t>วันหยุด มาฆบูชา</t>
  </si>
  <si>
    <t>ทำเบิกจ่ายค่าเข้าเล่มเอกสาร</t>
  </si>
  <si>
    <t>ทำจ่ายค่างวดรถ ออก Inv. กองทุนออม  ออกใบเสร็จการบินพลเรือน</t>
  </si>
  <si>
    <t>ทำจ่าย Office Mate Lyreco  ออก Inv. Pure Lric</t>
  </si>
  <si>
    <t>คีย์เอกสารบัญชี ไทม ดิจิทัล</t>
  </si>
  <si>
    <t>ทำตั้งเบิกเงินจ่ายบัตรเครดิตกรุงเทพ</t>
  </si>
  <si>
    <t>ทำจ่ายค่าเอกสาร</t>
  </si>
  <si>
    <t>คีย์เอกสารบัญชี ออกใบเสร็จ ETDA</t>
  </si>
  <si>
    <t>Vacation time ออกใบเสร็จ ETDA, ใบเสร็จกองทุนออม</t>
  </si>
  <si>
    <t>ทำเบิกจ่ายค่าประกันสังคม  ออก Inv. ETDA</t>
  </si>
  <si>
    <t xml:space="preserve">Vacation time  </t>
  </si>
  <si>
    <t>ทำสัญญาให้พนักงาน</t>
  </si>
  <si>
    <t>ออก Inv.  ETDA, Telco ทำจ่าย Office Mate  Lyreco</t>
  </si>
  <si>
    <t xml:space="preserve"> ออก Inv. NIA </t>
  </si>
  <si>
    <t>ออก Inv. Tceb ทำจ่าย ภพ 30</t>
  </si>
  <si>
    <t>ทำจ่ายเงินเดือน ส่งสลิปเงินเดือน</t>
  </si>
  <si>
    <t>ไปจัดประชุม กตป Redio</t>
  </si>
  <si>
    <t>ออก Inv. AS Remodel ทำจ่ายค่าที่ปรึกษา</t>
  </si>
  <si>
    <t>ทำจ่ายค่าวิทยากร ทำจ่ายนักศึกษาฝึกงาน</t>
  </si>
  <si>
    <t xml:space="preserve">โอนเงินค่าที่ปรึกษา </t>
  </si>
  <si>
    <t>คีย์บัญชี ไทม์ คอนซัลติ้ง  ออกใบเสร็น PureLric</t>
  </si>
  <si>
    <t>ทำจ่ายค่า Office mate ทำจ่ายค่างวดรถ</t>
  </si>
  <si>
    <t>ออกใบเสร็จ การท่องเที่ยวและกีฬา</t>
  </si>
  <si>
    <t>ทำจ่ายค่า Itax คีย์บัญชี ไทม์ ดิจิทัล</t>
  </si>
  <si>
    <t>ทำจ่ายค่างวดรถ</t>
  </si>
  <si>
    <t>ออก Inv. สำนักงานบินพลเรือน</t>
  </si>
  <si>
    <t xml:space="preserve">Vacation time </t>
  </si>
  <si>
    <t>ออก Inv. สำนักปลัดกระทรวงการท่องเที่ยวและกีฬา ออกใบเสร็จ ETDA</t>
  </si>
  <si>
    <t>ทำจ่ายเงินค่างวดรถ ค่าหน้งสือ ค่า office mate</t>
  </si>
  <si>
    <t>ทำจ่ายค่า ภพ 30 ทำเงินเดือนพนักงาน</t>
  </si>
  <si>
    <t>ออก Inv. ซื้อสิทธิของ กสทช  ออกใบเสร็จ AS Remodel  ตรวจเงินเดือนพนักงาน</t>
  </si>
  <si>
    <t>ทำเอกสาร หัก ณ ที่จ่าย พนักงานไม่ประจำ</t>
  </si>
  <si>
    <t>ส่งสลิปเงินเดือนพนักงาน ทำเงินเดือนเด็กฝึกงาน</t>
  </si>
  <si>
    <t>ออกใบเสร็จ Tceb ทำจ่ายค่าที่ปรึกษาโครงการต่างๆ</t>
  </si>
  <si>
    <t>ออก Inv. สำนักนวัตกรรม ทำเอกสารเตรียมจ่ายค่าที่ปรึกษา</t>
  </si>
  <si>
    <t>ออกใบเสร็จ ETDA ทำเรื่องเบิกค่าที่ปรึกษา ค่าวิทยากร ค่าเด็กฝึกงาน</t>
  </si>
  <si>
    <t>ออก Inv. สำนักนวัตกรรม โอนเงินค่าที่ปรึกษา ค่าวิทยากร</t>
  </si>
  <si>
    <t>Labour day  ทำจ่ายค่างวดรถ</t>
  </si>
  <si>
    <t>Coronation Day</t>
  </si>
  <si>
    <t>ทำจ่ายค่างวดรถ คีย์เอกสารบัญชี</t>
  </si>
  <si>
    <t>ออก Inv. Moi  ออกใบเสร็จ Cullen</t>
  </si>
  <si>
    <t>ออก Inv. SAM , ETDA ทำจ่ายค่างวดรถ</t>
  </si>
  <si>
    <t>ออกใบเสร็จ Telco ทำจ่ายค่าบัตรเครดิตกรุงเทพ</t>
  </si>
  <si>
    <t>ออก Inv. การท่องเที่ยว</t>
  </si>
  <si>
    <t>ทำเอกสารค่าใช้จ่ายบริษัท</t>
  </si>
  <si>
    <t>ออกใบเสร็จ Cullen</t>
  </si>
  <si>
    <t>ทำจ่ายค่าประกันสังคม</t>
  </si>
  <si>
    <t>ออก Inv. สถาบันนิวเคลียร์ ทำจ่ายค่าถ่ายเอกสาร</t>
  </si>
  <si>
    <t>ทำจ่ายค่าเครื่องถ่ายเอกสาร</t>
  </si>
  <si>
    <t>ออก Inv. กองทุนออมแห่งชาติ  ออกใบเสร็จ NIA</t>
  </si>
  <si>
    <t>ออก Inv. Pure Lric</t>
  </si>
  <si>
    <t>ออก Inv. Tceb  ออกใบเสร็จ ETDA</t>
  </si>
  <si>
    <t>ตรวจเงินเดือน ทำเอกสารเตรียมจ่ายค่าที่ปรึกษา</t>
  </si>
  <si>
    <t>ออกใบเสร็จ สำนักงานการบินพลเรือน  ส่งสลิปเงินเดือน</t>
  </si>
  <si>
    <t>Wisakha bucha Day</t>
  </si>
  <si>
    <t>ออกใบเสร็จ กองทุนการออมแห่งชาติ</t>
  </si>
  <si>
    <t>ทำเอกสารเตรียมจ่ายค่านักศึกษาฝึกงาน</t>
  </si>
  <si>
    <t>โอนเงินค่าที่ปรึกษา  ทำหัก ณที่จ่ายค่าที่ปรึกษา</t>
  </si>
  <si>
    <t xml:space="preserve">คีย์เอกสารไทม์ คอนซัลติ้ง ส่งสำนักงานบัญชี </t>
  </si>
  <si>
    <t>ออก Inv การท่องเที่ยว</t>
  </si>
  <si>
    <t xml:space="preserve">คีย์เอกสารไทม์ ดิจิทัล , ดิสรัปท์เทค ส่งสำนักงานบัญชี </t>
  </si>
  <si>
    <t>ทำจ่ายค่างวด H1 รวบรวมเอกสารส่งสำนักงานบัญชี</t>
  </si>
  <si>
    <t>รวบรวมเอกสารบัญชี ทั้ง 3 บริษัท ส่งสำนักงานบัญชี</t>
  </si>
  <si>
    <t>ออกใบเสร็จ NIA  เทรนนิ่งสามย่านมิตทาวน์</t>
  </si>
  <si>
    <t>ทำจ่ายค่า SME Bank  Time Digital Time Consulting ค่างวดรถ CHR</t>
  </si>
  <si>
    <t xml:space="preserve">ออกใบเสร็จ การท่องเที่ยว ออกInv และใบเสร็จ เสือติดปีกค่าวิทยากร ไทม์ดิจิทัล </t>
  </si>
  <si>
    <t>ออกใบเสร็จ NIA  ,NTBC Pure Lric  ทำจ่ายค่าเข้าเล่มเอกสาร Pure Lric ,Moi</t>
  </si>
  <si>
    <t>เข้าออฟฟิตใหม่ มาจัดเรียงของ</t>
  </si>
  <si>
    <t>ออก Inv กกพ  ,ETDA ออกใบเสร็จ Tceb</t>
  </si>
  <si>
    <t>ทำจ่ายค่าเสือทีม  ทำจ่ายค่าประกันสังคม</t>
  </si>
  <si>
    <t>ทำจ่ายค่าเครื่องถ่ายเอกสาร Konica</t>
  </si>
  <si>
    <t xml:space="preserve">ทำจ่ายเค่าเครื่องถ่ายเอกสาร Orix </t>
  </si>
  <si>
    <t>ทำจ่ายค่ารถ Sienta ทำจ่าย ภงด. 3 ,53 ไทม์ คอนซัล ไทมดิจิทัล ดิสรัปท์เทค</t>
  </si>
  <si>
    <t>ทำจ่ายภพ. 30 ไทม์ คอนซัล ไทมดิจิทัล ดิสรัปท์เทค</t>
  </si>
  <si>
    <t>ออก Inv Informa  ออกใบเสร็จ ETDA</t>
  </si>
  <si>
    <t>ทำเงินเดือน</t>
  </si>
  <si>
    <t>ตรวจเงินเดือน  ออก Inv และ ใบเสร็จ กรมประชาสัมพันธ์ ไทม์ ดิจิทัล</t>
  </si>
  <si>
    <t xml:space="preserve">ส่งสลิปเงินเดือน ทำจ่ายค่าเข้าเล่มเอกสาร กตป </t>
  </si>
  <si>
    <t>ทำเอกสารค่าที่ปรึกษา ค่าวิทยากร</t>
  </si>
  <si>
    <t xml:space="preserve">ทำจ่ายค่าที่ปรึกษา ค่าวิทยาก </t>
  </si>
  <si>
    <t>ออกใบเสร็จ MOI คีย์บัญชีค่าใช้จ่าย ไทม์ ดิจิทัล</t>
  </si>
  <si>
    <t>คีย์บัญชีค่าใช้จ่าย ไทม คอนซัลติ้ง ทำจ่ายค่างวดรถ Sienta</t>
  </si>
  <si>
    <t>ออกใบเสร็จ TAT  รวบรวบเอกสารส่งสำนักงานบัญชี</t>
  </si>
  <si>
    <t>ออก Inv ETDA ทำจ่ายค่ารถ Hyudai</t>
  </si>
  <si>
    <t>ออกใบเสร็จ กกพ</t>
  </si>
  <si>
    <t>ออกใบเสร็จ การท่องเที่ยว ออก Inv การท่องเที่ยว ไทม์ดิจิทัล</t>
  </si>
  <si>
    <t>ออกใบเสร็จ การท่องเที่ยว ไทม์ดิจิทัล ทำจ่ายค่างวดรถ ไทม์ดิจิทัล ทำจ่ายค่าหน้งสือรับรองบรัษัท</t>
  </si>
  <si>
    <t>ทำจ่าย SME Bank time digital ทำจ่าย SME  Bank time consul</t>
  </si>
  <si>
    <t>ออก Inv SCGP ทำใบเสนอราคาให้ ดิสรัปท์เทค</t>
  </si>
  <si>
    <t>ทำจ่ายค่าเช่าเครื่องถ่ายเอกสาร ค่าบริการถ่ายเอกสาร Konica</t>
  </si>
  <si>
    <t>ทำจ่ายประกันสังคม</t>
  </si>
  <si>
    <t>ออก Inv Moi  ทำจ่ายค่า office Mate</t>
  </si>
  <si>
    <t>ทำจ่ายค่าแม่บ้าน ทำจ่ายค่ารถ Sienta</t>
  </si>
  <si>
    <t xml:space="preserve">ออกใบเสร็จ NIA เตรียมทำเงินเดือนปรับใหม่ </t>
  </si>
  <si>
    <t>ออกใบเสร็จ ETDA ทำจ่ายค่า office mate  ทำจ่าย lyreco</t>
  </si>
  <si>
    <t>ออก Inv คปภ ออก Inv Tceb</t>
  </si>
  <si>
    <t>ออก Inv CAAT  ออก Inv. NIA ทำจ่ายค่าต้นไม้ ตรวจเงินเดือน</t>
  </si>
  <si>
    <t>ทำจ่ายค่างวด BMW   ส่งสลิปเงินเดือนพนักงาน</t>
  </si>
  <si>
    <t>ออก Inv NIA ทำเอกสารเตรียมจ่ายค่าที่ปรีกษา ทำจ่ายค่านักศึกษาฝึกงาน</t>
  </si>
  <si>
    <t>ทำจ่าย office Mate ทำจ่าย lyreco</t>
  </si>
  <si>
    <t>ออก Inv TINT ทำจ่ายค่าภาษีไทม์คอนซัล ไทม์ ดิจิทัล ดริสรัปท์เทค</t>
  </si>
  <si>
    <t>ออก Inv กสทช ทำจ่ายค่าที่ปรึกษา ไทม์ คอนซัล ทำจ่ายค่าวิทยากร ไทม์ดิจิทัล</t>
  </si>
  <si>
    <t>ออก Inv. การท่องเที่ยว คีย์เอกสารบัญชี ไทม์ ดิจิทัล</t>
  </si>
  <si>
    <t>ทำจ่ายค่ารถ Sienta</t>
  </si>
  <si>
    <t>คีย์เอกสารบัญชี ไทม์ คอนซัลติ้ง</t>
  </si>
  <si>
    <t>ทำจ่ายค่างวด รถ H1 ทำจ่ายค่าเช่าออฟฟิต</t>
  </si>
  <si>
    <t>รวบรวมเอกสารส่งสำนักงานบัญชี ทั้ง 2 บริษัท</t>
  </si>
  <si>
    <t>ทำจ่าย ค่างวด SME Bank  ค่างวดรถ  CHR</t>
  </si>
  <si>
    <t>ทำรายงานประจำเดือน accrevo</t>
  </si>
  <si>
    <t>ออก Inv อิเลคโทรลักซ์ ออก Inv SCGP</t>
  </si>
  <si>
    <t>ทำจ่ายค่าเข้าเล่มเอกสาร ทำจ่ายค่าบริการ Konica</t>
  </si>
  <si>
    <t>ออก Inv. หัวเว่ย ออกใบเสร็จ กองทุนออม  ออกใบเสร็จ สถาบันนิวเคลียร์  ทำจ่ายประกันสังคม</t>
  </si>
  <si>
    <t>ออก Inv. สำนักปลัดกระทรวงการท่องเที่ยว  ออกใบเสร็จ Tceb</t>
  </si>
  <si>
    <t>ทำจ่ายค่าลงทะเบียนพนักงานอบรมหลักสูตร</t>
  </si>
  <si>
    <t>ทำจ่ายค่าเช่าเครื่องถ่ายเอกสาร</t>
  </si>
  <si>
    <t>ทำจ่าย office mate  ทำจ่ายค่าแม่บ้าน ลาครึ่งบ่าย ฉีดวัคซีน</t>
  </si>
  <si>
    <t>ลาป่วย</t>
  </si>
  <si>
    <t>ออก Inv.Tceb  ออก Inv. เซ็นทรัล พีเพิล ทำเงินเดือนพนักงาน</t>
  </si>
  <si>
    <t>ตรวจเงินเดือน</t>
  </si>
  <si>
    <t>ออก Inv. กองทุนการออมแห่งชาติ ส่งสลิปเงินเดือน</t>
  </si>
  <si>
    <t>ออก Inv. กกพ</t>
  </si>
  <si>
    <t>ทำจ่ายค่าที่ปรึกษา ทำเอกสารหัก ณ ที่จ่าย</t>
  </si>
  <si>
    <t>ทำจ่ายค่าพนักงานไม่ประจำ</t>
  </si>
  <si>
    <t>ออก Inv.  ETDA  โอนค่าที่ปรึกษา ค่าวิทยากร ไทม์ ดิจิทัล</t>
  </si>
  <si>
    <t>ออกใบเสร็จรับเช็ค SCGP ทำจ่ายค่าทำเอกสาร AS Remodel</t>
  </si>
  <si>
    <t>ออกใบเสร็จ  สำนักปลัดกระทรวงการท่องเที่ยว</t>
  </si>
  <si>
    <t>ออก inv. ETDA ออกใบเสร็จ SAM</t>
  </si>
  <si>
    <t>คีย์เอกสารบัญชี ไทม์ ดิจิทัล คีย์เอกสาร บัญชี ไทม์ คอนซัลติ้ง</t>
  </si>
  <si>
    <t>ออกใบเสร็จ การท่องเที่ยว</t>
  </si>
  <si>
    <t>ทำจ่าย SME Bank ค่าจ่ายค่าอุปกรณ์สำนักงาน</t>
  </si>
  <si>
    <t>ออก inv. กองทุน Ted fun ออกใบเสร็จ Tceb</t>
  </si>
  <si>
    <t>ออก Inv. เซ็นทรับ วัตสัน ออก Inv. ETDA ออก Inv. หัวเว่ย ออก Inv. คปภ</t>
  </si>
  <si>
    <t>เตรียทำจ่ายประกันสังคม ค่าเครื่องถ่ายเอกสาร</t>
  </si>
  <si>
    <t>ออกใบเสร็จ กองทุนออม</t>
  </si>
  <si>
    <t>ทำจ่ายค่าเช่าเครื่องถ่ายเอกสาร ทำจ่ายค่าอุปกรณ์สำนักงาน</t>
  </si>
  <si>
    <t>ออกใบเสร็จ ETDA</t>
  </si>
  <si>
    <t>ออกใบเสร็จ Mots</t>
  </si>
  <si>
    <t>ออกใบเสร็จหัวเว่ย</t>
  </si>
  <si>
    <t>ทำเงินเดือน  แจ้งเข้าประกันสังคม พนักงานใหม่</t>
  </si>
  <si>
    <t>ออกใบเสร็จ NIA ตรวจเงินเดือน</t>
  </si>
  <si>
    <t>ทำเอกสารเตรียมจ่ายค่าวิทยากร</t>
  </si>
  <si>
    <t>ออก Inv. Tint  ออกใบเสร็จ Tint</t>
  </si>
  <si>
    <t xml:space="preserve">ออก Inv. คปภ ทำเอกสารเตรียมจ่ายค่าที่ปรึกษา ทำเอกสาร หัก ณ ที่จ่าย </t>
  </si>
  <si>
    <t>ออก Inv. NIA ออกใบเสร็จ NIA ทำเอกสารเตรียมจ่าย เด็กฝึกงาน</t>
  </si>
  <si>
    <t>ออก Inv. TK Park  ออกใบเสร็จ  ETDA โอนเงินค่าที่ปรึกษา ค่าวิทยากร</t>
  </si>
  <si>
    <t>คีย์ค่าใช้จ่าย ไทม์คอนซัลติ้ง ไทม์ ดิจิทัล ในระบบ  ทำจ่ายค่างวดรถ Sienta</t>
  </si>
  <si>
    <t>คีย์ค่าใช้จ่าย ไทม์ ดิจิทัล จ่ายค่าโดเมน Time Consulting</t>
  </si>
  <si>
    <t>ออก Inv.  NBTC AS Remodel ออกใบเสร็จ คปภ  ทำจ่ายค่างวดรถ ทำจ่ายค่างวด H1</t>
  </si>
  <si>
    <t>ทำจ่ายค่าอุปกรณ์สำนักงาน ค่าหลักสูตรการจัดการทรัพยากรมนุษย์</t>
  </si>
  <si>
    <t>ออกใบเสร็จ CAAT ทำตั้งเบิกค่าบัตรเครดิตกรุงเทพ ค่าเข้าเล่มเอกสาร</t>
  </si>
  <si>
    <t>ออก Inv. Ted Fund ,หัวเว่ย ,สกมช เงินล่วงหน้า งวด 1</t>
  </si>
  <si>
    <t>ออกใบเสร็จ NIA ทำจ่ายค่า white board ทำเบิกค่าตีตราสาร DGA</t>
  </si>
  <si>
    <t>ออกใบเสร็จ Ted Fund ทำจ่ายค่าอุปกรณ์สำนักงาน</t>
  </si>
  <si>
    <t>วันหยุดตามปีปฏิทิน</t>
  </si>
  <si>
    <t>ออก Inv. หัวเว่ย ทำจ่ายค่าเทสโควิด</t>
  </si>
  <si>
    <t>ทำจ่ายค่าหนังสือ ค่าคูปองน้ำดื่ม ทำจ่ายค่าประกันสังคม</t>
  </si>
  <si>
    <t>ออก Inv.คปภ. ทำจ่าย  pilok ทำจ่าค่าเช่าเครื่องถ่ายเอกสาร</t>
  </si>
  <si>
    <t>ออกใบเสร็จ NBTC  AS Remodel  ออกใบเสร็จ หัวเว่ย</t>
  </si>
  <si>
    <t>ออก Inv.NIA ทำจ่ายค่าบริการถ่ายเอกสาร ทำจ่ายค่าเดินแบบสอบถาม NBTC Radio</t>
  </si>
  <si>
    <t>ทำจ่ายค่าอุปกรณ์สำนักงาน คีย์เอกสารบัญชีในระบบ ทำเงินเดือน</t>
  </si>
  <si>
    <t>วันหยุดชดเชย</t>
  </si>
  <si>
    <t>ลาพักร้อน</t>
  </si>
  <si>
    <t>ส่งสลิปเงินเดือน  เตรียมเอกสารทำจ่ายค่าที่ปรึกษาและค่าวิทยากร</t>
  </si>
  <si>
    <t>ออกใบเสร็จ เซ็นทรัล วัตสัน ทำจ่ายค่าตีตราสาร ONDE Digital program ทำจ่ายค่าภงด.</t>
  </si>
  <si>
    <t>ทำจ่ายค่าวิทยากร MOTS  ทำจ่ายค่าอุปกรณ์สำนักงาน ทำจ่ายค่าเดินแบบสอบถาม NBTC Radio</t>
  </si>
  <si>
    <t>ออก Inv. ETDA  ออกใบเสร็จ กกพ โอนเงินค่าที่ปรึกษา และค่าวิทยากร ทำจ่ายค่านักศึกษาฝึกงาน</t>
  </si>
  <si>
    <t>ออก Receipt กองทุน งวด 2</t>
  </si>
  <si>
    <t>ทำจ่ายค่าต้นไม้ค่างวดรถ คีย์เอกสารบัญชี ไทม์ คอนซัลติ้ง</t>
  </si>
  <si>
    <t>ออก Receipt NIA คีย์เอกสาร ไทม์ ดิจิทัล</t>
  </si>
  <si>
    <t>ออก Invoice  กองทุน งวด 3 ออก Receipt OIC กองทุน ออก Invoice สพร</t>
  </si>
  <si>
    <t>ทำจ่าย Office Mate ออก Invoice สถาบันเทคโนโลยีไทย - ญี่ปุ่น</t>
  </si>
  <si>
    <t xml:space="preserve">ออก Invoice  NCSA  ทำจ่ายค่า  SME Bank </t>
  </si>
  <si>
    <t>Vacation  ออก Invoice Tint งวด 3 ออก Invoice ม.เชียงใหม่</t>
  </si>
  <si>
    <t>HOME</t>
  </si>
  <si>
    <t>Vacation ออก Invoice ธกส ออก Receipt NCSA</t>
  </si>
  <si>
    <t>Vacation  ทำจ่ายประกันสังคม</t>
  </si>
  <si>
    <t>Vacation ออก Invoice ONDE</t>
  </si>
  <si>
    <t>Vacation  ออก  Invoice MOTS ทำจ่ายค่าเครื่องถ่ายเอกสาร</t>
  </si>
  <si>
    <t>ออก Invoice  DGA  ออก Receipt หัวเว่ย ทำจ่าย ภงด.3,53</t>
  </si>
  <si>
    <t>ออก Receipt DGA  ทำเงินเดือน พนักงาน  ออก Invoice บสย</t>
  </si>
  <si>
    <t>Vacation  ออก Invoice TINT งวด 4 ส่งสลิปเงินเดือน</t>
  </si>
  <si>
    <t>ออก Invoice OIC กองทุน  ออก Receipt  Ted fund ทำเอกสารเตรียมจ่ายค่าที่ปรึกษา</t>
  </si>
  <si>
    <t>ทำเอกสารเตรียมจ่ายค่าที่ปรึกษา ทำเอกสารเตรียมจ่ายค่าวิทยากร</t>
  </si>
  <si>
    <t>โอนเงินค่าวิทยากร ค่าที่ปรึกษา คีย์เอกสารหัก ณ ที่จ่าย</t>
  </si>
  <si>
    <t>คีย์บัญชี ไทม์ คอนซัลติ้ง</t>
  </si>
  <si>
    <t>ทำจ่ายอุปกรณ์สำนักงาน คีย์บัญชี ไทม์ คอนซัล</t>
  </si>
  <si>
    <t>ออก  Inv. DGA ทำจ่ายค่างวดรถ คีย์บัญชี ไทม์ ดิจิทัล</t>
  </si>
  <si>
    <t>หยุดชดเชย</t>
  </si>
  <si>
    <t>ออกใบเสร็จ TINT  ทำตั้งเบิกงินจ่ายค่า SME  Bank ค่าบัตรเครดิต</t>
  </si>
  <si>
    <t>ทำจ่่ายค่างวดรถ ค่าหนังสือ ค่าอุปกรณ์สำนักงาน</t>
  </si>
  <si>
    <t>คีย์เอกสารลงในระบบ ทำจ่ายค่าหนังสือ</t>
  </si>
  <si>
    <t>หยุุดชดเชย</t>
  </si>
  <si>
    <t xml:space="preserve">ตรวจเอกสารเตรียมทำจ่ายค่าประกันสังคม </t>
  </si>
  <si>
    <t>ทำจ่ายค่าอุปกรณ์ คีย์เอกสารลงในระบบ</t>
  </si>
  <si>
    <t>ออก Inv. NBTC Radio Disruption ทำจ่ายค่าประกันสังคม</t>
  </si>
  <si>
    <t xml:space="preserve">ออกใบเสร็จ NCSA คีย์เอกสารในระบบ </t>
  </si>
  <si>
    <t>ตรวจเอกสาร ภาษี ภพ.30 เตรียมทำจ่ายเงิน ค่าเช่าเครื่องถ่ายเอกสาร</t>
  </si>
  <si>
    <t>ออก ใบเสร็จ ETDA Survey</t>
  </si>
  <si>
    <t>ทำจ่ายค่าบริการปริ้นเอกสาร  ทำเงินเดือน</t>
  </si>
  <si>
    <t>ออก Inv. NCSA  ออกใบเสร็จ NIA</t>
  </si>
  <si>
    <t>ทำเงินเดือน โบนัส ตรวจเงินเดือน</t>
  </si>
  <si>
    <t>ออก INV. NBTC Spectrum</t>
  </si>
  <si>
    <t>ออก Inv. หัวเว่ย  ออกใบเสร็จ ETDA Survey</t>
  </si>
  <si>
    <t>เตรียมทำจ่ายค่าที่ปรึกษา และค่าวิทยากร</t>
  </si>
  <si>
    <t>ออกใบเสร็จ กองทุน OIC  ออกใบเสร็จ TINT</t>
  </si>
  <si>
    <t>ทำจ่ายค่าที่ปรึกษา ค่าวิทยากร ค่านักศึกษาฝึกงาน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</si>
</sst>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b/>
      <sz val="12"/>
      <name val="MS Sans Serif"/>
      <charset val="222"/>
    </font>
    <font>
      <sz val="12"/>
      <name val="MS Sans Serif"/>
    </font>
    <font>
      <sz val="12"/>
      <color theme="1"/>
      <name val="MS Sans Serif"/>
    </font>
    <font>
      <sz val="18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6">
    <xf numFmtId="0" fontId="0" fillId="0" borderId="0" xfId="0"/>
    <xf numFmtId="0" fontId="7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>
      <alignment horizontal="center" vertical="top" wrapText="1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>
      <alignment vertical="center"/>
    </xf>
    <xf numFmtId="0" fontId="7" fillId="0" borderId="12" xfId="0" applyFont="1" applyBorder="1" applyAlignment="1" applyProtection="1">
      <alignment horizontal="center" vertical="center" textRotation="90" wrapText="1"/>
      <protection locked="0"/>
    </xf>
    <xf numFmtId="17" fontId="4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1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>
      <alignment horizontal="center" vertical="center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29" xfId="0" applyNumberFormat="1" applyFont="1" applyBorder="1" applyAlignment="1">
      <alignment horizontal="center" vertical="center"/>
    </xf>
    <xf numFmtId="14" fontId="7" fillId="0" borderId="32" xfId="0" applyNumberFormat="1" applyFont="1" applyBorder="1" applyAlignment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29" xfId="0" applyNumberFormat="1" applyFont="1" applyFill="1" applyBorder="1" applyAlignment="1">
      <alignment horizontal="center" vertical="center"/>
    </xf>
    <xf numFmtId="14" fontId="7" fillId="5" borderId="32" xfId="0" applyNumberFormat="1" applyFont="1" applyFill="1" applyBorder="1" applyAlignment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29" xfId="0" applyNumberFormat="1" applyFont="1" applyFill="1" applyBorder="1" applyAlignment="1">
      <alignment horizontal="center" vertical="center"/>
    </xf>
    <xf numFmtId="14" fontId="7" fillId="8" borderId="32" xfId="0" applyNumberFormat="1" applyFont="1" applyFill="1" applyBorder="1" applyAlignment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0" xfId="0" applyNumberFormat="1" applyFont="1" applyBorder="1" applyAlignment="1">
      <alignment horizontal="center" vertical="center"/>
    </xf>
    <xf numFmtId="14" fontId="7" fillId="0" borderId="33" xfId="0" applyNumberFormat="1" applyFont="1" applyBorder="1" applyAlignment="1">
      <alignment horizontal="center" vertical="center"/>
    </xf>
    <xf numFmtId="0" fontId="7" fillId="0" borderId="26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7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11" fillId="0" borderId="10" xfId="0" applyFont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4" xfId="0" applyFont="1" applyBorder="1" applyAlignment="1" applyProtection="1">
      <alignment horizontal="center" vertical="center" textRotation="90" wrapText="1"/>
      <protection locked="0"/>
    </xf>
    <xf numFmtId="20" fontId="7" fillId="2" borderId="28" xfId="0" applyNumberFormat="1" applyFont="1" applyFill="1" applyBorder="1" applyAlignment="1" applyProtection="1">
      <alignment horizontal="center" vertical="center"/>
      <protection locked="0"/>
    </xf>
    <xf numFmtId="20" fontId="7" fillId="0" borderId="32" xfId="0" applyNumberFormat="1" applyFont="1" applyBorder="1" applyAlignment="1">
      <alignment horizontal="center" vertical="center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8" borderId="32" xfId="0" applyNumberFormat="1" applyFont="1" applyFill="1" applyBorder="1" applyAlignment="1">
      <alignment horizontal="center" vertical="center"/>
    </xf>
    <xf numFmtId="20" fontId="7" fillId="0" borderId="29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0" fontId="7" fillId="0" borderId="36" xfId="0" applyFont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>
      <alignment horizontal="center" vertical="center"/>
    </xf>
    <xf numFmtId="20" fontId="7" fillId="8" borderId="3" xfId="0" applyNumberFormat="1" applyFont="1" applyFill="1" applyBorder="1" applyAlignment="1">
      <alignment horizontal="center" vertical="center"/>
    </xf>
    <xf numFmtId="0" fontId="12" fillId="0" borderId="32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center" wrapText="1"/>
      <protection locked="0"/>
    </xf>
    <xf numFmtId="0" fontId="12" fillId="0" borderId="31" xfId="0" applyFont="1" applyBorder="1" applyAlignment="1" applyProtection="1">
      <alignment horizontal="center" vertical="center"/>
      <protection locked="0"/>
    </xf>
    <xf numFmtId="2" fontId="12" fillId="0" borderId="31" xfId="0" applyNumberFormat="1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vertical="center" wrapText="1"/>
      <protection locked="0"/>
    </xf>
    <xf numFmtId="2" fontId="12" fillId="0" borderId="32" xfId="0" applyNumberFormat="1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vertical="center" wrapText="1"/>
      <protection locked="0"/>
    </xf>
    <xf numFmtId="0" fontId="15" fillId="0" borderId="4" xfId="0" applyFont="1" applyBorder="1" applyAlignment="1" applyProtection="1">
      <alignment horizontal="left" vertical="center" wrapText="1"/>
      <protection locked="0"/>
    </xf>
    <xf numFmtId="0" fontId="14" fillId="0" borderId="13" xfId="0" applyFont="1" applyBorder="1" applyAlignment="1" applyProtection="1">
      <alignment vertical="center" wrapText="1"/>
      <protection locked="0"/>
    </xf>
    <xf numFmtId="0" fontId="14" fillId="0" borderId="37" xfId="0" applyFont="1" applyBorder="1" applyAlignment="1" applyProtection="1">
      <alignment vertical="center" wrapText="1"/>
      <protection locked="0"/>
    </xf>
    <xf numFmtId="0" fontId="14" fillId="0" borderId="14" xfId="0" applyFont="1" applyBorder="1" applyAlignment="1" applyProtection="1">
      <alignment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0" fontId="7" fillId="8" borderId="8" xfId="0" applyFont="1" applyFill="1" applyBorder="1" applyAlignment="1" applyProtection="1">
      <alignment vertical="center" wrapText="1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2" fontId="16" fillId="0" borderId="10" xfId="0" applyNumberFormat="1" applyFont="1" applyBorder="1" applyAlignment="1" applyProtection="1">
      <alignment horizontal="center" vertical="center"/>
      <protection locked="0"/>
    </xf>
    <xf numFmtId="0" fontId="16" fillId="8" borderId="10" xfId="0" applyFont="1" applyFill="1" applyBorder="1" applyAlignment="1" applyProtection="1">
      <alignment horizontal="center" vertical="center"/>
      <protection locked="0"/>
    </xf>
    <xf numFmtId="2" fontId="16" fillId="8" borderId="10" xfId="0" applyNumberFormat="1" applyFont="1" applyFill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29" xfId="0" applyNumberFormat="1" applyFont="1" applyFill="1" applyBorder="1" applyAlignment="1" applyProtection="1">
      <alignment horizontal="center" vertical="center"/>
      <protection locked="0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8" borderId="38" xfId="0" applyNumberFormat="1" applyFont="1" applyFill="1" applyBorder="1" applyAlignment="1">
      <alignment horizontal="center" vertical="center"/>
    </xf>
    <xf numFmtId="14" fontId="7" fillId="8" borderId="38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39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10" xfId="0" applyNumberFormat="1" applyFont="1" applyFill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2">
    <cellStyle name="จุลภาค" xfId="1" builtinId="3"/>
    <cellStyle name="ปกติ" xfId="0" builtinId="0"/>
  </cellStyles>
  <dxfs count="34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A3AF950-B985-44E0-B16F-7FBCBC2C1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563669E-09D2-4D82-A953-A16A38CDE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EF41DAB-785F-41DC-A013-7BFBB957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6914873-F68B-4935-9470-D38BD83DF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5395BF-2212-46D0-A468-A6E358621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54E4254-B6A4-408A-9E9F-0509CE4BD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34" sqref="B34"/>
    </sheetView>
  </sheetViews>
  <sheetFormatPr defaultColWidth="11.42578125" defaultRowHeight="14.4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3" customWidth="1"/>
    <col min="9" max="9" width="57.5703125" style="3" customWidth="1"/>
    <col min="10" max="16384" width="11.42578125" style="1"/>
  </cols>
  <sheetData>
    <row r="1" spans="2:9" ht="13.5" customHeight="1" thickBot="1">
      <c r="H1" s="2"/>
      <c r="I1" s="2"/>
    </row>
    <row r="2" spans="2:9" ht="35.25" customHeight="1" thickBot="1">
      <c r="B2" s="107" t="s">
        <v>0</v>
      </c>
      <c r="C2" s="108"/>
      <c r="D2" s="108"/>
      <c r="E2" s="108"/>
      <c r="F2" s="108"/>
      <c r="G2" s="109"/>
      <c r="H2" s="2"/>
      <c r="I2" s="2"/>
    </row>
    <row r="3" spans="2:9">
      <c r="B3" s="5" t="s">
        <v>1</v>
      </c>
      <c r="C3" s="125" t="s">
        <v>2</v>
      </c>
      <c r="D3" s="126"/>
      <c r="E3" s="126"/>
      <c r="F3" s="126"/>
      <c r="G3" s="127"/>
    </row>
    <row r="4" spans="2:9">
      <c r="B4" s="4" t="s">
        <v>3</v>
      </c>
      <c r="C4" s="128" t="s">
        <v>4</v>
      </c>
      <c r="D4" s="129"/>
      <c r="E4" s="129"/>
      <c r="F4" s="129"/>
      <c r="G4" s="130"/>
    </row>
    <row r="5" spans="2:9">
      <c r="B5" s="4" t="s">
        <v>5</v>
      </c>
      <c r="C5" s="128" t="s">
        <v>6</v>
      </c>
      <c r="D5" s="129"/>
      <c r="E5" s="129"/>
      <c r="F5" s="129"/>
      <c r="G5" s="130"/>
    </row>
    <row r="7" spans="2:9" ht="32.25" customHeight="1">
      <c r="B7" s="139" t="s">
        <v>7</v>
      </c>
      <c r="C7" s="140"/>
      <c r="D7" s="140"/>
      <c r="E7" s="140"/>
      <c r="F7" s="140"/>
      <c r="G7" s="141"/>
    </row>
    <row r="8" spans="2:9">
      <c r="B8" s="110" t="s">
        <v>8</v>
      </c>
      <c r="C8" s="111"/>
      <c r="D8" s="111"/>
      <c r="E8" s="111"/>
      <c r="F8" s="111"/>
      <c r="G8" s="112"/>
    </row>
    <row r="9" spans="2:9">
      <c r="B9" s="136" t="s">
        <v>9</v>
      </c>
      <c r="C9" s="137"/>
      <c r="D9" s="137"/>
      <c r="E9" s="137"/>
      <c r="F9" s="137"/>
      <c r="G9" s="138"/>
    </row>
    <row r="10" spans="2:9">
      <c r="B10" s="119" t="s">
        <v>10</v>
      </c>
      <c r="C10" s="120"/>
      <c r="D10" s="120"/>
      <c r="E10" s="120"/>
      <c r="F10" s="120"/>
      <c r="G10" s="121"/>
    </row>
    <row r="12" spans="2:9">
      <c r="B12" s="50" t="s">
        <v>11</v>
      </c>
      <c r="C12" s="131" t="s">
        <v>12</v>
      </c>
      <c r="D12" s="132"/>
      <c r="E12" s="132"/>
      <c r="F12" s="132"/>
      <c r="G12" s="132"/>
    </row>
    <row r="13" spans="2:9" ht="19.5" customHeight="1">
      <c r="B13" s="52">
        <v>9001</v>
      </c>
      <c r="C13" s="116" t="s">
        <v>13</v>
      </c>
      <c r="D13" s="117"/>
      <c r="E13" s="117"/>
      <c r="F13" s="117"/>
      <c r="G13" s="118"/>
    </row>
    <row r="14" spans="2:9" ht="19.5" customHeight="1">
      <c r="B14" s="5" t="s">
        <v>14</v>
      </c>
      <c r="C14" s="119"/>
      <c r="D14" s="120"/>
      <c r="E14" s="120"/>
      <c r="F14" s="120"/>
      <c r="G14" s="121"/>
    </row>
    <row r="15" spans="2:9" ht="18.75" customHeight="1">
      <c r="B15" s="52">
        <v>9002</v>
      </c>
      <c r="C15" s="133" t="s">
        <v>15</v>
      </c>
      <c r="D15" s="134"/>
      <c r="E15" s="134"/>
      <c r="F15" s="134"/>
      <c r="G15" s="135"/>
    </row>
    <row r="16" spans="2:9" ht="18.75" customHeight="1">
      <c r="B16" s="53"/>
      <c r="C16" s="142" t="s">
        <v>16</v>
      </c>
      <c r="D16" s="143"/>
      <c r="E16" s="143"/>
      <c r="F16" s="143"/>
      <c r="G16" s="144"/>
    </row>
    <row r="17" spans="2:7" ht="18.75" customHeight="1">
      <c r="B17" s="5" t="s">
        <v>17</v>
      </c>
      <c r="C17" s="145" t="s">
        <v>18</v>
      </c>
      <c r="D17" s="146"/>
      <c r="E17" s="146"/>
      <c r="F17" s="146"/>
      <c r="G17" s="147"/>
    </row>
    <row r="18" spans="2:7" ht="19.5" customHeight="1">
      <c r="B18" s="54">
        <v>9003</v>
      </c>
      <c r="C18" s="122" t="s">
        <v>19</v>
      </c>
      <c r="D18" s="123"/>
      <c r="E18" s="123"/>
      <c r="F18" s="123"/>
      <c r="G18" s="124"/>
    </row>
    <row r="19" spans="2:7">
      <c r="B19" s="55" t="s">
        <v>20</v>
      </c>
      <c r="C19" s="113"/>
      <c r="D19" s="114"/>
      <c r="E19" s="114"/>
      <c r="F19" s="114"/>
      <c r="G19" s="115"/>
    </row>
    <row r="20" spans="2:7" ht="19.5" customHeight="1">
      <c r="B20" s="54">
        <v>9004</v>
      </c>
      <c r="C20" s="122" t="s">
        <v>21</v>
      </c>
      <c r="D20" s="123"/>
      <c r="E20" s="123"/>
      <c r="F20" s="123"/>
      <c r="G20" s="124"/>
    </row>
    <row r="21" spans="2:7" ht="19.5" customHeight="1">
      <c r="B21" s="55" t="s">
        <v>20</v>
      </c>
      <c r="C21" s="113"/>
      <c r="D21" s="114"/>
      <c r="E21" s="114"/>
      <c r="F21" s="114"/>
      <c r="G21" s="115"/>
    </row>
    <row r="22" spans="2:7" ht="19.5" customHeight="1">
      <c r="B22" s="52">
        <v>9005</v>
      </c>
      <c r="C22" s="116" t="s">
        <v>22</v>
      </c>
      <c r="D22" s="117"/>
      <c r="E22" s="117"/>
      <c r="F22" s="117"/>
      <c r="G22" s="118"/>
    </row>
    <row r="23" spans="2:7" ht="19.5" customHeight="1">
      <c r="B23" s="5" t="s">
        <v>23</v>
      </c>
      <c r="C23" s="119"/>
      <c r="D23" s="120"/>
      <c r="E23" s="120"/>
      <c r="F23" s="120"/>
      <c r="G23" s="121"/>
    </row>
    <row r="24" spans="2:7" ht="19.5" customHeight="1">
      <c r="B24" s="52">
        <v>9006</v>
      </c>
      <c r="C24" s="122" t="s">
        <v>24</v>
      </c>
      <c r="D24" s="123"/>
      <c r="E24" s="123"/>
      <c r="F24" s="123"/>
      <c r="G24" s="124"/>
    </row>
    <row r="25" spans="2:7">
      <c r="B25" s="5" t="s">
        <v>25</v>
      </c>
      <c r="C25" s="113"/>
      <c r="D25" s="114"/>
      <c r="E25" s="114"/>
      <c r="F25" s="114"/>
      <c r="G25" s="115"/>
    </row>
    <row r="26" spans="2:7" ht="19.5" customHeight="1">
      <c r="B26" s="52">
        <v>9007</v>
      </c>
      <c r="C26" s="116" t="s">
        <v>26</v>
      </c>
      <c r="D26" s="117"/>
      <c r="E26" s="117"/>
      <c r="F26" s="117"/>
      <c r="G26" s="118"/>
    </row>
    <row r="27" spans="2:7" ht="19.5" customHeight="1">
      <c r="B27" s="5" t="s">
        <v>27</v>
      </c>
      <c r="C27" s="119"/>
      <c r="D27" s="120"/>
      <c r="E27" s="120"/>
      <c r="F27" s="120"/>
      <c r="G27" s="121"/>
    </row>
    <row r="28" spans="2:7" ht="19.5" customHeight="1">
      <c r="B28" s="52">
        <v>9008</v>
      </c>
      <c r="C28" s="116" t="s">
        <v>28</v>
      </c>
      <c r="D28" s="117"/>
      <c r="E28" s="117"/>
      <c r="F28" s="117"/>
      <c r="G28" s="118"/>
    </row>
    <row r="29" spans="2:7" ht="19.5" customHeight="1">
      <c r="B29" s="5" t="s">
        <v>29</v>
      </c>
      <c r="C29" s="119"/>
      <c r="D29" s="120"/>
      <c r="E29" s="120"/>
      <c r="F29" s="120"/>
      <c r="G29" s="121"/>
    </row>
    <row r="30" spans="2:7" ht="15" customHeight="1">
      <c r="B30" s="52">
        <v>9009</v>
      </c>
      <c r="C30" s="122" t="s">
        <v>30</v>
      </c>
      <c r="D30" s="123"/>
      <c r="E30" s="123"/>
      <c r="F30" s="123"/>
      <c r="G30" s="124"/>
    </row>
    <row r="31" spans="2:7">
      <c r="B31" s="53"/>
      <c r="C31" s="148" t="s">
        <v>31</v>
      </c>
      <c r="D31" s="149"/>
      <c r="E31" s="149"/>
      <c r="F31" s="149"/>
      <c r="G31" s="150"/>
    </row>
    <row r="32" spans="2:7" ht="19.5" customHeight="1">
      <c r="B32" s="5" t="s">
        <v>32</v>
      </c>
      <c r="C32" s="113" t="s">
        <v>33</v>
      </c>
      <c r="D32" s="114"/>
      <c r="E32" s="114"/>
      <c r="F32" s="114"/>
      <c r="G32" s="115"/>
    </row>
    <row r="33" spans="2:7" ht="19.5" customHeight="1">
      <c r="B33" s="52">
        <v>9010</v>
      </c>
      <c r="C33" s="116" t="s">
        <v>34</v>
      </c>
      <c r="D33" s="117"/>
      <c r="E33" s="117"/>
      <c r="F33" s="117"/>
      <c r="G33" s="118"/>
    </row>
    <row r="34" spans="2:7" ht="19.5" customHeight="1">
      <c r="B34" s="5" t="s">
        <v>35</v>
      </c>
      <c r="C34" s="119"/>
      <c r="D34" s="120"/>
      <c r="E34" s="120"/>
      <c r="F34" s="120"/>
      <c r="G34" s="121"/>
    </row>
    <row r="35" spans="2:7" ht="19.5" customHeight="1">
      <c r="B35" s="52">
        <v>9013</v>
      </c>
      <c r="C35" s="116" t="s">
        <v>36</v>
      </c>
      <c r="D35" s="117"/>
      <c r="E35" s="117"/>
      <c r="F35" s="117"/>
      <c r="G35" s="118"/>
    </row>
    <row r="36" spans="2:7" ht="19.5" customHeight="1">
      <c r="B36" s="5" t="s">
        <v>37</v>
      </c>
      <c r="C36" s="119"/>
      <c r="D36" s="120"/>
      <c r="E36" s="120"/>
      <c r="F36" s="120"/>
      <c r="G36" s="121"/>
    </row>
    <row r="37" spans="2:7" ht="19.5" customHeight="1">
      <c r="B37" s="52">
        <v>9014</v>
      </c>
      <c r="C37" s="116" t="s">
        <v>38</v>
      </c>
      <c r="D37" s="117"/>
      <c r="E37" s="117"/>
      <c r="F37" s="117"/>
      <c r="G37" s="118"/>
    </row>
    <row r="38" spans="2:7" ht="19.5" customHeight="1">
      <c r="B38" s="56" t="s">
        <v>38</v>
      </c>
      <c r="C38" s="145"/>
      <c r="D38" s="146"/>
      <c r="E38" s="146"/>
      <c r="F38" s="146"/>
      <c r="G38" s="147"/>
    </row>
    <row r="39" spans="2:7" ht="19.5" customHeight="1">
      <c r="B39" s="52">
        <v>9015</v>
      </c>
      <c r="C39" s="116" t="s">
        <v>39</v>
      </c>
      <c r="D39" s="117"/>
      <c r="E39" s="117"/>
      <c r="F39" s="117"/>
      <c r="G39" s="118"/>
    </row>
    <row r="40" spans="2:7" ht="19.5" customHeight="1">
      <c r="B40" s="56" t="s">
        <v>40</v>
      </c>
      <c r="C40" s="119"/>
      <c r="D40" s="120"/>
      <c r="E40" s="120"/>
      <c r="F40" s="120"/>
      <c r="G40" s="12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7B09-DB4E-492E-91EE-581B3841E800}">
  <sheetPr>
    <pageSetUpPr fitToPage="1"/>
  </sheetPr>
  <dimension ref="A1:J185"/>
  <sheetViews>
    <sheetView showGridLines="0" topLeftCell="D1" zoomScale="90" zoomScaleNormal="90" workbookViewId="0">
      <selection activeCell="I11" sqref="I11:J11"/>
    </sheetView>
  </sheetViews>
  <sheetFormatPr defaultColWidth="11.42578125" defaultRowHeight="14.45"/>
  <cols>
    <col min="1" max="2" width="4" style="6" hidden="1" customWidth="1"/>
    <col min="3" max="3" width="3.5703125" style="6" hidden="1" customWidth="1"/>
    <col min="4" max="4" width="13" style="6" bestFit="1" customWidth="1"/>
    <col min="5" max="5" width="10.5703125" style="6" bestFit="1" customWidth="1"/>
    <col min="6" max="6" width="21.7109375" style="6" bestFit="1" customWidth="1"/>
    <col min="7" max="7" width="16.28515625" style="6" customWidth="1"/>
    <col min="8" max="8" width="85.28515625" style="6" customWidth="1"/>
    <col min="9" max="10" width="13.85546875" style="6" customWidth="1"/>
    <col min="11" max="16384" width="11.42578125" style="6"/>
  </cols>
  <sheetData>
    <row r="1" spans="1:10" ht="51.75" customHeight="1" thickBot="1">
      <c r="D1" s="153" t="s">
        <v>41</v>
      </c>
      <c r="E1" s="154"/>
      <c r="F1" s="154"/>
      <c r="G1" s="154"/>
      <c r="H1" s="154"/>
      <c r="I1" s="154"/>
      <c r="J1" s="155"/>
    </row>
    <row r="2" spans="1:10" ht="13.5" customHeight="1">
      <c r="D2" s="7"/>
      <c r="E2" s="7"/>
      <c r="F2" s="7"/>
      <c r="G2" s="7"/>
      <c r="H2" s="7"/>
      <c r="I2" s="7"/>
      <c r="J2" s="8"/>
    </row>
    <row r="3" spans="1:10" ht="20.25" customHeight="1">
      <c r="D3" s="9" t="s">
        <v>42</v>
      </c>
      <c r="E3" s="10"/>
      <c r="F3" s="11" t="str">
        <f>'Information-General Settings'!C3</f>
        <v>Prapaporn</v>
      </c>
      <c r="G3" s="12"/>
      <c r="I3" s="13"/>
      <c r="J3" s="13"/>
    </row>
    <row r="4" spans="1:10" ht="20.25" customHeight="1">
      <c r="D4" s="151" t="s">
        <v>43</v>
      </c>
      <c r="E4" s="152"/>
      <c r="F4" s="11" t="str">
        <f>'Information-General Settings'!C4</f>
        <v>Chalermpong</v>
      </c>
      <c r="G4" s="12"/>
      <c r="I4" s="13"/>
      <c r="J4" s="13"/>
    </row>
    <row r="5" spans="1:10" ht="20.25" customHeight="1">
      <c r="D5" s="9" t="s">
        <v>44</v>
      </c>
      <c r="E5" s="14"/>
      <c r="F5" s="11" t="str">
        <f>'Information-General Settings'!C5</f>
        <v>TIME039</v>
      </c>
      <c r="G5" s="12"/>
      <c r="I5" s="13"/>
      <c r="J5" s="13"/>
    </row>
    <row r="6" spans="1:10" ht="20.25" customHeight="1">
      <c r="E6" s="13"/>
      <c r="F6" s="13"/>
      <c r="G6" s="13"/>
      <c r="H6" s="12"/>
      <c r="I6" s="13"/>
      <c r="J6" s="15"/>
    </row>
    <row r="7" spans="1:10" ht="29.1">
      <c r="G7" s="16"/>
      <c r="H7" s="12"/>
      <c r="I7" s="17" t="s">
        <v>45</v>
      </c>
      <c r="J7" s="18" t="s">
        <v>46</v>
      </c>
    </row>
    <row r="8" spans="1:10" ht="43.5" customHeight="1">
      <c r="G8" s="13"/>
      <c r="H8" s="12"/>
      <c r="I8" s="19">
        <f>SUM(J10:J51)</f>
        <v>176</v>
      </c>
      <c r="J8" s="20">
        <f>I8/8</f>
        <v>22</v>
      </c>
    </row>
    <row r="9" spans="1:10" ht="20.25" customHeight="1" thickBot="1">
      <c r="E9" s="13"/>
      <c r="F9" s="13"/>
      <c r="G9" s="13"/>
      <c r="H9" s="12"/>
      <c r="I9" s="13"/>
      <c r="J9" s="15"/>
    </row>
    <row r="10" spans="1:10" ht="22.5" customHeight="1" thickBot="1">
      <c r="B10" s="6">
        <f>MONTH(E11)</f>
        <v>9</v>
      </c>
      <c r="C10" s="59"/>
      <c r="D10" s="23">
        <v>44440</v>
      </c>
      <c r="E10" s="23" t="s">
        <v>47</v>
      </c>
      <c r="F10" s="24" t="s">
        <v>48</v>
      </c>
      <c r="G10" s="51" t="s">
        <v>49</v>
      </c>
      <c r="H10" s="25" t="s">
        <v>50</v>
      </c>
      <c r="I10" s="25" t="s">
        <v>51</v>
      </c>
      <c r="J10" s="67" t="s">
        <v>52</v>
      </c>
    </row>
    <row r="11" spans="1:10" ht="22.5" customHeight="1">
      <c r="A11" s="6">
        <f t="shared" ref="A11:A40" si="0">IF(OR(C11="f",C11="u",C11="F",C11="U"),"",IF(OR(B11=1,B11=2,B11=3,B11=4,B11=5),1,""))</f>
        <v>1</v>
      </c>
      <c r="B11" s="6">
        <f t="shared" ref="B11:B38" si="1">WEEKDAY(E11,2)</f>
        <v>3</v>
      </c>
      <c r="C11" s="60"/>
      <c r="D11" s="61" t="str">
        <f>IF(B11=1,"Mo",IF(B11=2,"Tue",IF(B11=3,"Wed",IF(B11=4,"Thu",IF(B11=5,"Fri",IF(B11=6,"Sat",IF(B11=7,"Sun","")))))))</f>
        <v>Wed</v>
      </c>
      <c r="E11" s="28">
        <f>+D10</f>
        <v>44440</v>
      </c>
      <c r="F11" s="29"/>
      <c r="G11" s="30">
        <v>9005</v>
      </c>
      <c r="H11" s="31" t="s">
        <v>211</v>
      </c>
      <c r="I11" s="86" t="s">
        <v>55</v>
      </c>
      <c r="J11" s="87">
        <v>8</v>
      </c>
    </row>
    <row r="12" spans="1:10" ht="22.5" customHeight="1">
      <c r="A12" s="6">
        <f t="shared" si="0"/>
        <v>1</v>
      </c>
      <c r="B12" s="6">
        <f t="shared" si="1"/>
        <v>4</v>
      </c>
      <c r="C12" s="62"/>
      <c r="D12" s="63" t="str">
        <f>IF(B12=1,"Mo",IF(B12=2,"Tue",IF(B12=3,"Wed",IF(B12=4,"Thu",IF(B12=5,"Fri",IF(B12=6,"Sat",IF(B12=7,"Sun","")))))))</f>
        <v>Thu</v>
      </c>
      <c r="E12" s="38">
        <f t="shared" ref="E12:E38" si="2">+E11+1</f>
        <v>44441</v>
      </c>
      <c r="F12" s="39"/>
      <c r="G12" s="30">
        <v>9005</v>
      </c>
      <c r="H12" s="41" t="s">
        <v>212</v>
      </c>
      <c r="I12" s="40" t="s">
        <v>55</v>
      </c>
      <c r="J12" s="90">
        <v>8</v>
      </c>
    </row>
    <row r="13" spans="1:10" ht="22.5" customHeight="1">
      <c r="A13" s="6">
        <f t="shared" si="0"/>
        <v>1</v>
      </c>
      <c r="B13" s="6">
        <f t="shared" si="1"/>
        <v>5</v>
      </c>
      <c r="C13" s="62"/>
      <c r="D13" s="61" t="str">
        <f>IF(B13=1,"Mo",IF(B13=2,"Tue",IF(B13=3,"Wed",IF(B13=4,"Thu",IF(B13=5,"Fri",IF(B13=6,"Sat",IF(B13=7,"Sun","")))))))</f>
        <v>Fri</v>
      </c>
      <c r="E13" s="28">
        <f t="shared" si="2"/>
        <v>44442</v>
      </c>
      <c r="F13" s="29"/>
      <c r="G13" s="30">
        <v>9005</v>
      </c>
      <c r="H13" s="31" t="s">
        <v>213</v>
      </c>
      <c r="I13" s="30" t="s">
        <v>55</v>
      </c>
      <c r="J13" s="68">
        <v>8</v>
      </c>
    </row>
    <row r="14" spans="1:10" ht="22.5" customHeight="1">
      <c r="A14" s="6" t="str">
        <f t="shared" si="0"/>
        <v/>
      </c>
      <c r="B14" s="6">
        <f t="shared" si="1"/>
        <v>6</v>
      </c>
      <c r="C14" s="62"/>
      <c r="D14" s="63" t="str">
        <f t="shared" ref="D14:D38" si="3">IF(B14=1,"Mo",IF(B14=2,"Tue",IF(B14=3,"Wed",IF(B14=4,"Thu",IF(B14=5,"Fri",IF(B14=6,"Sat",IF(B14=7,"Sun","")))))))</f>
        <v>Sat</v>
      </c>
      <c r="E14" s="38">
        <f t="shared" si="2"/>
        <v>44443</v>
      </c>
      <c r="F14" s="39"/>
      <c r="G14" s="40"/>
      <c r="H14" s="58"/>
      <c r="I14" s="40"/>
      <c r="J14" s="90"/>
    </row>
    <row r="15" spans="1:10" ht="22.5" customHeight="1">
      <c r="A15" s="6" t="str">
        <f t="shared" si="0"/>
        <v/>
      </c>
      <c r="B15" s="6">
        <f t="shared" si="1"/>
        <v>7</v>
      </c>
      <c r="C15" s="62"/>
      <c r="D15" s="63" t="str">
        <f t="shared" si="3"/>
        <v>Sun</v>
      </c>
      <c r="E15" s="38">
        <f t="shared" si="2"/>
        <v>44444</v>
      </c>
      <c r="F15" s="39"/>
      <c r="G15" s="40"/>
      <c r="H15" s="41"/>
      <c r="I15" s="40"/>
      <c r="J15" s="90"/>
    </row>
    <row r="16" spans="1:10" ht="22.5" customHeight="1">
      <c r="A16" s="6">
        <f t="shared" si="0"/>
        <v>1</v>
      </c>
      <c r="B16" s="6">
        <f t="shared" si="1"/>
        <v>1</v>
      </c>
      <c r="C16" s="62"/>
      <c r="D16" s="61" t="str">
        <f t="shared" si="3"/>
        <v>Mo</v>
      </c>
      <c r="E16" s="28">
        <f t="shared" si="2"/>
        <v>44445</v>
      </c>
      <c r="F16" s="29"/>
      <c r="G16" s="30">
        <v>9005</v>
      </c>
      <c r="H16" s="104" t="s">
        <v>214</v>
      </c>
      <c r="I16" s="30" t="s">
        <v>55</v>
      </c>
      <c r="J16" s="68">
        <v>8</v>
      </c>
    </row>
    <row r="17" spans="1:10" ht="22.5" customHeight="1">
      <c r="A17" s="6">
        <f t="shared" si="0"/>
        <v>1</v>
      </c>
      <c r="B17" s="6">
        <f t="shared" si="1"/>
        <v>2</v>
      </c>
      <c r="C17" s="62"/>
      <c r="D17" s="63" t="str">
        <f t="shared" si="3"/>
        <v>Tue</v>
      </c>
      <c r="E17" s="38">
        <f t="shared" si="2"/>
        <v>44446</v>
      </c>
      <c r="F17" s="39"/>
      <c r="G17" s="30">
        <v>9005</v>
      </c>
      <c r="H17" s="41" t="s">
        <v>215</v>
      </c>
      <c r="I17" s="40" t="s">
        <v>55</v>
      </c>
      <c r="J17" s="90">
        <v>8</v>
      </c>
    </row>
    <row r="18" spans="1:10" ht="22.5" customHeight="1">
      <c r="A18" s="6">
        <f t="shared" si="0"/>
        <v>1</v>
      </c>
      <c r="B18" s="6">
        <f t="shared" si="1"/>
        <v>3</v>
      </c>
      <c r="C18" s="62"/>
      <c r="D18" s="61" t="str">
        <f>IF(B18=1,"Mo",IF(B18=2,"Tue",IF(B18=3,"Wed",IF(B18=4,"Thu",IF(B18=5,"Fri",IF(B18=6,"Sat",IF(B18=7,"Sun","")))))))</f>
        <v>Wed</v>
      </c>
      <c r="E18" s="28">
        <f t="shared" si="2"/>
        <v>44447</v>
      </c>
      <c r="F18" s="29"/>
      <c r="G18" s="30">
        <v>9005</v>
      </c>
      <c r="H18" s="36" t="s">
        <v>216</v>
      </c>
      <c r="I18" s="30" t="s">
        <v>55</v>
      </c>
      <c r="J18" s="68">
        <v>8</v>
      </c>
    </row>
    <row r="19" spans="1:10" ht="22.5" customHeight="1">
      <c r="A19" s="6">
        <f t="shared" si="0"/>
        <v>1</v>
      </c>
      <c r="B19" s="6">
        <f t="shared" si="1"/>
        <v>4</v>
      </c>
      <c r="C19" s="62"/>
      <c r="D19" s="63" t="str">
        <f>IF(B19=1,"Mo",IF(B19=2,"Tue",IF(B19=3,"Wed",IF(B19=4,"Thu",IF(B19=5,"Fri",IF(B19=6,"Sat",IF(B19=7,"Sun","")))))))</f>
        <v>Thu</v>
      </c>
      <c r="E19" s="38">
        <f t="shared" si="2"/>
        <v>44448</v>
      </c>
      <c r="F19" s="39"/>
      <c r="G19" s="30">
        <v>9005</v>
      </c>
      <c r="H19" s="41" t="s">
        <v>217</v>
      </c>
      <c r="I19" s="40" t="s">
        <v>55</v>
      </c>
      <c r="J19" s="90">
        <v>8</v>
      </c>
    </row>
    <row r="20" spans="1:10" ht="22.5" customHeight="1">
      <c r="A20" s="6">
        <f t="shared" si="0"/>
        <v>1</v>
      </c>
      <c r="B20" s="6">
        <f t="shared" si="1"/>
        <v>5</v>
      </c>
      <c r="C20" s="62"/>
      <c r="D20" s="61" t="str">
        <f>IF(B20=1,"Mo",IF(B20=2,"Tue",IF(B20=3,"Wed",IF(B20=4,"Thu",IF(B20=5,"Fri",IF(B20=6,"Sat",IF(B20=7,"Sun","")))))))</f>
        <v>Fri</v>
      </c>
      <c r="E20" s="28">
        <f t="shared" si="2"/>
        <v>44449</v>
      </c>
      <c r="F20" s="29"/>
      <c r="G20" s="30">
        <v>9005</v>
      </c>
      <c r="H20" s="31" t="s">
        <v>218</v>
      </c>
      <c r="I20" s="30" t="s">
        <v>55</v>
      </c>
      <c r="J20" s="68">
        <v>8</v>
      </c>
    </row>
    <row r="21" spans="1:10" ht="22.5" customHeight="1">
      <c r="A21" s="6" t="str">
        <f t="shared" si="0"/>
        <v/>
      </c>
      <c r="B21" s="6">
        <f t="shared" si="1"/>
        <v>6</v>
      </c>
      <c r="C21" s="62"/>
      <c r="D21" s="63" t="str">
        <f t="shared" si="3"/>
        <v>Sat</v>
      </c>
      <c r="E21" s="38">
        <f t="shared" si="2"/>
        <v>44450</v>
      </c>
      <c r="F21" s="39"/>
      <c r="G21" s="40"/>
      <c r="H21" s="41"/>
      <c r="I21" s="40"/>
      <c r="J21" s="90"/>
    </row>
    <row r="22" spans="1:10" s="91" customFormat="1" ht="22.5" customHeight="1">
      <c r="A22" s="91" t="str">
        <f t="shared" si="0"/>
        <v/>
      </c>
      <c r="B22" s="91">
        <f t="shared" si="1"/>
        <v>7</v>
      </c>
      <c r="C22" s="92"/>
      <c r="D22" s="63" t="str">
        <f t="shared" si="3"/>
        <v>Sun</v>
      </c>
      <c r="E22" s="38">
        <f t="shared" si="2"/>
        <v>44451</v>
      </c>
      <c r="F22" s="39"/>
      <c r="G22" s="40"/>
      <c r="H22" s="43"/>
      <c r="I22" s="40"/>
      <c r="J22" s="90"/>
    </row>
    <row r="23" spans="1:10" ht="22.5" customHeight="1">
      <c r="A23" s="6">
        <f t="shared" si="0"/>
        <v>1</v>
      </c>
      <c r="B23" s="6">
        <f t="shared" si="1"/>
        <v>1</v>
      </c>
      <c r="C23" s="62"/>
      <c r="D23" s="61" t="str">
        <f t="shared" si="3"/>
        <v>Mo</v>
      </c>
      <c r="E23" s="28">
        <f t="shared" si="2"/>
        <v>44452</v>
      </c>
      <c r="F23" s="29"/>
      <c r="G23" s="30">
        <v>9005</v>
      </c>
      <c r="H23" s="36" t="s">
        <v>219</v>
      </c>
      <c r="I23" s="30" t="s">
        <v>55</v>
      </c>
      <c r="J23" s="68">
        <v>8</v>
      </c>
    </row>
    <row r="24" spans="1:10" ht="22.5" customHeight="1">
      <c r="A24" s="6">
        <f t="shared" si="0"/>
        <v>1</v>
      </c>
      <c r="B24" s="6">
        <f t="shared" si="1"/>
        <v>2</v>
      </c>
      <c r="C24" s="62"/>
      <c r="D24" s="63" t="str">
        <f t="shared" si="3"/>
        <v>Tue</v>
      </c>
      <c r="E24" s="38">
        <f t="shared" si="2"/>
        <v>44453</v>
      </c>
      <c r="F24" s="39"/>
      <c r="G24" s="30">
        <v>9005</v>
      </c>
      <c r="H24" s="41" t="s">
        <v>220</v>
      </c>
      <c r="I24" s="30" t="s">
        <v>55</v>
      </c>
      <c r="J24" s="68">
        <v>8</v>
      </c>
    </row>
    <row r="25" spans="1:10" ht="22.5" customHeight="1">
      <c r="A25" s="6">
        <f t="shared" si="0"/>
        <v>1</v>
      </c>
      <c r="B25" s="6">
        <f t="shared" si="1"/>
        <v>3</v>
      </c>
      <c r="C25" s="62"/>
      <c r="D25" s="61" t="str">
        <f t="shared" si="3"/>
        <v>Wed</v>
      </c>
      <c r="E25" s="28">
        <f t="shared" si="2"/>
        <v>44454</v>
      </c>
      <c r="F25" s="29"/>
      <c r="G25" s="30">
        <v>9005</v>
      </c>
      <c r="H25" s="36" t="s">
        <v>221</v>
      </c>
      <c r="I25" s="30" t="s">
        <v>55</v>
      </c>
      <c r="J25" s="68">
        <v>8</v>
      </c>
    </row>
    <row r="26" spans="1:10" ht="22.5" customHeight="1">
      <c r="A26" s="6">
        <f t="shared" si="0"/>
        <v>1</v>
      </c>
      <c r="B26" s="6">
        <f t="shared" si="1"/>
        <v>4</v>
      </c>
      <c r="C26" s="62"/>
      <c r="D26" s="63" t="str">
        <f t="shared" si="3"/>
        <v>Thu</v>
      </c>
      <c r="E26" s="38">
        <f t="shared" si="2"/>
        <v>44455</v>
      </c>
      <c r="F26" s="39"/>
      <c r="G26" s="30">
        <v>9005</v>
      </c>
      <c r="H26" s="41" t="s">
        <v>215</v>
      </c>
      <c r="I26" s="30" t="s">
        <v>55</v>
      </c>
      <c r="J26" s="68">
        <v>8</v>
      </c>
    </row>
    <row r="27" spans="1:10" ht="22.5" customHeight="1">
      <c r="A27" s="6">
        <f t="shared" si="0"/>
        <v>1</v>
      </c>
      <c r="B27" s="6">
        <f t="shared" si="1"/>
        <v>5</v>
      </c>
      <c r="C27" s="62"/>
      <c r="D27" s="61" t="str">
        <f t="shared" si="3"/>
        <v>Fri</v>
      </c>
      <c r="E27" s="28">
        <f t="shared" si="2"/>
        <v>44456</v>
      </c>
      <c r="F27" s="29"/>
      <c r="G27" s="30">
        <v>9005</v>
      </c>
      <c r="H27" s="36" t="s">
        <v>222</v>
      </c>
      <c r="I27" s="30" t="s">
        <v>55</v>
      </c>
      <c r="J27" s="68">
        <v>8</v>
      </c>
    </row>
    <row r="28" spans="1:10" ht="22.5" customHeight="1">
      <c r="A28" s="6" t="str">
        <f t="shared" si="0"/>
        <v/>
      </c>
      <c r="B28" s="6">
        <f t="shared" si="1"/>
        <v>6</v>
      </c>
      <c r="C28" s="62"/>
      <c r="D28" s="63" t="str">
        <f t="shared" si="3"/>
        <v>Sat</v>
      </c>
      <c r="E28" s="38">
        <f t="shared" si="2"/>
        <v>44457</v>
      </c>
      <c r="F28" s="39"/>
      <c r="G28" s="40"/>
      <c r="H28" s="41"/>
      <c r="I28" s="40"/>
      <c r="J28" s="90"/>
    </row>
    <row r="29" spans="1:10" s="91" customFormat="1" ht="22.5" customHeight="1">
      <c r="A29" s="91" t="str">
        <f t="shared" si="0"/>
        <v/>
      </c>
      <c r="B29" s="91">
        <f t="shared" si="1"/>
        <v>7</v>
      </c>
      <c r="C29" s="92"/>
      <c r="D29" s="63" t="str">
        <f t="shared" si="3"/>
        <v>Sun</v>
      </c>
      <c r="E29" s="38">
        <f t="shared" si="2"/>
        <v>44458</v>
      </c>
      <c r="F29" s="39"/>
      <c r="G29" s="40"/>
      <c r="H29" s="41"/>
      <c r="I29" s="40"/>
      <c r="J29" s="90"/>
    </row>
    <row r="30" spans="1:10" ht="22.5" customHeight="1">
      <c r="A30" s="6">
        <f t="shared" si="0"/>
        <v>1</v>
      </c>
      <c r="B30" s="6">
        <f t="shared" si="1"/>
        <v>1</v>
      </c>
      <c r="C30" s="62"/>
      <c r="D30" s="61" t="str">
        <f t="shared" si="3"/>
        <v>Mo</v>
      </c>
      <c r="E30" s="28">
        <f t="shared" si="2"/>
        <v>44459</v>
      </c>
      <c r="F30" s="29"/>
      <c r="G30" s="30">
        <v>9005</v>
      </c>
      <c r="H30" s="36" t="s">
        <v>223</v>
      </c>
      <c r="I30" s="30" t="s">
        <v>55</v>
      </c>
      <c r="J30" s="68">
        <v>8</v>
      </c>
    </row>
    <row r="31" spans="1:10" ht="22.5" customHeight="1">
      <c r="A31" s="6">
        <f t="shared" si="0"/>
        <v>1</v>
      </c>
      <c r="B31" s="6">
        <f t="shared" si="1"/>
        <v>2</v>
      </c>
      <c r="C31" s="62"/>
      <c r="D31" s="63" t="str">
        <f t="shared" si="3"/>
        <v>Tue</v>
      </c>
      <c r="E31" s="38">
        <f t="shared" si="2"/>
        <v>44460</v>
      </c>
      <c r="F31" s="39"/>
      <c r="G31" s="30">
        <v>9005</v>
      </c>
      <c r="H31" s="41" t="s">
        <v>224</v>
      </c>
      <c r="I31" s="30" t="s">
        <v>55</v>
      </c>
      <c r="J31" s="68">
        <v>8</v>
      </c>
    </row>
    <row r="32" spans="1:10" ht="22.5" customHeight="1">
      <c r="A32" s="6">
        <f t="shared" si="0"/>
        <v>1</v>
      </c>
      <c r="B32" s="6">
        <f t="shared" si="1"/>
        <v>3</v>
      </c>
      <c r="C32" s="62"/>
      <c r="D32" s="61" t="str">
        <f t="shared" si="3"/>
        <v>Wed</v>
      </c>
      <c r="E32" s="28">
        <f t="shared" si="2"/>
        <v>44461</v>
      </c>
      <c r="F32" s="29"/>
      <c r="G32" s="30">
        <v>9005</v>
      </c>
      <c r="H32" s="36" t="s">
        <v>225</v>
      </c>
      <c r="I32" s="30" t="s">
        <v>55</v>
      </c>
      <c r="J32" s="68">
        <v>8</v>
      </c>
    </row>
    <row r="33" spans="1:10" ht="22.5" customHeight="1">
      <c r="A33" s="6">
        <f t="shared" si="0"/>
        <v>1</v>
      </c>
      <c r="B33" s="6">
        <f t="shared" si="1"/>
        <v>4</v>
      </c>
      <c r="C33" s="62"/>
      <c r="D33" s="63" t="str">
        <f>IF(B33=1,"Mo",IF(B33=2,"Tue",IF(B33=3,"Wed",IF(B33=4,"Thu",IF(B33=5,"Fri",IF(B33=6,"Sat",IF(B33=7,"Sun","")))))))</f>
        <v>Thu</v>
      </c>
      <c r="E33" s="38">
        <f t="shared" si="2"/>
        <v>44462</v>
      </c>
      <c r="F33" s="39"/>
      <c r="G33" s="30">
        <v>9005</v>
      </c>
      <c r="H33" s="58" t="s">
        <v>226</v>
      </c>
      <c r="I33" s="30" t="s">
        <v>55</v>
      </c>
      <c r="J33" s="68">
        <v>8</v>
      </c>
    </row>
    <row r="34" spans="1:10" ht="22.5" customHeight="1">
      <c r="A34" s="6">
        <f t="shared" si="0"/>
        <v>1</v>
      </c>
      <c r="B34" s="6">
        <f t="shared" si="1"/>
        <v>5</v>
      </c>
      <c r="C34" s="62"/>
      <c r="D34" s="61" t="str">
        <f t="shared" si="3"/>
        <v>Fri</v>
      </c>
      <c r="E34" s="28">
        <f t="shared" si="2"/>
        <v>44463</v>
      </c>
      <c r="F34" s="29"/>
      <c r="G34" s="30">
        <v>9005</v>
      </c>
      <c r="H34" s="36" t="s">
        <v>227</v>
      </c>
      <c r="I34" s="30" t="s">
        <v>55</v>
      </c>
      <c r="J34" s="68">
        <v>8</v>
      </c>
    </row>
    <row r="35" spans="1:10" ht="22.5" customHeight="1">
      <c r="A35" s="6" t="str">
        <f t="shared" si="0"/>
        <v/>
      </c>
      <c r="B35" s="6">
        <f t="shared" si="1"/>
        <v>6</v>
      </c>
      <c r="C35" s="62"/>
      <c r="D35" s="63" t="str">
        <f t="shared" si="3"/>
        <v>Sat</v>
      </c>
      <c r="E35" s="38">
        <f t="shared" si="2"/>
        <v>44464</v>
      </c>
      <c r="F35" s="39"/>
      <c r="G35" s="40"/>
      <c r="H35" s="41"/>
      <c r="I35" s="40"/>
      <c r="J35" s="90"/>
    </row>
    <row r="36" spans="1:10" s="91" customFormat="1" ht="22.5" customHeight="1">
      <c r="A36" s="91" t="str">
        <f t="shared" si="0"/>
        <v/>
      </c>
      <c r="B36" s="91">
        <f t="shared" si="1"/>
        <v>7</v>
      </c>
      <c r="C36" s="92"/>
      <c r="D36" s="63" t="str">
        <f t="shared" si="3"/>
        <v>Sun</v>
      </c>
      <c r="E36" s="38">
        <f t="shared" si="2"/>
        <v>44465</v>
      </c>
      <c r="F36" s="39"/>
      <c r="G36" s="40"/>
      <c r="H36" s="41"/>
      <c r="I36" s="40"/>
      <c r="J36" s="90"/>
    </row>
    <row r="37" spans="1:10" ht="22.5" customHeight="1">
      <c r="A37" s="6">
        <f t="shared" si="0"/>
        <v>1</v>
      </c>
      <c r="B37" s="6">
        <f t="shared" si="1"/>
        <v>1</v>
      </c>
      <c r="C37" s="62"/>
      <c r="D37" s="61" t="str">
        <f t="shared" si="3"/>
        <v>Mo</v>
      </c>
      <c r="E37" s="28">
        <f t="shared" si="2"/>
        <v>44466</v>
      </c>
      <c r="F37" s="29"/>
      <c r="G37" s="30">
        <v>9005</v>
      </c>
      <c r="H37" s="36" t="s">
        <v>228</v>
      </c>
      <c r="I37" s="30" t="s">
        <v>55</v>
      </c>
      <c r="J37" s="68">
        <v>8</v>
      </c>
    </row>
    <row r="38" spans="1:10" ht="22.5" customHeight="1">
      <c r="A38" s="6">
        <f t="shared" si="0"/>
        <v>1</v>
      </c>
      <c r="B38" s="6">
        <f t="shared" si="1"/>
        <v>2</v>
      </c>
      <c r="C38" s="62"/>
      <c r="D38" s="63" t="str">
        <f t="shared" si="3"/>
        <v>Tue</v>
      </c>
      <c r="E38" s="38">
        <f t="shared" si="2"/>
        <v>44467</v>
      </c>
      <c r="F38" s="39"/>
      <c r="G38" s="30">
        <v>9005</v>
      </c>
      <c r="H38" s="43" t="s">
        <v>229</v>
      </c>
      <c r="I38" s="30" t="s">
        <v>55</v>
      </c>
      <c r="J38" s="68">
        <v>8</v>
      </c>
    </row>
    <row r="39" spans="1:10" ht="22.5" customHeight="1">
      <c r="A39" s="6">
        <f t="shared" si="0"/>
        <v>1</v>
      </c>
      <c r="B39" s="6">
        <f>WEEKDAY(E38+1,2)</f>
        <v>3</v>
      </c>
      <c r="C39" s="62"/>
      <c r="D39" s="61" t="str">
        <f>IF(B39=1,"Mo",IF(B39=2,"Tue",IF(B39=3,"Wed",IF(B39=4,"Thu",IF(B39=5,"Fri",IF(B39=6,"Sat",IF(B39=7,"Sun","")))))))</f>
        <v>Wed</v>
      </c>
      <c r="E39" s="28">
        <f>IF(MONTH(E38+1)&gt;MONTH(E38),"",E38+1)</f>
        <v>44468</v>
      </c>
      <c r="F39" s="29"/>
      <c r="G39" s="30">
        <v>9005</v>
      </c>
      <c r="H39" s="36" t="s">
        <v>230</v>
      </c>
      <c r="I39" s="30" t="s">
        <v>55</v>
      </c>
      <c r="J39" s="68">
        <v>8</v>
      </c>
    </row>
    <row r="40" spans="1:10" ht="22.5" customHeight="1">
      <c r="A40" s="6">
        <f t="shared" si="0"/>
        <v>1</v>
      </c>
      <c r="B40" s="6">
        <v>3</v>
      </c>
      <c r="C40" s="62"/>
      <c r="D40" s="63" t="str">
        <f>IF(B33=1,"Mo",IF(B33=2,"Tue",IF(B33=3,"Wed",IF(B33=4,"Thu",IF(B33=5,"Fri",IF(B33=6,"Sat",IF(B33=7,"Sun","")))))))</f>
        <v>Thu</v>
      </c>
      <c r="E40" s="38">
        <f>IF(MONTH(E39+1)&gt;MONTH(E39),"",E39+1)</f>
        <v>44469</v>
      </c>
      <c r="F40" s="39"/>
      <c r="G40" s="30">
        <v>9005</v>
      </c>
      <c r="H40" s="58" t="s">
        <v>231</v>
      </c>
      <c r="I40" s="30" t="s">
        <v>55</v>
      </c>
      <c r="J40" s="68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115" priority="27" stopIfTrue="1">
      <formula>IF($A11=1,B11,)</formula>
    </cfRule>
    <cfRule type="expression" dxfId="114" priority="28" stopIfTrue="1">
      <formula>IF($A11="",B11,)</formula>
    </cfRule>
  </conditionalFormatting>
  <conditionalFormatting sqref="E11">
    <cfRule type="expression" dxfId="113" priority="29" stopIfTrue="1">
      <formula>IF($A11="",B11,"")</formula>
    </cfRule>
  </conditionalFormatting>
  <conditionalFormatting sqref="E12:E40">
    <cfRule type="expression" dxfId="112" priority="30" stopIfTrue="1">
      <formula>IF($A12&lt;&gt;1,B12,"")</formula>
    </cfRule>
  </conditionalFormatting>
  <conditionalFormatting sqref="D11:D40">
    <cfRule type="expression" dxfId="111" priority="31" stopIfTrue="1">
      <formula>IF($A11="",B11,)</formula>
    </cfRule>
  </conditionalFormatting>
  <conditionalFormatting sqref="G11 G14:G28 G30:G36">
    <cfRule type="expression" dxfId="110" priority="32" stopIfTrue="1">
      <formula>#REF!="Freelancer"</formula>
    </cfRule>
    <cfRule type="expression" dxfId="109" priority="33" stopIfTrue="1">
      <formula>#REF!="DTC Int. Staff"</formula>
    </cfRule>
  </conditionalFormatting>
  <conditionalFormatting sqref="G14 G17:G21 G24:G28 G31:G35">
    <cfRule type="expression" dxfId="108" priority="25" stopIfTrue="1">
      <formula>$F$5="Freelancer"</formula>
    </cfRule>
    <cfRule type="expression" dxfId="107" priority="26" stopIfTrue="1">
      <formula>$F$5="DTC Int. Staff"</formula>
    </cfRule>
  </conditionalFormatting>
  <conditionalFormatting sqref="G23">
    <cfRule type="expression" dxfId="106" priority="11" stopIfTrue="1">
      <formula>$F$5="Freelancer"</formula>
    </cfRule>
    <cfRule type="expression" dxfId="105" priority="12" stopIfTrue="1">
      <formula>$F$5="DTC Int. Staff"</formula>
    </cfRule>
  </conditionalFormatting>
  <conditionalFormatting sqref="G29">
    <cfRule type="expression" dxfId="104" priority="9" stopIfTrue="1">
      <formula>#REF!="Freelancer"</formula>
    </cfRule>
    <cfRule type="expression" dxfId="103" priority="10" stopIfTrue="1">
      <formula>#REF!="DTC Int. Staff"</formula>
    </cfRule>
  </conditionalFormatting>
  <conditionalFormatting sqref="G29">
    <cfRule type="expression" dxfId="102" priority="7" stopIfTrue="1">
      <formula>$F$5="Freelancer"</formula>
    </cfRule>
    <cfRule type="expression" dxfId="101" priority="8" stopIfTrue="1">
      <formula>$F$5="DTC Int. Staff"</formula>
    </cfRule>
  </conditionalFormatting>
  <conditionalFormatting sqref="G12:G13">
    <cfRule type="expression" dxfId="100" priority="3" stopIfTrue="1">
      <formula>#REF!="Freelancer"</formula>
    </cfRule>
    <cfRule type="expression" dxfId="99" priority="4" stopIfTrue="1">
      <formula>#REF!="DTC Int. Staff"</formula>
    </cfRule>
  </conditionalFormatting>
  <conditionalFormatting sqref="G37:G40">
    <cfRule type="expression" dxfId="98" priority="1" stopIfTrue="1">
      <formula>#REF!="Freelancer"</formula>
    </cfRule>
    <cfRule type="expression" dxfId="9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0FCD-59DE-437D-B5B2-00B6C5039AF0}">
  <sheetPr>
    <pageSetUpPr fitToPage="1"/>
  </sheetPr>
  <dimension ref="A1:J190"/>
  <sheetViews>
    <sheetView showGridLines="0" topLeftCell="D31" zoomScale="90" zoomScaleNormal="90" workbookViewId="0">
      <selection activeCell="I36" sqref="I36:J36"/>
    </sheetView>
  </sheetViews>
  <sheetFormatPr defaultColWidth="11.42578125" defaultRowHeight="14.45"/>
  <cols>
    <col min="1" max="2" width="4" style="6" hidden="1" customWidth="1"/>
    <col min="3" max="3" width="3.5703125" style="6" hidden="1" customWidth="1"/>
    <col min="4" max="4" width="13" style="6" bestFit="1" customWidth="1"/>
    <col min="5" max="5" width="11" style="6" bestFit="1" customWidth="1"/>
    <col min="6" max="6" width="21.7109375" style="6" bestFit="1" customWidth="1"/>
    <col min="7" max="7" width="16.28515625" style="6" customWidth="1"/>
    <col min="8" max="8" width="85.28515625" style="6" customWidth="1"/>
    <col min="9" max="10" width="13.85546875" style="6" customWidth="1"/>
    <col min="11" max="16384" width="11.42578125" style="6"/>
  </cols>
  <sheetData>
    <row r="1" spans="1:10" ht="51.75" customHeight="1" thickBot="1">
      <c r="D1" s="153" t="s">
        <v>41</v>
      </c>
      <c r="E1" s="154"/>
      <c r="F1" s="154"/>
      <c r="G1" s="154"/>
      <c r="H1" s="154"/>
      <c r="I1" s="154"/>
      <c r="J1" s="155"/>
    </row>
    <row r="2" spans="1:10" ht="13.5" customHeight="1">
      <c r="D2" s="7"/>
      <c r="E2" s="7"/>
      <c r="F2" s="7"/>
      <c r="G2" s="7"/>
      <c r="H2" s="7"/>
      <c r="I2" s="7"/>
      <c r="J2" s="8"/>
    </row>
    <row r="3" spans="1:10" ht="20.25" customHeight="1">
      <c r="D3" s="9" t="s">
        <v>42</v>
      </c>
      <c r="E3" s="10"/>
      <c r="F3" s="11" t="str">
        <f>'Information-General Settings'!C3</f>
        <v>Prapaporn</v>
      </c>
      <c r="G3" s="12"/>
      <c r="I3" s="13"/>
      <c r="J3" s="13"/>
    </row>
    <row r="4" spans="1:10" ht="20.25" customHeight="1">
      <c r="D4" s="151" t="s">
        <v>43</v>
      </c>
      <c r="E4" s="152"/>
      <c r="F4" s="11" t="str">
        <f>'Information-General Settings'!C4</f>
        <v>Chalermpong</v>
      </c>
      <c r="G4" s="12"/>
      <c r="I4" s="13"/>
      <c r="J4" s="13"/>
    </row>
    <row r="5" spans="1:10" ht="20.25" customHeight="1">
      <c r="D5" s="9" t="s">
        <v>44</v>
      </c>
      <c r="E5" s="14"/>
      <c r="F5" s="11" t="str">
        <f>'Information-General Settings'!C5</f>
        <v>TIME039</v>
      </c>
      <c r="G5" s="12"/>
      <c r="I5" s="13"/>
      <c r="J5" s="13"/>
    </row>
    <row r="6" spans="1:10" ht="20.25" customHeight="1">
      <c r="E6" s="13"/>
      <c r="F6" s="13"/>
      <c r="G6" s="13"/>
      <c r="H6" s="12"/>
      <c r="I6" s="13"/>
      <c r="J6" s="15"/>
    </row>
    <row r="7" spans="1:10" ht="29.1">
      <c r="G7" s="16"/>
      <c r="H7" s="12"/>
      <c r="I7" s="17" t="s">
        <v>45</v>
      </c>
      <c r="J7" s="18" t="s">
        <v>46</v>
      </c>
    </row>
    <row r="8" spans="1:10" ht="43.5" customHeight="1">
      <c r="G8" s="13"/>
      <c r="H8" s="12"/>
      <c r="I8" s="19">
        <f>SUM(J10:J56)</f>
        <v>144</v>
      </c>
      <c r="J8" s="20">
        <f>I8/8</f>
        <v>18</v>
      </c>
    </row>
    <row r="9" spans="1:10" ht="20.25" customHeight="1" thickBot="1">
      <c r="E9" s="13"/>
      <c r="F9" s="13"/>
      <c r="G9" s="13"/>
      <c r="H9" s="12"/>
      <c r="I9" s="13"/>
      <c r="J9" s="15"/>
    </row>
    <row r="10" spans="1:10" ht="22.5" customHeight="1" thickBot="1">
      <c r="B10" s="6">
        <f>MONTH(E11)</f>
        <v>10</v>
      </c>
      <c r="C10" s="21"/>
      <c r="D10" s="22">
        <v>44470</v>
      </c>
      <c r="E10" s="23" t="s">
        <v>47</v>
      </c>
      <c r="F10" s="24" t="s">
        <v>48</v>
      </c>
      <c r="G10" s="51" t="s">
        <v>49</v>
      </c>
      <c r="H10" s="25" t="s">
        <v>50</v>
      </c>
      <c r="I10" s="25" t="s">
        <v>51</v>
      </c>
      <c r="J10" s="25" t="s">
        <v>52</v>
      </c>
    </row>
    <row r="11" spans="1:10" ht="22.5" customHeight="1">
      <c r="A11" s="6">
        <f t="shared" ref="A11:A41" si="0">IF(OR(C11="f",C11="u",C11="F",C11="U"),"",IF(OR(B11=1,B11=2,B11=3,B11=4,B11=5),1,""))</f>
        <v>1</v>
      </c>
      <c r="B11" s="6">
        <f t="shared" ref="B11:B38" si="1">WEEKDAY(E11,2)</f>
        <v>5</v>
      </c>
      <c r="C11" s="26"/>
      <c r="D11" s="27" t="str">
        <f>IF(B11=1,"Mo",IF(B11=2,"Tue",IF(B11=3,"Wed",IF(B11=4,"Thu",IF(B11=5,"Fri",IF(B11=6,"Sat",IF(B11=7,"Sun","")))))))</f>
        <v>Fri</v>
      </c>
      <c r="E11" s="28">
        <f>+D10</f>
        <v>44470</v>
      </c>
      <c r="F11" s="29"/>
      <c r="G11" s="30">
        <v>9005</v>
      </c>
      <c r="H11" s="31" t="s">
        <v>232</v>
      </c>
      <c r="I11" s="86" t="s">
        <v>55</v>
      </c>
      <c r="J11" s="87">
        <v>8</v>
      </c>
    </row>
    <row r="12" spans="1:10" ht="22.5" customHeight="1">
      <c r="A12" s="6" t="str">
        <f t="shared" si="0"/>
        <v/>
      </c>
      <c r="B12" s="6">
        <f t="shared" si="1"/>
        <v>6</v>
      </c>
      <c r="C12" s="33"/>
      <c r="D12" s="34" t="str">
        <f>IF(B12=1,"Mo",IF(B12=2,"Tue",IF(B12=3,"Wed",IF(B12=4,"Thu",IF(B12=5,"Fri",IF(B12=6,"Sat",IF(B12=7,"Sun","")))))))</f>
        <v>Sat</v>
      </c>
      <c r="E12" s="35">
        <f>+E11+1</f>
        <v>44471</v>
      </c>
      <c r="F12" s="29"/>
      <c r="G12" s="30"/>
      <c r="H12" s="36"/>
      <c r="I12" s="30"/>
      <c r="J12" s="32"/>
    </row>
    <row r="13" spans="1:10" ht="22.5" customHeight="1">
      <c r="A13" s="6" t="str">
        <f t="shared" si="0"/>
        <v/>
      </c>
      <c r="B13" s="6">
        <f t="shared" si="1"/>
        <v>7</v>
      </c>
      <c r="C13" s="33"/>
      <c r="D13" s="34" t="str">
        <f>IF(B13=1,"Mo",IF(B13=2,"Tue",IF(B13=3,"Wed",IF(B13=4,"Thu",IF(B13=5,"Fri",IF(B13=6,"Sat",IF(B13=7,"Sun","")))))))</f>
        <v>Sun</v>
      </c>
      <c r="E13" s="35">
        <f t="shared" ref="E13:E28" si="2">+E12+1</f>
        <v>44472</v>
      </c>
      <c r="F13" s="29"/>
      <c r="G13" s="30"/>
      <c r="H13" s="31"/>
      <c r="I13" s="30"/>
      <c r="J13" s="32"/>
    </row>
    <row r="14" spans="1:10" ht="22.5" customHeight="1">
      <c r="A14" s="6">
        <f t="shared" si="0"/>
        <v>1</v>
      </c>
      <c r="B14" s="6">
        <f t="shared" si="1"/>
        <v>1</v>
      </c>
      <c r="C14" s="33"/>
      <c r="D14" s="27" t="str">
        <f t="shared" ref="D14:D41" si="3">IF(B14=1,"Mo",IF(B14=2,"Tue",IF(B14=3,"Wed",IF(B14=4,"Thu",IF(B14=5,"Fri",IF(B14=6,"Sat",IF(B14=7,"Sun","")))))))</f>
        <v>Mo</v>
      </c>
      <c r="E14" s="28">
        <f t="shared" si="2"/>
        <v>44473</v>
      </c>
      <c r="F14" s="29"/>
      <c r="G14" s="30">
        <v>9005</v>
      </c>
      <c r="H14" s="31" t="s">
        <v>233</v>
      </c>
      <c r="I14" s="86" t="s">
        <v>55</v>
      </c>
      <c r="J14" s="87">
        <v>8</v>
      </c>
    </row>
    <row r="15" spans="1:10" ht="22.5" customHeight="1">
      <c r="A15" s="6">
        <f t="shared" si="0"/>
        <v>1</v>
      </c>
      <c r="B15" s="6">
        <f t="shared" si="1"/>
        <v>2</v>
      </c>
      <c r="C15" s="33"/>
      <c r="D15" s="37" t="str">
        <f t="shared" si="3"/>
        <v>Tue</v>
      </c>
      <c r="E15" s="38">
        <f>+E14+1</f>
        <v>44474</v>
      </c>
      <c r="F15" s="39"/>
      <c r="G15" s="30">
        <v>9005</v>
      </c>
      <c r="H15" s="41" t="s">
        <v>234</v>
      </c>
      <c r="I15" s="86" t="s">
        <v>55</v>
      </c>
      <c r="J15" s="87">
        <v>8</v>
      </c>
    </row>
    <row r="16" spans="1:10" ht="22.5" customHeight="1">
      <c r="A16" s="6">
        <f t="shared" si="0"/>
        <v>1</v>
      </c>
      <c r="B16" s="6">
        <f t="shared" si="1"/>
        <v>3</v>
      </c>
      <c r="C16" s="33"/>
      <c r="D16" s="27" t="str">
        <f t="shared" si="3"/>
        <v>Wed</v>
      </c>
      <c r="E16" s="28">
        <f>+E15+1</f>
        <v>44475</v>
      </c>
      <c r="F16" s="29"/>
      <c r="G16" s="30">
        <v>9005</v>
      </c>
      <c r="H16" s="104" t="s">
        <v>235</v>
      </c>
      <c r="I16" s="86" t="s">
        <v>55</v>
      </c>
      <c r="J16" s="87">
        <v>8</v>
      </c>
    </row>
    <row r="17" spans="1:10" ht="22.5" customHeight="1">
      <c r="A17" s="6">
        <f t="shared" si="0"/>
        <v>1</v>
      </c>
      <c r="B17" s="6">
        <f t="shared" si="1"/>
        <v>4</v>
      </c>
      <c r="C17" s="33"/>
      <c r="D17" s="37" t="str">
        <f t="shared" si="3"/>
        <v>Thu</v>
      </c>
      <c r="E17" s="38">
        <f>+E16+1</f>
        <v>44476</v>
      </c>
      <c r="F17" s="39"/>
      <c r="G17" s="30">
        <v>9005</v>
      </c>
      <c r="H17" s="41" t="s">
        <v>236</v>
      </c>
      <c r="I17" s="86" t="s">
        <v>55</v>
      </c>
      <c r="J17" s="87">
        <v>8</v>
      </c>
    </row>
    <row r="18" spans="1:10" ht="22.5" customHeight="1">
      <c r="A18" s="6">
        <f t="shared" si="0"/>
        <v>1</v>
      </c>
      <c r="B18" s="6">
        <f t="shared" si="1"/>
        <v>5</v>
      </c>
      <c r="C18" s="33"/>
      <c r="D18" s="27" t="str">
        <f>IF(B18=1,"Mo",IF(B18=2,"Tue",IF(B18=3,"Wed",IF(B18=4,"Thu",IF(B18=5,"Fri",IF(B18=6,"Sat",IF(B18=7,"Sun","")))))))</f>
        <v>Fri</v>
      </c>
      <c r="E18" s="28">
        <f>+E17+1</f>
        <v>44477</v>
      </c>
      <c r="F18" s="29"/>
      <c r="G18" s="30">
        <v>9005</v>
      </c>
      <c r="H18" s="36" t="s">
        <v>237</v>
      </c>
      <c r="I18" s="86" t="s">
        <v>55</v>
      </c>
      <c r="J18" s="87">
        <v>8</v>
      </c>
    </row>
    <row r="19" spans="1:10" ht="22.5" customHeight="1">
      <c r="A19" s="6" t="str">
        <f t="shared" si="0"/>
        <v/>
      </c>
      <c r="B19" s="6">
        <f t="shared" si="1"/>
        <v>6</v>
      </c>
      <c r="C19" s="33"/>
      <c r="D19" s="27" t="str">
        <f>IF(B19=1,"Mo",IF(B19=2,"Tue",IF(B19=3,"Wed",IF(B19=4,"Thu",IF(B19=5,"Fri",IF(B19=6,"Sat",IF(B19=7,"Sun","")))))))</f>
        <v>Sat</v>
      </c>
      <c r="E19" s="28">
        <f>+E18+1</f>
        <v>44478</v>
      </c>
      <c r="F19" s="29"/>
      <c r="G19" s="30"/>
      <c r="H19" s="36"/>
      <c r="I19" s="30"/>
      <c r="J19" s="32"/>
    </row>
    <row r="20" spans="1:10" ht="22.5" customHeight="1">
      <c r="A20" s="6" t="str">
        <f t="shared" si="0"/>
        <v/>
      </c>
      <c r="B20" s="6">
        <f t="shared" si="1"/>
        <v>7</v>
      </c>
      <c r="C20" s="33"/>
      <c r="D20" s="27" t="str">
        <f>IF(B20=1,"Mo",IF(B20=2,"Tue",IF(B20=3,"Wed",IF(B20=4,"Thu",IF(B20=5,"Fri",IF(B20=6,"Sat",IF(B20=7,"Sun","")))))))</f>
        <v>Sun</v>
      </c>
      <c r="E20" s="28">
        <f t="shared" si="2"/>
        <v>44479</v>
      </c>
      <c r="F20" s="29"/>
      <c r="G20" s="30"/>
      <c r="H20" s="31"/>
      <c r="I20" s="30"/>
      <c r="J20" s="32"/>
    </row>
    <row r="21" spans="1:10" ht="22.5" customHeight="1">
      <c r="A21" s="6">
        <f t="shared" si="0"/>
        <v>1</v>
      </c>
      <c r="B21" s="6">
        <f t="shared" si="1"/>
        <v>1</v>
      </c>
      <c r="C21" s="33"/>
      <c r="D21" s="27" t="str">
        <f t="shared" si="3"/>
        <v>Mo</v>
      </c>
      <c r="E21" s="28">
        <f t="shared" si="2"/>
        <v>44480</v>
      </c>
      <c r="F21" s="29"/>
      <c r="G21" s="30">
        <v>9005</v>
      </c>
      <c r="H21" s="36" t="s">
        <v>238</v>
      </c>
      <c r="I21" s="86" t="s">
        <v>55</v>
      </c>
      <c r="J21" s="87">
        <v>8</v>
      </c>
    </row>
    <row r="22" spans="1:10" ht="22.5" customHeight="1">
      <c r="A22" s="6">
        <f t="shared" si="0"/>
        <v>1</v>
      </c>
      <c r="B22" s="6">
        <f t="shared" si="1"/>
        <v>2</v>
      </c>
      <c r="C22" s="33"/>
      <c r="D22" s="37" t="str">
        <f t="shared" si="3"/>
        <v>Tue</v>
      </c>
      <c r="E22" s="38">
        <f>+E21+1</f>
        <v>44481</v>
      </c>
      <c r="F22" s="39"/>
      <c r="G22" s="30">
        <v>9005</v>
      </c>
      <c r="H22" s="43" t="s">
        <v>239</v>
      </c>
      <c r="I22" s="86" t="s">
        <v>55</v>
      </c>
      <c r="J22" s="87">
        <v>8</v>
      </c>
    </row>
    <row r="23" spans="1:10" ht="22.5" customHeight="1">
      <c r="A23" s="6">
        <f t="shared" si="0"/>
        <v>1</v>
      </c>
      <c r="B23" s="6">
        <f t="shared" si="1"/>
        <v>3</v>
      </c>
      <c r="C23" s="33"/>
      <c r="D23" s="27" t="str">
        <f t="shared" si="3"/>
        <v>Wed</v>
      </c>
      <c r="E23" s="28">
        <f>+E22+1</f>
        <v>44482</v>
      </c>
      <c r="F23" s="29"/>
      <c r="G23" s="30"/>
      <c r="H23" s="36" t="s">
        <v>240</v>
      </c>
      <c r="I23" s="30"/>
      <c r="J23" s="32"/>
    </row>
    <row r="24" spans="1:10" ht="22.5" customHeight="1">
      <c r="A24" s="6">
        <f t="shared" si="0"/>
        <v>1</v>
      </c>
      <c r="B24" s="6">
        <f t="shared" si="1"/>
        <v>4</v>
      </c>
      <c r="C24" s="33"/>
      <c r="D24" s="37" t="str">
        <f t="shared" si="3"/>
        <v>Thu</v>
      </c>
      <c r="E24" s="38">
        <f>+E23+1</f>
        <v>44483</v>
      </c>
      <c r="F24" s="39"/>
      <c r="G24" s="30">
        <v>9005</v>
      </c>
      <c r="H24" s="41" t="s">
        <v>241</v>
      </c>
      <c r="I24" s="86" t="s">
        <v>55</v>
      </c>
      <c r="J24" s="87">
        <v>8</v>
      </c>
    </row>
    <row r="25" spans="1:10" ht="22.5" customHeight="1">
      <c r="A25" s="6">
        <f t="shared" si="0"/>
        <v>1</v>
      </c>
      <c r="B25" s="6">
        <f t="shared" si="1"/>
        <v>5</v>
      </c>
      <c r="C25" s="33"/>
      <c r="D25" s="27" t="str">
        <f t="shared" si="3"/>
        <v>Fri</v>
      </c>
      <c r="E25" s="28">
        <f>+E24+1</f>
        <v>44484</v>
      </c>
      <c r="F25" s="29"/>
      <c r="G25" s="30">
        <v>9005</v>
      </c>
      <c r="H25" s="36" t="s">
        <v>242</v>
      </c>
      <c r="I25" s="86" t="s">
        <v>55</v>
      </c>
      <c r="J25" s="87">
        <v>8</v>
      </c>
    </row>
    <row r="26" spans="1:10" ht="22.5" customHeight="1">
      <c r="A26" s="6" t="str">
        <f t="shared" si="0"/>
        <v/>
      </c>
      <c r="B26" s="6">
        <f t="shared" si="1"/>
        <v>6</v>
      </c>
      <c r="C26" s="33"/>
      <c r="D26" s="27" t="str">
        <f t="shared" si="3"/>
        <v>Sat</v>
      </c>
      <c r="E26" s="28">
        <f>+E25+1</f>
        <v>44485</v>
      </c>
      <c r="F26" s="29"/>
      <c r="G26" s="30"/>
      <c r="H26" s="36"/>
      <c r="I26" s="30"/>
      <c r="J26" s="32"/>
    </row>
    <row r="27" spans="1:10" ht="22.5" customHeight="1">
      <c r="A27" s="6" t="str">
        <f t="shared" si="0"/>
        <v/>
      </c>
      <c r="B27" s="6">
        <f t="shared" si="1"/>
        <v>7</v>
      </c>
      <c r="C27" s="33"/>
      <c r="D27" s="27" t="str">
        <f t="shared" si="3"/>
        <v>Sun</v>
      </c>
      <c r="E27" s="28">
        <f t="shared" si="2"/>
        <v>44486</v>
      </c>
      <c r="F27" s="29"/>
      <c r="G27" s="30"/>
      <c r="H27" s="36"/>
      <c r="I27" s="30"/>
      <c r="J27" s="32"/>
    </row>
    <row r="28" spans="1:10" ht="22.5" customHeight="1">
      <c r="A28" s="6">
        <f t="shared" si="0"/>
        <v>1</v>
      </c>
      <c r="B28" s="6">
        <f t="shared" si="1"/>
        <v>1</v>
      </c>
      <c r="C28" s="33"/>
      <c r="D28" s="27" t="str">
        <f t="shared" si="3"/>
        <v>Mo</v>
      </c>
      <c r="E28" s="28">
        <f t="shared" si="2"/>
        <v>44487</v>
      </c>
      <c r="F28" s="29"/>
      <c r="G28" s="30">
        <v>9005</v>
      </c>
      <c r="H28" s="36" t="s">
        <v>243</v>
      </c>
      <c r="I28" s="86" t="s">
        <v>55</v>
      </c>
      <c r="J28" s="87">
        <v>8</v>
      </c>
    </row>
    <row r="29" spans="1:10" ht="22.5" customHeight="1">
      <c r="A29" s="6">
        <f t="shared" si="0"/>
        <v>1</v>
      </c>
      <c r="B29" s="6">
        <f t="shared" si="1"/>
        <v>2</v>
      </c>
      <c r="C29" s="33"/>
      <c r="D29" s="37" t="str">
        <f t="shared" si="3"/>
        <v>Tue</v>
      </c>
      <c r="E29" s="38">
        <f>+E28+1</f>
        <v>44488</v>
      </c>
      <c r="F29" s="39"/>
      <c r="G29" s="30">
        <v>9005</v>
      </c>
      <c r="H29" s="41" t="s">
        <v>244</v>
      </c>
      <c r="I29" s="86" t="s">
        <v>55</v>
      </c>
      <c r="J29" s="87">
        <v>8</v>
      </c>
    </row>
    <row r="30" spans="1:10" ht="22.5" customHeight="1">
      <c r="A30" s="6">
        <f t="shared" si="0"/>
        <v>1</v>
      </c>
      <c r="B30" s="6">
        <f t="shared" si="1"/>
        <v>3</v>
      </c>
      <c r="C30" s="33"/>
      <c r="D30" s="27" t="str">
        <f t="shared" si="3"/>
        <v>Wed</v>
      </c>
      <c r="E30" s="28">
        <f>+E29+1</f>
        <v>44489</v>
      </c>
      <c r="F30" s="29"/>
      <c r="G30" s="30">
        <v>9005</v>
      </c>
      <c r="H30" s="36" t="s">
        <v>245</v>
      </c>
      <c r="I30" s="86" t="s">
        <v>55</v>
      </c>
      <c r="J30" s="87">
        <v>8</v>
      </c>
    </row>
    <row r="31" spans="1:10" ht="22.5" customHeight="1">
      <c r="A31" s="6">
        <f t="shared" si="0"/>
        <v>1</v>
      </c>
      <c r="B31" s="6">
        <f t="shared" si="1"/>
        <v>4</v>
      </c>
      <c r="C31" s="33"/>
      <c r="D31" s="37" t="str">
        <f t="shared" si="3"/>
        <v>Thu</v>
      </c>
      <c r="E31" s="38">
        <f>+E30+1</f>
        <v>44490</v>
      </c>
      <c r="F31" s="39"/>
      <c r="G31" s="30">
        <v>9005</v>
      </c>
      <c r="H31" s="41" t="s">
        <v>246</v>
      </c>
      <c r="I31" s="86" t="s">
        <v>55</v>
      </c>
      <c r="J31" s="87">
        <v>8</v>
      </c>
    </row>
    <row r="32" spans="1:10" ht="22.5" customHeight="1">
      <c r="A32" s="6">
        <f t="shared" si="0"/>
        <v>1</v>
      </c>
      <c r="B32" s="6">
        <f t="shared" si="1"/>
        <v>5</v>
      </c>
      <c r="C32" s="33"/>
      <c r="D32" s="27" t="str">
        <f t="shared" si="3"/>
        <v>Fri</v>
      </c>
      <c r="E32" s="28">
        <f>+E31+1</f>
        <v>44491</v>
      </c>
      <c r="F32" s="29"/>
      <c r="G32" s="30"/>
      <c r="H32" s="36" t="s">
        <v>247</v>
      </c>
      <c r="I32" s="30"/>
      <c r="J32" s="32"/>
    </row>
    <row r="33" spans="1:10" ht="22.5" customHeight="1">
      <c r="A33" s="6" t="str">
        <f t="shared" si="0"/>
        <v/>
      </c>
      <c r="B33" s="6">
        <f t="shared" si="1"/>
        <v>6</v>
      </c>
      <c r="C33" s="33"/>
      <c r="D33" s="27" t="str">
        <f t="shared" si="3"/>
        <v>Sat</v>
      </c>
      <c r="E33" s="28">
        <f>+E32+1</f>
        <v>44492</v>
      </c>
      <c r="F33" s="29"/>
      <c r="G33" s="30"/>
      <c r="H33" s="31"/>
      <c r="I33" s="30"/>
      <c r="J33" s="32"/>
    </row>
    <row r="34" spans="1:10" ht="22.5" customHeight="1">
      <c r="A34" s="6" t="str">
        <f t="shared" si="0"/>
        <v/>
      </c>
      <c r="B34" s="6">
        <f t="shared" si="1"/>
        <v>7</v>
      </c>
      <c r="C34" s="33"/>
      <c r="D34" s="27" t="str">
        <f t="shared" si="3"/>
        <v>Sun</v>
      </c>
      <c r="E34" s="28">
        <f t="shared" ref="E34:E35" si="4">+E33+1</f>
        <v>44493</v>
      </c>
      <c r="F34" s="29"/>
      <c r="G34" s="30"/>
      <c r="H34" s="36"/>
      <c r="I34" s="30"/>
      <c r="J34" s="32"/>
    </row>
    <row r="35" spans="1:10" ht="22.5" customHeight="1">
      <c r="A35" s="6">
        <f t="shared" si="0"/>
        <v>1</v>
      </c>
      <c r="B35" s="6">
        <f t="shared" si="1"/>
        <v>1</v>
      </c>
      <c r="C35" s="33"/>
      <c r="D35" s="27" t="str">
        <f t="shared" si="3"/>
        <v>Mo</v>
      </c>
      <c r="E35" s="28">
        <f t="shared" si="4"/>
        <v>44494</v>
      </c>
      <c r="F35" s="29"/>
      <c r="G35" s="30">
        <v>9010</v>
      </c>
      <c r="H35" s="36" t="s">
        <v>248</v>
      </c>
      <c r="I35" s="30"/>
      <c r="J35" s="32"/>
    </row>
    <row r="36" spans="1:10" ht="22.5" customHeight="1">
      <c r="A36" s="6">
        <f t="shared" si="0"/>
        <v>1</v>
      </c>
      <c r="B36" s="6">
        <f t="shared" si="1"/>
        <v>2</v>
      </c>
      <c r="C36" s="33"/>
      <c r="D36" s="37" t="str">
        <f t="shared" si="3"/>
        <v>Tue</v>
      </c>
      <c r="E36" s="38">
        <f>+E35+1</f>
        <v>44495</v>
      </c>
      <c r="F36" s="39"/>
      <c r="G36" s="30">
        <v>9005</v>
      </c>
      <c r="H36" s="41" t="s">
        <v>249</v>
      </c>
      <c r="I36" s="86" t="s">
        <v>55</v>
      </c>
      <c r="J36" s="87">
        <v>8</v>
      </c>
    </row>
    <row r="37" spans="1:10" ht="22.5" customHeight="1">
      <c r="A37" s="6">
        <f t="shared" si="0"/>
        <v>1</v>
      </c>
      <c r="B37" s="6">
        <f t="shared" si="1"/>
        <v>3</v>
      </c>
      <c r="C37" s="33"/>
      <c r="D37" s="27" t="str">
        <f t="shared" si="3"/>
        <v>Wed</v>
      </c>
      <c r="E37" s="28">
        <f>+E36+1</f>
        <v>44496</v>
      </c>
      <c r="F37" s="29"/>
      <c r="G37" s="30">
        <v>9005</v>
      </c>
      <c r="H37" s="36" t="s">
        <v>250</v>
      </c>
      <c r="I37" s="86" t="s">
        <v>55</v>
      </c>
      <c r="J37" s="87">
        <v>8</v>
      </c>
    </row>
    <row r="38" spans="1:10" ht="22.5" customHeight="1">
      <c r="A38" s="6">
        <f t="shared" si="0"/>
        <v>1</v>
      </c>
      <c r="B38" s="6">
        <f t="shared" si="1"/>
        <v>4</v>
      </c>
      <c r="C38" s="33"/>
      <c r="D38" s="37" t="str">
        <f t="shared" si="3"/>
        <v>Thu</v>
      </c>
      <c r="E38" s="38">
        <f>+E37+1</f>
        <v>44497</v>
      </c>
      <c r="F38" s="39"/>
      <c r="G38" s="30">
        <v>9005</v>
      </c>
      <c r="H38" s="43" t="s">
        <v>251</v>
      </c>
      <c r="I38" s="86" t="s">
        <v>55</v>
      </c>
      <c r="J38" s="87">
        <v>8</v>
      </c>
    </row>
    <row r="39" spans="1:10" ht="22.5" customHeight="1">
      <c r="A39" s="6">
        <f t="shared" si="0"/>
        <v>1</v>
      </c>
      <c r="B39" s="6">
        <f>WEEKDAY(E38+1,2)</f>
        <v>5</v>
      </c>
      <c r="C39" s="33"/>
      <c r="D39" s="27" t="str">
        <f>IF(B39=1,"Mo",IF(B39=2,"Tue",IF(B39=3,"Wed",IF(B39=4,"Thu",IF(B39=5,"Fri",IF(B39=6,"Sat",IF(B39=7,"Sun","")))))))</f>
        <v>Fri</v>
      </c>
      <c r="E39" s="28">
        <f>IF(MONTH(E38+1)&gt;MONTH(E38),"",E38+1)</f>
        <v>44498</v>
      </c>
      <c r="F39" s="29"/>
      <c r="G39" s="30">
        <v>9005</v>
      </c>
      <c r="H39" s="36" t="s">
        <v>252</v>
      </c>
      <c r="I39" s="86" t="s">
        <v>55</v>
      </c>
      <c r="J39" s="87">
        <v>8</v>
      </c>
    </row>
    <row r="40" spans="1:10" ht="22.5" customHeight="1">
      <c r="A40" s="6" t="str">
        <f t="shared" si="0"/>
        <v/>
      </c>
      <c r="B40" s="6">
        <v>6</v>
      </c>
      <c r="C40" s="33"/>
      <c r="D40" s="27" t="str">
        <f>IF(B40=1,"Mo",IF(B40=2,"Tue",IF(B40=3,"Wed",IF(B40=4,"Thu",IF(B40=5,"Fri",IF(B40=6,"Sat",IF(B40=7,"Sun","")))))))</f>
        <v>Sat</v>
      </c>
      <c r="E40" s="28">
        <f>IF(MONTH(E39+1)&gt;MONTH(E39),"",E39+1)</f>
        <v>44499</v>
      </c>
      <c r="F40" s="29"/>
      <c r="G40" s="30"/>
      <c r="H40" s="31"/>
      <c r="I40" s="30"/>
      <c r="J40" s="32"/>
    </row>
    <row r="41" spans="1:10" ht="22.5" customHeight="1" thickBot="1">
      <c r="A41" s="6" t="str">
        <f t="shared" si="0"/>
        <v/>
      </c>
      <c r="B41" s="6">
        <v>7</v>
      </c>
      <c r="C41" s="33"/>
      <c r="D41" s="44" t="str">
        <f t="shared" si="3"/>
        <v>Sun</v>
      </c>
      <c r="E41" s="45">
        <f>IF(MONTH(E40+1)&gt;MONTH(E40),"",E40+1)</f>
        <v>44500</v>
      </c>
      <c r="F41" s="46"/>
      <c r="G41" s="47"/>
      <c r="H41" s="48"/>
      <c r="I41" s="47"/>
      <c r="J41" s="49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1:J1"/>
    <mergeCell ref="D4:E4"/>
  </mergeCells>
  <conditionalFormatting sqref="C11:C39">
    <cfRule type="expression" dxfId="96" priority="29" stopIfTrue="1">
      <formula>IF($A11=1,B11,)</formula>
    </cfRule>
    <cfRule type="expression" dxfId="95" priority="30" stopIfTrue="1">
      <formula>IF($A11="",B11,)</formula>
    </cfRule>
  </conditionalFormatting>
  <conditionalFormatting sqref="E11">
    <cfRule type="expression" dxfId="94" priority="31" stopIfTrue="1">
      <formula>IF($A11="",B11,"")</formula>
    </cfRule>
  </conditionalFormatting>
  <conditionalFormatting sqref="E12:E39">
    <cfRule type="expression" dxfId="93" priority="32" stopIfTrue="1">
      <formula>IF($A12&lt;&gt;1,B12,"")</formula>
    </cfRule>
  </conditionalFormatting>
  <conditionalFormatting sqref="D11:D39">
    <cfRule type="expression" dxfId="92" priority="33" stopIfTrue="1">
      <formula>IF($A11="",B11,)</formula>
    </cfRule>
  </conditionalFormatting>
  <conditionalFormatting sqref="G11:G12 G31:G35 G14:G27">
    <cfRule type="expression" dxfId="91" priority="34" stopIfTrue="1">
      <formula>#REF!="Freelancer"</formula>
    </cfRule>
    <cfRule type="expression" dxfId="90" priority="35" stopIfTrue="1">
      <formula>#REF!="DTC Int. Staff"</formula>
    </cfRule>
  </conditionalFormatting>
  <conditionalFormatting sqref="G14 G17:G21 G24:G27 G31:G35">
    <cfRule type="expression" dxfId="89" priority="27" stopIfTrue="1">
      <formula>$F$5="Freelancer"</formula>
    </cfRule>
    <cfRule type="expression" dxfId="88" priority="28" stopIfTrue="1">
      <formula>$F$5="DTC Int. Staff"</formula>
    </cfRule>
  </conditionalFormatting>
  <conditionalFormatting sqref="G12">
    <cfRule type="expression" dxfId="87" priority="25" stopIfTrue="1">
      <formula>#REF!="Freelancer"</formula>
    </cfRule>
    <cfRule type="expression" dxfId="86" priority="26" stopIfTrue="1">
      <formula>#REF!="DTC Int. Staff"</formula>
    </cfRule>
  </conditionalFormatting>
  <conditionalFormatting sqref="G12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3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3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C41">
    <cfRule type="expression" dxfId="79" priority="16" stopIfTrue="1">
      <formula>IF($A41=1,B41,)</formula>
    </cfRule>
    <cfRule type="expression" dxfId="78" priority="17" stopIfTrue="1">
      <formula>IF($A41="",B41,)</formula>
    </cfRule>
  </conditionalFormatting>
  <conditionalFormatting sqref="D41">
    <cfRule type="expression" dxfId="77" priority="18" stopIfTrue="1">
      <formula>IF($A41="",B41,)</formula>
    </cfRule>
  </conditionalFormatting>
  <conditionalFormatting sqref="C40">
    <cfRule type="expression" dxfId="76" priority="13" stopIfTrue="1">
      <formula>IF($A40=1,B40,)</formula>
    </cfRule>
    <cfRule type="expression" dxfId="75" priority="14" stopIfTrue="1">
      <formula>IF($A40="",B40,)</formula>
    </cfRule>
  </conditionalFormatting>
  <conditionalFormatting sqref="D40">
    <cfRule type="expression" dxfId="74" priority="15" stopIfTrue="1">
      <formula>IF($A40="",B40,)</formula>
    </cfRule>
  </conditionalFormatting>
  <conditionalFormatting sqref="E40">
    <cfRule type="expression" dxfId="73" priority="12" stopIfTrue="1">
      <formula>IF($A40&lt;&gt;1,B40,"")</formula>
    </cfRule>
  </conditionalFormatting>
  <conditionalFormatting sqref="E41">
    <cfRule type="expression" dxfId="72" priority="11" stopIfTrue="1">
      <formula>IF($A41&lt;&gt;1,B41,"")</formula>
    </cfRule>
  </conditionalFormatting>
  <conditionalFormatting sqref="G23">
    <cfRule type="expression" dxfId="71" priority="9" stopIfTrue="1">
      <formula>$F$5="Freelancer"</formula>
    </cfRule>
    <cfRule type="expression" dxfId="70" priority="10" stopIfTrue="1">
      <formula>$F$5="DTC Int. Staff"</formula>
    </cfRule>
  </conditionalFormatting>
  <conditionalFormatting sqref="G28:G30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36:G39">
    <cfRule type="expression" dxfId="67" priority="1" stopIfTrue="1">
      <formula>#REF!="Freelancer"</formula>
    </cfRule>
    <cfRule type="expression" dxfId="6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D3B1-A476-4BA2-898A-131A67896091}">
  <sheetPr>
    <pageSetUpPr fitToPage="1"/>
  </sheetPr>
  <dimension ref="A1:J194"/>
  <sheetViews>
    <sheetView showGridLines="0" topLeftCell="D1" zoomScale="92" zoomScaleNormal="92" workbookViewId="0">
      <selection activeCell="G11" sqref="G11"/>
    </sheetView>
  </sheetViews>
  <sheetFormatPr defaultColWidth="11.42578125" defaultRowHeight="14.45"/>
  <cols>
    <col min="1" max="2" width="4" style="6" hidden="1" customWidth="1"/>
    <col min="3" max="3" width="3.5703125" style="6" hidden="1" customWidth="1"/>
    <col min="4" max="4" width="13" style="6" bestFit="1" customWidth="1"/>
    <col min="5" max="5" width="10.5703125" style="6" bestFit="1" customWidth="1"/>
    <col min="6" max="6" width="21.7109375" style="6" bestFit="1" customWidth="1"/>
    <col min="7" max="7" width="16.28515625" style="6" customWidth="1"/>
    <col min="8" max="8" width="85.28515625" style="6" customWidth="1"/>
    <col min="9" max="10" width="13.85546875" style="6" customWidth="1"/>
    <col min="11" max="16384" width="11.42578125" style="6"/>
  </cols>
  <sheetData>
    <row r="1" spans="1:10" ht="51.75" customHeight="1" thickBot="1">
      <c r="D1" s="153" t="s">
        <v>41</v>
      </c>
      <c r="E1" s="154"/>
      <c r="F1" s="154"/>
      <c r="G1" s="154"/>
      <c r="H1" s="154"/>
      <c r="I1" s="154"/>
      <c r="J1" s="155"/>
    </row>
    <row r="2" spans="1:10" ht="13.5" customHeight="1">
      <c r="D2" s="7"/>
      <c r="E2" s="7"/>
      <c r="F2" s="7"/>
      <c r="G2" s="7"/>
      <c r="H2" s="7"/>
      <c r="I2" s="7"/>
      <c r="J2" s="8"/>
    </row>
    <row r="3" spans="1:10" ht="20.25" customHeight="1">
      <c r="D3" s="9" t="s">
        <v>42</v>
      </c>
      <c r="E3" s="10"/>
      <c r="F3" s="11" t="str">
        <f>'Information-General Settings'!C3</f>
        <v>Prapaporn</v>
      </c>
      <c r="G3" s="12"/>
      <c r="I3" s="13"/>
      <c r="J3" s="13"/>
    </row>
    <row r="4" spans="1:10" ht="20.25" customHeight="1">
      <c r="D4" s="151" t="s">
        <v>43</v>
      </c>
      <c r="E4" s="152"/>
      <c r="F4" s="11" t="str">
        <f>'Information-General Settings'!C4</f>
        <v>Chalermpong</v>
      </c>
      <c r="G4" s="12"/>
      <c r="I4" s="13"/>
      <c r="J4" s="13"/>
    </row>
    <row r="5" spans="1:10" ht="20.25" customHeight="1">
      <c r="D5" s="9" t="s">
        <v>44</v>
      </c>
      <c r="E5" s="14"/>
      <c r="F5" s="11" t="str">
        <f>'Information-General Settings'!C5</f>
        <v>TIME039</v>
      </c>
      <c r="G5" s="12"/>
      <c r="I5" s="13"/>
      <c r="J5" s="13"/>
    </row>
    <row r="6" spans="1:10" ht="20.25" customHeight="1">
      <c r="E6" s="13"/>
      <c r="F6" s="13"/>
      <c r="G6" s="13"/>
      <c r="H6" s="12"/>
      <c r="I6" s="13"/>
      <c r="J6" s="15"/>
    </row>
    <row r="7" spans="1:10" ht="29.1">
      <c r="G7" s="16"/>
      <c r="H7" s="12"/>
      <c r="I7" s="17" t="s">
        <v>45</v>
      </c>
      <c r="J7" s="18" t="s">
        <v>46</v>
      </c>
    </row>
    <row r="8" spans="1:10" ht="43.5" customHeight="1">
      <c r="G8" s="13"/>
      <c r="H8" s="12"/>
      <c r="I8" s="19">
        <f>SUM(J10:J104)</f>
        <v>100</v>
      </c>
      <c r="J8" s="20">
        <f>I8/8</f>
        <v>12.5</v>
      </c>
    </row>
    <row r="9" spans="1:10" ht="20.25" customHeight="1" thickBot="1">
      <c r="E9" s="13"/>
      <c r="F9" s="13"/>
      <c r="G9" s="13"/>
      <c r="H9" s="12"/>
      <c r="I9" s="13"/>
      <c r="J9" s="15"/>
    </row>
    <row r="10" spans="1:10" ht="22.5" customHeight="1" thickBot="1">
      <c r="B10" s="6">
        <f>MONTH(E11)</f>
        <v>11</v>
      </c>
      <c r="C10" s="59"/>
      <c r="D10" s="23">
        <v>44501</v>
      </c>
      <c r="E10" s="23" t="s">
        <v>47</v>
      </c>
      <c r="F10" s="24" t="s">
        <v>48</v>
      </c>
      <c r="G10" s="51" t="s">
        <v>49</v>
      </c>
      <c r="H10" s="25" t="s">
        <v>50</v>
      </c>
      <c r="I10" s="25" t="s">
        <v>51</v>
      </c>
      <c r="J10" s="67" t="s">
        <v>52</v>
      </c>
    </row>
    <row r="11" spans="1:10" ht="22.5" customHeight="1">
      <c r="A11" s="6">
        <f t="shared" ref="A11:A41" si="0">IF(OR(C11="f",C11="u",C11="F",C11="U"),"",IF(OR(B11=1,B11=2,B11=3,B11=4,B11=5),1,""))</f>
        <v>1</v>
      </c>
      <c r="B11" s="6">
        <f t="shared" ref="B11:B38" si="1">WEEKDAY(E11,2)</f>
        <v>1</v>
      </c>
      <c r="C11" s="60"/>
      <c r="D11" s="63" t="str">
        <f>IF(B11=1,"Mo",IF(B11=2,"Tue",IF(B11=3,"Wed",IF(B11=4,"Thu",IF(B11=5,"Fri",IF(B11=6,"Sat",IF(B11=7,"Sun","")))))))</f>
        <v>Mo</v>
      </c>
      <c r="E11" s="38">
        <f>+D10</f>
        <v>44501</v>
      </c>
      <c r="F11" s="39"/>
      <c r="G11" s="40">
        <v>9005</v>
      </c>
      <c r="H11" s="58" t="s">
        <v>253</v>
      </c>
      <c r="I11" s="86" t="s">
        <v>55</v>
      </c>
      <c r="J11" s="87">
        <v>8</v>
      </c>
    </row>
    <row r="12" spans="1:10" ht="22.5" customHeight="1">
      <c r="B12" s="6">
        <f t="shared" si="1"/>
        <v>2</v>
      </c>
      <c r="C12" s="62"/>
      <c r="D12" s="61" t="str">
        <f>IF(B12=1,"Mo",IF(B12=2,"Tue",IF(B12=3,"Wed",IF(B12=4,"Thu",IF(B12=5,"Fri",IF(B12=6,"Sat",IF(B12=7,"Sun","")))))))</f>
        <v>Tue</v>
      </c>
      <c r="E12" s="28">
        <f>+E11+1</f>
        <v>44502</v>
      </c>
      <c r="F12" s="29"/>
      <c r="G12" s="30">
        <v>9005</v>
      </c>
      <c r="H12" s="36" t="s">
        <v>254</v>
      </c>
      <c r="I12" s="86" t="s">
        <v>55</v>
      </c>
      <c r="J12" s="87">
        <v>8</v>
      </c>
    </row>
    <row r="13" spans="1:10" ht="22.5" customHeight="1">
      <c r="B13" s="6">
        <f t="shared" si="1"/>
        <v>3</v>
      </c>
      <c r="C13" s="62"/>
      <c r="D13" s="63" t="str">
        <f>IF(B13=1,"Mo",IF(B13=2,"Tue",IF(B13=3,"Wed",IF(B13=4,"Thu",IF(B13=5,"Fri",IF(B13=6,"Sat",IF(B13=7,"Sun","")))))))</f>
        <v>Wed</v>
      </c>
      <c r="E13" s="38">
        <f>+E12+1</f>
        <v>44503</v>
      </c>
      <c r="F13" s="39"/>
      <c r="G13" s="40">
        <v>9005</v>
      </c>
      <c r="H13" s="58" t="s">
        <v>255</v>
      </c>
      <c r="I13" s="86" t="s">
        <v>55</v>
      </c>
      <c r="J13" s="87">
        <v>8</v>
      </c>
    </row>
    <row r="14" spans="1:10" ht="22.5" customHeight="1">
      <c r="A14" s="6">
        <f t="shared" si="0"/>
        <v>1</v>
      </c>
      <c r="B14" s="6">
        <f t="shared" si="1"/>
        <v>4</v>
      </c>
      <c r="C14" s="62"/>
      <c r="D14" s="61" t="str">
        <f t="shared" ref="D14:D38" si="2">IF(B14=1,"Mo",IF(B14=2,"Tue",IF(B14=3,"Wed",IF(B14=4,"Thu",IF(B14=5,"Fri",IF(B14=6,"Sat",IF(B14=7,"Sun","")))))))</f>
        <v>Thu</v>
      </c>
      <c r="E14" s="28">
        <f>+E13+1</f>
        <v>44504</v>
      </c>
      <c r="F14" s="29"/>
      <c r="G14" s="30">
        <v>9005</v>
      </c>
      <c r="H14" s="31" t="s">
        <v>256</v>
      </c>
      <c r="I14" s="86" t="s">
        <v>55</v>
      </c>
      <c r="J14" s="87">
        <v>8</v>
      </c>
    </row>
    <row r="15" spans="1:10" ht="22.5" customHeight="1">
      <c r="A15" s="6">
        <f t="shared" si="0"/>
        <v>1</v>
      </c>
      <c r="B15" s="6">
        <f t="shared" si="1"/>
        <v>5</v>
      </c>
      <c r="C15" s="62"/>
      <c r="D15" s="63" t="str">
        <f t="shared" si="2"/>
        <v>Fri</v>
      </c>
      <c r="E15" s="38">
        <f>+E14+1</f>
        <v>44505</v>
      </c>
      <c r="F15" s="39"/>
      <c r="G15" s="40">
        <v>9005</v>
      </c>
      <c r="H15" s="41" t="s">
        <v>257</v>
      </c>
      <c r="I15" s="86" t="s">
        <v>55</v>
      </c>
      <c r="J15" s="87">
        <v>8</v>
      </c>
    </row>
    <row r="16" spans="1:10" ht="22.5" customHeight="1">
      <c r="A16" s="6" t="str">
        <f t="shared" si="0"/>
        <v/>
      </c>
      <c r="B16" s="6">
        <f t="shared" si="1"/>
        <v>6</v>
      </c>
      <c r="C16" s="62"/>
      <c r="D16" s="61" t="str">
        <f t="shared" si="2"/>
        <v>Sat</v>
      </c>
      <c r="E16" s="28">
        <f>+E15+1</f>
        <v>44506</v>
      </c>
      <c r="F16" s="29"/>
      <c r="G16" s="30"/>
      <c r="H16" s="104"/>
      <c r="I16" s="30"/>
      <c r="J16" s="68"/>
    </row>
    <row r="17" spans="1:10" ht="22.5" customHeight="1">
      <c r="A17" s="6" t="str">
        <f t="shared" si="0"/>
        <v/>
      </c>
      <c r="B17" s="6">
        <f t="shared" si="1"/>
        <v>7</v>
      </c>
      <c r="C17" s="62"/>
      <c r="D17" s="63" t="str">
        <f t="shared" si="2"/>
        <v>Sun</v>
      </c>
      <c r="E17" s="38">
        <f>+E16+1</f>
        <v>44507</v>
      </c>
      <c r="F17" s="29"/>
      <c r="G17" s="30"/>
      <c r="H17" s="36"/>
      <c r="I17" s="30"/>
      <c r="J17" s="68"/>
    </row>
    <row r="18" spans="1:10" ht="22.5" customHeight="1">
      <c r="A18" s="6">
        <f t="shared" si="0"/>
        <v>1</v>
      </c>
      <c r="B18" s="6">
        <f t="shared" si="1"/>
        <v>1</v>
      </c>
      <c r="C18" s="62"/>
      <c r="D18" s="61" t="str">
        <f>IF(B18=1,"Mo",IF(B18=2,"Tue",IF(B18=3,"Wed",IF(B18=4,"Thu",IF(B18=5,"Fri",IF(B18=6,"Sat",IF(B18=7,"Sun","")))))))</f>
        <v>Mo</v>
      </c>
      <c r="E18" s="28">
        <f>+E17+1</f>
        <v>44508</v>
      </c>
      <c r="F18" s="29"/>
      <c r="G18" s="40">
        <v>9005</v>
      </c>
      <c r="H18" s="36" t="s">
        <v>258</v>
      </c>
      <c r="I18" s="86" t="s">
        <v>55</v>
      </c>
      <c r="J18" s="87">
        <v>8</v>
      </c>
    </row>
    <row r="19" spans="1:10" ht="22.5" customHeight="1">
      <c r="A19" s="6">
        <f t="shared" si="0"/>
        <v>1</v>
      </c>
      <c r="B19" s="6">
        <f t="shared" si="1"/>
        <v>2</v>
      </c>
      <c r="C19" s="62"/>
      <c r="D19" s="63" t="str">
        <f>IF(B19=1,"Mo",IF(B19=2,"Tue",IF(B19=3,"Wed",IF(B19=4,"Thu",IF(B19=5,"Fri",IF(B19=6,"Sat",IF(B19=7,"Sun","")))))))</f>
        <v>Tue</v>
      </c>
      <c r="E19" s="38">
        <f>+E18+1</f>
        <v>44509</v>
      </c>
      <c r="F19" s="39"/>
      <c r="G19" s="40">
        <v>9010</v>
      </c>
      <c r="H19" s="41" t="s">
        <v>35</v>
      </c>
      <c r="I19" s="86"/>
      <c r="J19" s="90"/>
    </row>
    <row r="20" spans="1:10" ht="22.5" customHeight="1">
      <c r="A20" s="6">
        <f t="shared" si="0"/>
        <v>1</v>
      </c>
      <c r="B20" s="6">
        <f t="shared" si="1"/>
        <v>3</v>
      </c>
      <c r="C20" s="62"/>
      <c r="D20" s="61" t="str">
        <f>IF(B20=1,"Mo",IF(B20=2,"Tue",IF(B20=3,"Wed",IF(B20=4,"Thu",IF(B20=5,"Fri",IF(B20=6,"Sat",IF(B20=7,"Sun","")))))))</f>
        <v>Wed</v>
      </c>
      <c r="E20" s="28">
        <f>+E19+1</f>
        <v>44510</v>
      </c>
      <c r="F20" s="29"/>
      <c r="G20" s="40">
        <v>9010</v>
      </c>
      <c r="H20" s="41" t="s">
        <v>35</v>
      </c>
      <c r="I20" s="86"/>
      <c r="J20" s="68"/>
    </row>
    <row r="21" spans="1:10" ht="22.5" customHeight="1">
      <c r="A21" s="6">
        <f t="shared" si="0"/>
        <v>1</v>
      </c>
      <c r="B21" s="6">
        <f t="shared" si="1"/>
        <v>4</v>
      </c>
      <c r="C21" s="64"/>
      <c r="D21" s="63" t="str">
        <f t="shared" si="2"/>
        <v>Thu</v>
      </c>
      <c r="E21" s="38">
        <f>+E20+1</f>
        <v>44511</v>
      </c>
      <c r="F21" s="39"/>
      <c r="G21" s="40">
        <v>9010</v>
      </c>
      <c r="H21" s="41" t="s">
        <v>259</v>
      </c>
      <c r="I21" s="86" t="s">
        <v>260</v>
      </c>
      <c r="J21" s="90">
        <v>2</v>
      </c>
    </row>
    <row r="22" spans="1:10" ht="22.5" customHeight="1">
      <c r="A22" s="6">
        <f t="shared" si="0"/>
        <v>1</v>
      </c>
      <c r="B22" s="6">
        <f t="shared" si="1"/>
        <v>5</v>
      </c>
      <c r="C22" s="64"/>
      <c r="D22" s="61" t="str">
        <f t="shared" si="2"/>
        <v>Fri</v>
      </c>
      <c r="E22" s="28">
        <f>+E21+1</f>
        <v>44512</v>
      </c>
      <c r="F22" s="29"/>
      <c r="G22" s="40">
        <v>9010</v>
      </c>
      <c r="H22" s="41" t="s">
        <v>261</v>
      </c>
      <c r="I22" s="86" t="s">
        <v>260</v>
      </c>
      <c r="J22" s="90">
        <v>2</v>
      </c>
    </row>
    <row r="23" spans="1:10" ht="22.5" customHeight="1">
      <c r="A23" s="6" t="str">
        <f t="shared" si="0"/>
        <v/>
      </c>
      <c r="B23" s="6">
        <f t="shared" si="1"/>
        <v>6</v>
      </c>
      <c r="C23" s="62"/>
      <c r="D23" s="63" t="str">
        <f t="shared" si="2"/>
        <v>Sat</v>
      </c>
      <c r="E23" s="38">
        <f>+E22+1</f>
        <v>44513</v>
      </c>
      <c r="F23" s="39"/>
      <c r="G23" s="40"/>
      <c r="H23" s="41"/>
      <c r="I23" s="40"/>
      <c r="J23" s="90"/>
    </row>
    <row r="24" spans="1:10" ht="22.5" customHeight="1">
      <c r="A24" s="6" t="str">
        <f t="shared" si="0"/>
        <v/>
      </c>
      <c r="B24" s="6">
        <f t="shared" si="1"/>
        <v>7</v>
      </c>
      <c r="C24" s="62"/>
      <c r="D24" s="63" t="str">
        <f t="shared" si="2"/>
        <v>Sun</v>
      </c>
      <c r="E24" s="38">
        <f>+E23+1</f>
        <v>44514</v>
      </c>
      <c r="F24" s="39"/>
      <c r="G24" s="40"/>
      <c r="H24" s="41"/>
      <c r="I24" s="40"/>
      <c r="J24" s="90"/>
    </row>
    <row r="25" spans="1:10" ht="22.5" customHeight="1">
      <c r="A25" s="6">
        <f t="shared" si="0"/>
        <v>1</v>
      </c>
      <c r="B25" s="6">
        <f t="shared" si="1"/>
        <v>1</v>
      </c>
      <c r="C25" s="62"/>
      <c r="D25" s="61" t="str">
        <f t="shared" si="2"/>
        <v>Mo</v>
      </c>
      <c r="E25" s="28">
        <f>+E24+1</f>
        <v>44515</v>
      </c>
      <c r="F25" s="29"/>
      <c r="G25" s="40">
        <v>9010</v>
      </c>
      <c r="H25" s="41" t="s">
        <v>262</v>
      </c>
      <c r="I25" s="86" t="s">
        <v>260</v>
      </c>
      <c r="J25" s="68">
        <v>2</v>
      </c>
    </row>
    <row r="26" spans="1:10" ht="22.5" customHeight="1">
      <c r="A26" s="6">
        <f t="shared" si="0"/>
        <v>1</v>
      </c>
      <c r="B26" s="6">
        <f t="shared" si="1"/>
        <v>2</v>
      </c>
      <c r="C26" s="62"/>
      <c r="D26" s="63" t="str">
        <f t="shared" si="2"/>
        <v>Tue</v>
      </c>
      <c r="E26" s="38">
        <f>+E25+1</f>
        <v>44516</v>
      </c>
      <c r="F26" s="39"/>
      <c r="G26" s="40">
        <v>9010</v>
      </c>
      <c r="H26" s="41" t="s">
        <v>35</v>
      </c>
      <c r="I26" s="86"/>
      <c r="J26" s="90"/>
    </row>
    <row r="27" spans="1:10" ht="22.5" customHeight="1">
      <c r="A27" s="6">
        <f t="shared" si="0"/>
        <v>1</v>
      </c>
      <c r="B27" s="6">
        <f t="shared" si="1"/>
        <v>3</v>
      </c>
      <c r="C27" s="62"/>
      <c r="D27" s="61" t="str">
        <f t="shared" si="2"/>
        <v>Wed</v>
      </c>
      <c r="E27" s="28">
        <f>+E26+1</f>
        <v>44517</v>
      </c>
      <c r="F27" s="29"/>
      <c r="G27" s="40">
        <v>9010</v>
      </c>
      <c r="H27" s="41" t="s">
        <v>35</v>
      </c>
      <c r="I27" s="86"/>
      <c r="J27" s="68"/>
    </row>
    <row r="28" spans="1:10" ht="22.5" customHeight="1">
      <c r="A28" s="6">
        <f t="shared" si="0"/>
        <v>1</v>
      </c>
      <c r="B28" s="6">
        <f t="shared" si="1"/>
        <v>4</v>
      </c>
      <c r="C28" s="62"/>
      <c r="D28" s="63" t="str">
        <f t="shared" si="2"/>
        <v>Thu</v>
      </c>
      <c r="E28" s="38">
        <f>+E27+1</f>
        <v>44518</v>
      </c>
      <c r="F28" s="39"/>
      <c r="G28" s="40">
        <v>9010</v>
      </c>
      <c r="H28" s="41" t="s">
        <v>35</v>
      </c>
      <c r="I28" s="86"/>
      <c r="J28" s="90"/>
    </row>
    <row r="29" spans="1:10" ht="22.5" customHeight="1">
      <c r="A29" s="6">
        <f t="shared" si="0"/>
        <v>1</v>
      </c>
      <c r="B29" s="6">
        <f t="shared" si="1"/>
        <v>5</v>
      </c>
      <c r="C29" s="62"/>
      <c r="D29" s="61" t="str">
        <f t="shared" si="2"/>
        <v>Fri</v>
      </c>
      <c r="E29" s="28">
        <f>+E28+1</f>
        <v>44519</v>
      </c>
      <c r="F29" s="29"/>
      <c r="G29" s="40">
        <v>9010</v>
      </c>
      <c r="H29" s="41" t="s">
        <v>263</v>
      </c>
      <c r="I29" s="86" t="s">
        <v>260</v>
      </c>
      <c r="J29" s="68">
        <v>2</v>
      </c>
    </row>
    <row r="30" spans="1:10" ht="22.5" customHeight="1">
      <c r="A30" s="6" t="str">
        <f t="shared" si="0"/>
        <v/>
      </c>
      <c r="B30" s="6">
        <f t="shared" si="1"/>
        <v>6</v>
      </c>
      <c r="C30" s="62"/>
      <c r="D30" s="61" t="str">
        <f t="shared" si="2"/>
        <v>Sat</v>
      </c>
      <c r="E30" s="28">
        <f>+E29+1</f>
        <v>44520</v>
      </c>
      <c r="F30" s="29"/>
      <c r="G30" s="30"/>
      <c r="H30" s="36"/>
      <c r="I30" s="30"/>
      <c r="J30" s="68"/>
    </row>
    <row r="31" spans="1:10" ht="22.5" customHeight="1">
      <c r="A31" s="6" t="str">
        <f t="shared" si="0"/>
        <v/>
      </c>
      <c r="B31" s="6">
        <f t="shared" si="1"/>
        <v>7</v>
      </c>
      <c r="C31" s="62"/>
      <c r="D31" s="63" t="str">
        <f t="shared" si="2"/>
        <v>Sun</v>
      </c>
      <c r="E31" s="38">
        <f>+E30+1</f>
        <v>44521</v>
      </c>
      <c r="F31" s="39"/>
      <c r="G31" s="40"/>
      <c r="H31" s="41"/>
      <c r="I31" s="40"/>
      <c r="J31" s="90"/>
    </row>
    <row r="32" spans="1:10" ht="22.5" customHeight="1">
      <c r="A32" s="6">
        <f t="shared" si="0"/>
        <v>1</v>
      </c>
      <c r="B32" s="6">
        <f t="shared" si="1"/>
        <v>1</v>
      </c>
      <c r="C32" s="62"/>
      <c r="D32" s="61" t="str">
        <f t="shared" si="2"/>
        <v>Mo</v>
      </c>
      <c r="E32" s="28">
        <f>+E31+1</f>
        <v>44522</v>
      </c>
      <c r="F32" s="29"/>
      <c r="G32" s="40">
        <v>9005</v>
      </c>
      <c r="H32" s="41" t="s">
        <v>264</v>
      </c>
      <c r="I32" s="86" t="s">
        <v>260</v>
      </c>
      <c r="J32" s="68">
        <v>2</v>
      </c>
    </row>
    <row r="33" spans="1:10" ht="22.5" customHeight="1">
      <c r="A33" s="6">
        <f t="shared" si="0"/>
        <v>1</v>
      </c>
      <c r="B33" s="6">
        <f t="shared" si="1"/>
        <v>2</v>
      </c>
      <c r="C33" s="62"/>
      <c r="D33" s="63" t="str">
        <f t="shared" si="2"/>
        <v>Tue</v>
      </c>
      <c r="E33" s="38">
        <f>+E32+1</f>
        <v>44523</v>
      </c>
      <c r="F33" s="39"/>
      <c r="G33" s="40">
        <v>9005</v>
      </c>
      <c r="H33" s="58" t="s">
        <v>265</v>
      </c>
      <c r="I33" s="86" t="s">
        <v>55</v>
      </c>
      <c r="J33" s="87">
        <v>8</v>
      </c>
    </row>
    <row r="34" spans="1:10" ht="22.5" customHeight="1">
      <c r="A34" s="6">
        <f t="shared" si="0"/>
        <v>1</v>
      </c>
      <c r="B34" s="6">
        <f t="shared" si="1"/>
        <v>3</v>
      </c>
      <c r="C34" s="62"/>
      <c r="D34" s="61" t="str">
        <f t="shared" si="2"/>
        <v>Wed</v>
      </c>
      <c r="E34" s="28">
        <f>+E33+1</f>
        <v>44524</v>
      </c>
      <c r="F34" s="29"/>
      <c r="G34" s="40">
        <v>9005</v>
      </c>
      <c r="H34" s="36" t="s">
        <v>266</v>
      </c>
      <c r="I34" s="86" t="s">
        <v>55</v>
      </c>
      <c r="J34" s="87">
        <v>8</v>
      </c>
    </row>
    <row r="35" spans="1:10" ht="22.5" customHeight="1">
      <c r="A35" s="6">
        <f t="shared" si="0"/>
        <v>1</v>
      </c>
      <c r="B35" s="6">
        <f t="shared" si="1"/>
        <v>4</v>
      </c>
      <c r="C35" s="62"/>
      <c r="D35" s="63" t="str">
        <f t="shared" si="2"/>
        <v>Thu</v>
      </c>
      <c r="E35" s="38">
        <f>+E34+1</f>
        <v>44525</v>
      </c>
      <c r="F35" s="39"/>
      <c r="G35" s="40">
        <v>9010</v>
      </c>
      <c r="H35" s="41" t="s">
        <v>267</v>
      </c>
      <c r="I35" s="86" t="s">
        <v>260</v>
      </c>
      <c r="J35" s="87">
        <v>2</v>
      </c>
    </row>
    <row r="36" spans="1:10" ht="22.5" customHeight="1">
      <c r="A36" s="6">
        <f t="shared" si="0"/>
        <v>1</v>
      </c>
      <c r="B36" s="6">
        <f t="shared" si="1"/>
        <v>5</v>
      </c>
      <c r="C36" s="62"/>
      <c r="D36" s="61" t="str">
        <f t="shared" si="2"/>
        <v>Fri</v>
      </c>
      <c r="E36" s="28">
        <f>+E35+1</f>
        <v>44526</v>
      </c>
      <c r="F36" s="29"/>
      <c r="G36" s="40">
        <v>9005</v>
      </c>
      <c r="H36" s="36" t="s">
        <v>268</v>
      </c>
      <c r="I36" s="86" t="s">
        <v>55</v>
      </c>
      <c r="J36" s="87">
        <v>8</v>
      </c>
    </row>
    <row r="37" spans="1:10" ht="22.5" customHeight="1">
      <c r="A37" s="6" t="str">
        <f t="shared" si="0"/>
        <v/>
      </c>
      <c r="B37" s="6">
        <f t="shared" si="1"/>
        <v>6</v>
      </c>
      <c r="C37" s="62"/>
      <c r="D37" s="61" t="str">
        <f t="shared" si="2"/>
        <v>Sat</v>
      </c>
      <c r="E37" s="28">
        <f>+E36+1</f>
        <v>44527</v>
      </c>
      <c r="F37" s="29"/>
      <c r="G37" s="30"/>
      <c r="H37" s="36"/>
      <c r="I37" s="30"/>
      <c r="J37" s="68"/>
    </row>
    <row r="38" spans="1:10" ht="22.5" customHeight="1">
      <c r="A38" s="6" t="str">
        <f t="shared" si="0"/>
        <v/>
      </c>
      <c r="B38" s="6">
        <f t="shared" si="1"/>
        <v>7</v>
      </c>
      <c r="C38" s="62"/>
      <c r="D38" s="63" t="str">
        <f t="shared" si="2"/>
        <v>Sun</v>
      </c>
      <c r="E38" s="38">
        <f>+E37+1</f>
        <v>44528</v>
      </c>
      <c r="F38" s="29"/>
      <c r="G38" s="30"/>
      <c r="H38" s="57"/>
      <c r="I38" s="30"/>
      <c r="J38" s="68"/>
    </row>
    <row r="39" spans="1:10" ht="22.5" customHeight="1">
      <c r="A39" s="6">
        <f t="shared" si="0"/>
        <v>1</v>
      </c>
      <c r="B39" s="6">
        <f>WEEKDAY(E38+1,2)</f>
        <v>1</v>
      </c>
      <c r="C39" s="62"/>
      <c r="D39" s="61" t="str">
        <f>IF(B39=1,"Mo",IF(B39=2,"Tue",IF(B39=3,"Wed",IF(B39=4,"Thu",IF(B39=5,"Fri",IF(B39=6,"Sat",IF(B39=7,"Sun","")))))))</f>
        <v>Mo</v>
      </c>
      <c r="E39" s="28">
        <f>IF(MONTH(E38+1)&gt;MONTH(E38),"",E38+1)</f>
        <v>44529</v>
      </c>
      <c r="F39" s="29"/>
      <c r="G39" s="40">
        <v>9005</v>
      </c>
      <c r="H39" s="36" t="s">
        <v>269</v>
      </c>
      <c r="I39" s="86" t="s">
        <v>55</v>
      </c>
      <c r="J39" s="87">
        <v>8</v>
      </c>
    </row>
    <row r="40" spans="1:10" ht="22.5" customHeight="1">
      <c r="A40" s="6">
        <f t="shared" si="0"/>
        <v>1</v>
      </c>
      <c r="B40" s="6">
        <v>2</v>
      </c>
      <c r="C40" s="62"/>
      <c r="D40" s="63" t="str">
        <f>IF(B40=1,"Mo",IF(B40=2,"Tue",IF(B40=3,"Wed",IF(B40=4,"Thu",IF(B40=5,"Fri",IF(B40=6,"Sat",IF(B40=7,"Sun","")))))))</f>
        <v>Tue</v>
      </c>
      <c r="E40" s="38">
        <f>IF(MONTH(E39+1)&gt;MONTH(E39),"",E39+1)</f>
        <v>44530</v>
      </c>
      <c r="F40" s="39"/>
      <c r="G40" s="40">
        <v>9005</v>
      </c>
      <c r="H40" s="36" t="s">
        <v>270</v>
      </c>
      <c r="I40" s="86" t="s">
        <v>55</v>
      </c>
      <c r="J40" s="87">
        <v>8</v>
      </c>
    </row>
    <row r="41" spans="1:10" ht="22.5" customHeight="1">
      <c r="A41" s="6">
        <f t="shared" si="0"/>
        <v>1</v>
      </c>
      <c r="B41" s="6">
        <v>3</v>
      </c>
      <c r="C41" s="62"/>
    </row>
    <row r="42" spans="1:10" ht="22.5" customHeight="1">
      <c r="C42" s="62"/>
    </row>
    <row r="43" spans="1:10" ht="22.5" customHeight="1">
      <c r="C43" s="62"/>
    </row>
    <row r="44" spans="1:10" ht="22.5" customHeight="1">
      <c r="C44" s="62"/>
    </row>
    <row r="45" spans="1:10" ht="22.5" customHeight="1" thickBot="1">
      <c r="C45" s="100"/>
    </row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  <row r="191" ht="39" customHeight="1"/>
    <row r="192" ht="39" customHeight="1"/>
    <row r="193" ht="39" customHeight="1"/>
    <row r="194" ht="39" customHeight="1"/>
  </sheetData>
  <mergeCells count="2">
    <mergeCell ref="D1:J1"/>
    <mergeCell ref="D4:E4"/>
  </mergeCells>
  <conditionalFormatting sqref="C11 C14:C45">
    <cfRule type="expression" dxfId="65" priority="55" stopIfTrue="1">
      <formula>IF($A11=1,B11,)</formula>
    </cfRule>
    <cfRule type="expression" dxfId="64" priority="56" stopIfTrue="1">
      <formula>IF($A11="",B11,)</formula>
    </cfRule>
  </conditionalFormatting>
  <conditionalFormatting sqref="E11">
    <cfRule type="expression" dxfId="63" priority="57" stopIfTrue="1">
      <formula>IF($A11="",B11,"")</formula>
    </cfRule>
  </conditionalFormatting>
  <conditionalFormatting sqref="E14:E40">
    <cfRule type="expression" dxfId="62" priority="58" stopIfTrue="1">
      <formula>IF($A14&lt;&gt;1,B14,"")</formula>
    </cfRule>
  </conditionalFormatting>
  <conditionalFormatting sqref="D11 D14:D40">
    <cfRule type="expression" dxfId="61" priority="59" stopIfTrue="1">
      <formula>IF($A11="",B11,)</formula>
    </cfRule>
  </conditionalFormatting>
  <conditionalFormatting sqref="G11:G12 G30:G31 G23:G24 G14:G19 G33 G36:G38">
    <cfRule type="expression" dxfId="60" priority="60" stopIfTrue="1">
      <formula>#REF!="Freelancer"</formula>
    </cfRule>
    <cfRule type="expression" dxfId="59" priority="61" stopIfTrue="1">
      <formula>#REF!="DTC Int. Staff"</formula>
    </cfRule>
  </conditionalFormatting>
  <conditionalFormatting sqref="G38 G14 G17:G19 G24 G31 G33">
    <cfRule type="expression" dxfId="58" priority="53" stopIfTrue="1">
      <formula>$F$5="Freelancer"</formula>
    </cfRule>
    <cfRule type="expression" dxfId="57" priority="54" stopIfTrue="1">
      <formula>$F$5="DTC Int. Staff"</formula>
    </cfRule>
  </conditionalFormatting>
  <conditionalFormatting sqref="G12">
    <cfRule type="expression" dxfId="56" priority="51" stopIfTrue="1">
      <formula>#REF!="Freelancer"</formula>
    </cfRule>
    <cfRule type="expression" dxfId="55" priority="52" stopIfTrue="1">
      <formula>#REF!="DTC Int. Staff"</formula>
    </cfRule>
  </conditionalFormatting>
  <conditionalFormatting sqref="G12">
    <cfRule type="expression" dxfId="54" priority="49" stopIfTrue="1">
      <formula>$F$5="Freelancer"</formula>
    </cfRule>
    <cfRule type="expression" dxfId="53" priority="50" stopIfTrue="1">
      <formula>$F$5="DTC Int. Staff"</formula>
    </cfRule>
  </conditionalFormatting>
  <conditionalFormatting sqref="G13">
    <cfRule type="expression" dxfId="52" priority="47" stopIfTrue="1">
      <formula>#REF!="Freelancer"</formula>
    </cfRule>
    <cfRule type="expression" dxfId="51" priority="48" stopIfTrue="1">
      <formula>#REF!="DTC Int. Staff"</formula>
    </cfRule>
  </conditionalFormatting>
  <conditionalFormatting sqref="G13">
    <cfRule type="expression" dxfId="50" priority="45" stopIfTrue="1">
      <formula>$F$5="Freelancer"</formula>
    </cfRule>
    <cfRule type="expression" dxfId="49" priority="46" stopIfTrue="1">
      <formula>$F$5="DTC Int. Staff"</formula>
    </cfRule>
  </conditionalFormatting>
  <conditionalFormatting sqref="G23">
    <cfRule type="expression" dxfId="48" priority="39" stopIfTrue="1">
      <formula>$F$5="Freelancer"</formula>
    </cfRule>
    <cfRule type="expression" dxfId="47" priority="40" stopIfTrue="1">
      <formula>$F$5="DTC Int. Staff"</formula>
    </cfRule>
  </conditionalFormatting>
  <conditionalFormatting sqref="G20:G22">
    <cfRule type="expression" dxfId="46" priority="29" stopIfTrue="1">
      <formula>#REF!="Freelancer"</formula>
    </cfRule>
    <cfRule type="expression" dxfId="45" priority="30" stopIfTrue="1">
      <formula>#REF!="DTC Int. Staff"</formula>
    </cfRule>
  </conditionalFormatting>
  <conditionalFormatting sqref="G20:G22">
    <cfRule type="expression" dxfId="44" priority="27" stopIfTrue="1">
      <formula>$F$5="Freelancer"</formula>
    </cfRule>
    <cfRule type="expression" dxfId="43" priority="28" stopIfTrue="1">
      <formula>$F$5="DTC Int. Staff"</formula>
    </cfRule>
  </conditionalFormatting>
  <conditionalFormatting sqref="G25:G29">
    <cfRule type="expression" dxfId="42" priority="25" stopIfTrue="1">
      <formula>#REF!="Freelancer"</formula>
    </cfRule>
    <cfRule type="expression" dxfId="41" priority="26" stopIfTrue="1">
      <formula>#REF!="DTC Int. Staff"</formula>
    </cfRule>
  </conditionalFormatting>
  <conditionalFormatting sqref="G25:G29">
    <cfRule type="expression" dxfId="40" priority="23" stopIfTrue="1">
      <formula>$F$5="Freelancer"</formula>
    </cfRule>
    <cfRule type="expression" dxfId="39" priority="24" stopIfTrue="1">
      <formula>$F$5="DTC Int. Staff"</formula>
    </cfRule>
  </conditionalFormatting>
  <conditionalFormatting sqref="G39:G40">
    <cfRule type="expression" dxfId="38" priority="17" stopIfTrue="1">
      <formula>#REF!="Freelancer"</formula>
    </cfRule>
    <cfRule type="expression" dxfId="37" priority="18" stopIfTrue="1">
      <formula>#REF!="DTC Int. Staff"</formula>
    </cfRule>
  </conditionalFormatting>
  <conditionalFormatting sqref="G32">
    <cfRule type="expression" dxfId="36" priority="11" stopIfTrue="1">
      <formula>#REF!="Freelancer"</formula>
    </cfRule>
    <cfRule type="expression" dxfId="35" priority="12" stopIfTrue="1">
      <formula>#REF!="DTC Int. Staff"</formula>
    </cfRule>
  </conditionalFormatting>
  <conditionalFormatting sqref="G32">
    <cfRule type="expression" dxfId="34" priority="9" stopIfTrue="1">
      <formula>$F$5="Freelancer"</formula>
    </cfRule>
    <cfRule type="expression" dxfId="33" priority="10" stopIfTrue="1">
      <formula>$F$5="DTC Int. Staff"</formula>
    </cfRule>
  </conditionalFormatting>
  <conditionalFormatting sqref="G35">
    <cfRule type="expression" dxfId="32" priority="7" stopIfTrue="1">
      <formula>#REF!="Freelancer"</formula>
    </cfRule>
    <cfRule type="expression" dxfId="31" priority="8" stopIfTrue="1">
      <formula>#REF!="DTC Int. Staff"</formula>
    </cfRule>
  </conditionalFormatting>
  <conditionalFormatting sqref="G35">
    <cfRule type="expression" dxfId="30" priority="5" stopIfTrue="1">
      <formula>$F$5="Freelancer"</formula>
    </cfRule>
    <cfRule type="expression" dxfId="29" priority="6" stopIfTrue="1">
      <formula>$F$5="DTC Int. Staff"</formula>
    </cfRule>
  </conditionalFormatting>
  <conditionalFormatting sqref="G34">
    <cfRule type="expression" dxfId="28" priority="3" stopIfTrue="1">
      <formula>#REF!="Freelancer"</formula>
    </cfRule>
    <cfRule type="expression" dxfId="27" priority="4" stopIfTrue="1">
      <formula>#REF!="DTC Int. Staff"</formula>
    </cfRule>
  </conditionalFormatting>
  <conditionalFormatting sqref="G34">
    <cfRule type="expression" dxfId="26" priority="1" stopIfTrue="1">
      <formula>$F$5="Freelancer"</formula>
    </cfRule>
    <cfRule type="expression" dxfId="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EB62-2467-43D3-B86D-790BE9A055B1}">
  <sheetPr>
    <pageSetUpPr fitToPage="1"/>
  </sheetPr>
  <dimension ref="A1:J186"/>
  <sheetViews>
    <sheetView showGridLines="0" tabSelected="1" topLeftCell="D26" zoomScale="90" zoomScaleNormal="90" workbookViewId="0">
      <selection activeCell="H45" sqref="H45"/>
    </sheetView>
  </sheetViews>
  <sheetFormatPr defaultColWidth="11.42578125" defaultRowHeight="14.45"/>
  <cols>
    <col min="1" max="2" width="4" style="6" hidden="1" customWidth="1"/>
    <col min="3" max="3" width="3.5703125" style="6" hidden="1" customWidth="1"/>
    <col min="4" max="4" width="13" style="6" bestFit="1" customWidth="1"/>
    <col min="5" max="5" width="10.5703125" style="6" bestFit="1" customWidth="1"/>
    <col min="6" max="6" width="21.7109375" style="6" bestFit="1" customWidth="1"/>
    <col min="7" max="7" width="16.28515625" style="6" customWidth="1"/>
    <col min="8" max="8" width="85.28515625" style="6" customWidth="1"/>
    <col min="9" max="10" width="13.85546875" style="6" customWidth="1"/>
    <col min="11" max="16384" width="11.42578125" style="6"/>
  </cols>
  <sheetData>
    <row r="1" spans="1:10" ht="51.75" customHeight="1" thickBot="1">
      <c r="D1" s="153" t="s">
        <v>41</v>
      </c>
      <c r="E1" s="154"/>
      <c r="F1" s="154"/>
      <c r="G1" s="154"/>
      <c r="H1" s="154"/>
      <c r="I1" s="154"/>
      <c r="J1" s="155"/>
    </row>
    <row r="2" spans="1:10" ht="13.5" customHeight="1">
      <c r="D2" s="7"/>
      <c r="E2" s="7"/>
      <c r="F2" s="7"/>
      <c r="G2" s="7"/>
      <c r="H2" s="7"/>
      <c r="I2" s="7"/>
      <c r="J2" s="8"/>
    </row>
    <row r="3" spans="1:10" ht="20.25" customHeight="1">
      <c r="D3" s="9" t="s">
        <v>42</v>
      </c>
      <c r="E3" s="10"/>
      <c r="F3" s="11" t="str">
        <f>'Information-General Settings'!C3</f>
        <v>Prapaporn</v>
      </c>
      <c r="G3" s="12"/>
      <c r="I3" s="13"/>
      <c r="J3" s="13"/>
    </row>
    <row r="4" spans="1:10" ht="20.25" customHeight="1">
      <c r="D4" s="151" t="s">
        <v>43</v>
      </c>
      <c r="E4" s="152"/>
      <c r="F4" s="11" t="str">
        <f>'Information-General Settings'!C4</f>
        <v>Chalermpong</v>
      </c>
      <c r="G4" s="12"/>
      <c r="I4" s="13"/>
      <c r="J4" s="13"/>
    </row>
    <row r="5" spans="1:10" ht="20.25" customHeight="1">
      <c r="D5" s="9" t="s">
        <v>44</v>
      </c>
      <c r="E5" s="14"/>
      <c r="F5" s="11" t="str">
        <f>'Information-General Settings'!C5</f>
        <v>TIME039</v>
      </c>
      <c r="G5" s="12"/>
      <c r="I5" s="13"/>
      <c r="J5" s="13"/>
    </row>
    <row r="6" spans="1:10" ht="20.25" customHeight="1">
      <c r="E6" s="13"/>
      <c r="F6" s="13"/>
      <c r="G6" s="13"/>
      <c r="H6" s="12"/>
      <c r="I6" s="13"/>
      <c r="J6" s="15"/>
    </row>
    <row r="7" spans="1:10" ht="29.1">
      <c r="G7" s="16"/>
      <c r="H7" s="12"/>
      <c r="I7" s="17" t="s">
        <v>45</v>
      </c>
      <c r="J7" s="18" t="s">
        <v>46</v>
      </c>
    </row>
    <row r="8" spans="1:10" ht="43.5" customHeight="1">
      <c r="G8" s="13"/>
      <c r="H8" s="12"/>
      <c r="I8" s="19">
        <f>SUM(J10:J52)</f>
        <v>160</v>
      </c>
      <c r="J8" s="20">
        <f>I8/8</f>
        <v>20</v>
      </c>
    </row>
    <row r="9" spans="1:10" ht="20.25" customHeight="1" thickBot="1">
      <c r="E9" s="13"/>
      <c r="F9" s="13"/>
      <c r="G9" s="13"/>
      <c r="H9" s="12"/>
      <c r="I9" s="13"/>
      <c r="J9" s="15"/>
    </row>
    <row r="10" spans="1:10" ht="22.5" customHeight="1" thickBot="1">
      <c r="B10" s="6">
        <f>MONTH(E11)</f>
        <v>12</v>
      </c>
      <c r="C10" s="59"/>
      <c r="D10" s="23">
        <v>44531</v>
      </c>
      <c r="E10" s="23" t="s">
        <v>47</v>
      </c>
      <c r="F10" s="24" t="s">
        <v>48</v>
      </c>
      <c r="G10" s="51" t="s">
        <v>49</v>
      </c>
      <c r="H10" s="25" t="s">
        <v>50</v>
      </c>
      <c r="I10" s="25" t="s">
        <v>51</v>
      </c>
      <c r="J10" s="67" t="s">
        <v>52</v>
      </c>
    </row>
    <row r="11" spans="1:10" ht="22.5" customHeight="1">
      <c r="A11" s="6">
        <f t="shared" ref="A11:A40" si="0">IF(OR(C11="f",C11="u",C11="F",C11="U"),"",IF(OR(B11=1,B11=2,B11=3,B11=4,B11=5),1,""))</f>
        <v>1</v>
      </c>
      <c r="B11" s="6">
        <f t="shared" ref="B11:B38" si="1">WEEKDAY(E11,2)</f>
        <v>3</v>
      </c>
      <c r="C11" s="60"/>
      <c r="D11" s="61" t="str">
        <f>IF(B11=1,"Mo",IF(B11=2,"Tue",IF(B11=3,"Wed",IF(B11=4,"Thu",IF(B11=5,"Fri",IF(B11=6,"Sat",IF(B11=7,"Sun","")))))))</f>
        <v>Wed</v>
      </c>
      <c r="E11" s="28">
        <f>+D10</f>
        <v>44531</v>
      </c>
      <c r="F11" s="29"/>
      <c r="G11" s="40">
        <v>9005</v>
      </c>
      <c r="H11" s="31" t="s">
        <v>271</v>
      </c>
      <c r="I11" s="86" t="s">
        <v>55</v>
      </c>
      <c r="J11" s="87">
        <v>8</v>
      </c>
    </row>
    <row r="12" spans="1:10" ht="22.5" customHeight="1">
      <c r="A12" s="6">
        <f t="shared" si="0"/>
        <v>1</v>
      </c>
      <c r="B12" s="6">
        <f t="shared" si="1"/>
        <v>4</v>
      </c>
      <c r="C12" s="62"/>
      <c r="D12" s="63" t="str">
        <f>IF(B12=1,"Mo",IF(B12=2,"Tue",IF(B12=3,"Wed",IF(B12=4,"Thu",IF(B12=5,"Fri",IF(B12=6,"Sat",IF(B12=7,"Sun","")))))))</f>
        <v>Thu</v>
      </c>
      <c r="E12" s="38">
        <f>+E11+1</f>
        <v>44532</v>
      </c>
      <c r="F12" s="39"/>
      <c r="G12" s="40">
        <v>9005</v>
      </c>
      <c r="H12" s="41" t="s">
        <v>272</v>
      </c>
      <c r="I12" s="86" t="s">
        <v>55</v>
      </c>
      <c r="J12" s="87">
        <v>8</v>
      </c>
    </row>
    <row r="13" spans="1:10" ht="22.5" customHeight="1">
      <c r="A13" s="6">
        <f t="shared" si="0"/>
        <v>1</v>
      </c>
      <c r="B13" s="6">
        <f t="shared" si="1"/>
        <v>5</v>
      </c>
      <c r="C13" s="62"/>
      <c r="D13" s="61" t="str">
        <f>IF(B13=1,"Mo",IF(B13=2,"Tue",IF(B13=3,"Wed",IF(B13=4,"Thu",IF(B13=5,"Fri",IF(B13=6,"Sat",IF(B13=7,"Sun","")))))))</f>
        <v>Fri</v>
      </c>
      <c r="E13" s="28">
        <f>+E12+1</f>
        <v>44533</v>
      </c>
      <c r="F13" s="29"/>
      <c r="G13" s="40">
        <v>9005</v>
      </c>
      <c r="H13" s="31" t="s">
        <v>273</v>
      </c>
      <c r="I13" s="86" t="s">
        <v>55</v>
      </c>
      <c r="J13" s="87">
        <v>8</v>
      </c>
    </row>
    <row r="14" spans="1:10" ht="22.5" customHeight="1">
      <c r="A14" s="6" t="str">
        <f t="shared" si="0"/>
        <v/>
      </c>
      <c r="B14" s="6">
        <f t="shared" si="1"/>
        <v>6</v>
      </c>
      <c r="C14" s="62"/>
      <c r="D14" s="63" t="str">
        <f t="shared" ref="D14:D38" si="2">IF(B14=1,"Mo",IF(B14=2,"Tue",IF(B14=3,"Wed",IF(B14=4,"Thu",IF(B14=5,"Fri",IF(B14=6,"Sat",IF(B14=7,"Sun","")))))))</f>
        <v>Sat</v>
      </c>
      <c r="E14" s="38">
        <f>+E13+1</f>
        <v>44534</v>
      </c>
      <c r="F14" s="39"/>
      <c r="G14" s="40"/>
      <c r="H14" s="58"/>
      <c r="I14" s="40"/>
      <c r="J14" s="90"/>
    </row>
    <row r="15" spans="1:10" ht="22.5" customHeight="1">
      <c r="A15" s="6" t="str">
        <f t="shared" si="0"/>
        <v/>
      </c>
      <c r="B15" s="6">
        <f t="shared" si="1"/>
        <v>7</v>
      </c>
      <c r="C15" s="62"/>
      <c r="D15" s="63" t="str">
        <f t="shared" si="2"/>
        <v>Sun</v>
      </c>
      <c r="E15" s="38">
        <f>+E14+1</f>
        <v>44535</v>
      </c>
      <c r="F15" s="39"/>
      <c r="G15" s="40"/>
      <c r="H15" s="41"/>
      <c r="I15" s="40"/>
      <c r="J15" s="90"/>
    </row>
    <row r="16" spans="1:10" ht="22.5" customHeight="1">
      <c r="A16" s="6">
        <f t="shared" si="0"/>
        <v>1</v>
      </c>
      <c r="B16" s="6">
        <f t="shared" si="1"/>
        <v>1</v>
      </c>
      <c r="C16" s="62"/>
      <c r="D16" s="61" t="str">
        <f t="shared" si="2"/>
        <v>Mo</v>
      </c>
      <c r="E16" s="28">
        <f>+E15+1</f>
        <v>44536</v>
      </c>
      <c r="F16" s="29"/>
      <c r="G16" s="30"/>
      <c r="H16" s="104" t="s">
        <v>274</v>
      </c>
      <c r="I16" s="30"/>
      <c r="J16" s="68"/>
    </row>
    <row r="17" spans="1:10" ht="22.5" customHeight="1">
      <c r="A17" s="6">
        <f t="shared" si="0"/>
        <v>1</v>
      </c>
      <c r="B17" s="6">
        <f t="shared" si="1"/>
        <v>2</v>
      </c>
      <c r="C17" s="62"/>
      <c r="D17" s="63" t="str">
        <f t="shared" si="2"/>
        <v>Tue</v>
      </c>
      <c r="E17" s="38">
        <f>+E16+1</f>
        <v>44537</v>
      </c>
      <c r="F17" s="39"/>
      <c r="G17" s="40">
        <v>9005</v>
      </c>
      <c r="H17" s="41" t="s">
        <v>275</v>
      </c>
      <c r="I17" s="86" t="s">
        <v>55</v>
      </c>
      <c r="J17" s="87">
        <v>8</v>
      </c>
    </row>
    <row r="18" spans="1:10" ht="22.5" customHeight="1">
      <c r="A18" s="6">
        <f t="shared" si="0"/>
        <v>1</v>
      </c>
      <c r="B18" s="6">
        <f t="shared" si="1"/>
        <v>3</v>
      </c>
      <c r="C18" s="62"/>
      <c r="D18" s="61" t="str">
        <f>IF(B18=1,"Mo",IF(B18=2,"Tue",IF(B18=3,"Wed",IF(B18=4,"Thu",IF(B18=5,"Fri",IF(B18=6,"Sat",IF(B18=7,"Sun","")))))))</f>
        <v>Wed</v>
      </c>
      <c r="E18" s="28">
        <f>+E17+1</f>
        <v>44538</v>
      </c>
      <c r="F18" s="29"/>
      <c r="G18" s="40">
        <v>9005</v>
      </c>
      <c r="H18" s="36" t="s">
        <v>276</v>
      </c>
      <c r="I18" s="86" t="s">
        <v>55</v>
      </c>
      <c r="J18" s="87">
        <v>8</v>
      </c>
    </row>
    <row r="19" spans="1:10" ht="22.5" customHeight="1">
      <c r="A19" s="6">
        <f t="shared" si="0"/>
        <v>1</v>
      </c>
      <c r="B19" s="6">
        <f t="shared" si="1"/>
        <v>4</v>
      </c>
      <c r="C19" s="62"/>
      <c r="D19" s="63" t="str">
        <f>IF(B19=1,"Mo",IF(B19=2,"Tue",IF(B19=3,"Wed",IF(B19=4,"Thu",IF(B19=5,"Fri",IF(B19=6,"Sat",IF(B19=7,"Sun","")))))))</f>
        <v>Thu</v>
      </c>
      <c r="E19" s="38">
        <f>+E18+1</f>
        <v>44539</v>
      </c>
      <c r="F19" s="39"/>
      <c r="G19" s="40">
        <v>9005</v>
      </c>
      <c r="H19" s="41" t="s">
        <v>277</v>
      </c>
      <c r="I19" s="86" t="s">
        <v>55</v>
      </c>
      <c r="J19" s="87">
        <v>8</v>
      </c>
    </row>
    <row r="20" spans="1:10" ht="22.5" customHeight="1">
      <c r="A20" s="6">
        <f t="shared" si="0"/>
        <v>1</v>
      </c>
      <c r="B20" s="6">
        <f t="shared" si="1"/>
        <v>5</v>
      </c>
      <c r="C20" s="62"/>
      <c r="D20" s="61" t="str">
        <f>IF(B20=1,"Mo",IF(B20=2,"Tue",IF(B20=3,"Wed",IF(B20=4,"Thu",IF(B20=5,"Fri",IF(B20=6,"Sat",IF(B20=7,"Sun","")))))))</f>
        <v>Fri</v>
      </c>
      <c r="E20" s="28">
        <f>+E19+1</f>
        <v>44540</v>
      </c>
      <c r="F20" s="29"/>
      <c r="G20" s="30"/>
      <c r="H20" s="31" t="s">
        <v>278</v>
      </c>
      <c r="I20" s="30"/>
      <c r="J20" s="68"/>
    </row>
    <row r="21" spans="1:10" ht="22.5" customHeight="1">
      <c r="A21" s="6" t="str">
        <f t="shared" si="0"/>
        <v/>
      </c>
      <c r="B21" s="6">
        <f t="shared" si="1"/>
        <v>6</v>
      </c>
      <c r="C21" s="62"/>
      <c r="D21" s="63" t="str">
        <f t="shared" si="2"/>
        <v>Sat</v>
      </c>
      <c r="E21" s="38">
        <f>+E20+1</f>
        <v>44541</v>
      </c>
      <c r="F21" s="39"/>
      <c r="G21" s="40"/>
      <c r="H21" s="41"/>
      <c r="I21" s="40"/>
      <c r="J21" s="90"/>
    </row>
    <row r="22" spans="1:10" s="91" customFormat="1" ht="22.5" customHeight="1">
      <c r="A22" s="91" t="str">
        <f t="shared" si="0"/>
        <v/>
      </c>
      <c r="B22" s="91">
        <f t="shared" si="1"/>
        <v>7</v>
      </c>
      <c r="C22" s="92"/>
      <c r="D22" s="63" t="str">
        <f t="shared" si="2"/>
        <v>Sun</v>
      </c>
      <c r="E22" s="38">
        <f>+E21+1</f>
        <v>44542</v>
      </c>
      <c r="F22" s="39"/>
      <c r="G22" s="40"/>
      <c r="H22" s="43"/>
      <c r="I22" s="40"/>
      <c r="J22" s="90"/>
    </row>
    <row r="23" spans="1:10" ht="22.5" customHeight="1">
      <c r="A23" s="6">
        <f t="shared" si="0"/>
        <v>1</v>
      </c>
      <c r="B23" s="6">
        <f t="shared" si="1"/>
        <v>1</v>
      </c>
      <c r="C23" s="62"/>
      <c r="D23" s="61" t="str">
        <f t="shared" si="2"/>
        <v>Mo</v>
      </c>
      <c r="E23" s="28">
        <f>+E22+1</f>
        <v>44543</v>
      </c>
      <c r="F23" s="29"/>
      <c r="G23" s="40">
        <v>9005</v>
      </c>
      <c r="H23" s="36" t="s">
        <v>279</v>
      </c>
      <c r="I23" s="86" t="s">
        <v>55</v>
      </c>
      <c r="J23" s="87">
        <v>8</v>
      </c>
    </row>
    <row r="24" spans="1:10" ht="22.5" customHeight="1">
      <c r="A24" s="6">
        <f t="shared" si="0"/>
        <v>1</v>
      </c>
      <c r="B24" s="6">
        <f t="shared" si="1"/>
        <v>2</v>
      </c>
      <c r="C24" s="62"/>
      <c r="D24" s="63" t="str">
        <f t="shared" si="2"/>
        <v>Tue</v>
      </c>
      <c r="E24" s="38">
        <f>+E23+1</f>
        <v>44544</v>
      </c>
      <c r="F24" s="39"/>
      <c r="G24" s="40">
        <v>9005</v>
      </c>
      <c r="H24" s="41" t="s">
        <v>280</v>
      </c>
      <c r="I24" s="86" t="s">
        <v>55</v>
      </c>
      <c r="J24" s="87">
        <v>8</v>
      </c>
    </row>
    <row r="25" spans="1:10" ht="22.5" customHeight="1">
      <c r="A25" s="6">
        <f t="shared" si="0"/>
        <v>1</v>
      </c>
      <c r="B25" s="6">
        <f t="shared" si="1"/>
        <v>3</v>
      </c>
      <c r="C25" s="62"/>
      <c r="D25" s="61" t="str">
        <f t="shared" si="2"/>
        <v>Wed</v>
      </c>
      <c r="E25" s="28">
        <f>+E24+1</f>
        <v>44545</v>
      </c>
      <c r="F25" s="29"/>
      <c r="G25" s="40">
        <v>9005</v>
      </c>
      <c r="H25" s="36" t="s">
        <v>281</v>
      </c>
      <c r="I25" s="86" t="s">
        <v>55</v>
      </c>
      <c r="J25" s="87">
        <v>8</v>
      </c>
    </row>
    <row r="26" spans="1:10" ht="22.5" customHeight="1">
      <c r="A26" s="6">
        <f t="shared" si="0"/>
        <v>1</v>
      </c>
      <c r="B26" s="6">
        <f t="shared" si="1"/>
        <v>4</v>
      </c>
      <c r="C26" s="62"/>
      <c r="D26" s="63" t="str">
        <f t="shared" si="2"/>
        <v>Thu</v>
      </c>
      <c r="E26" s="38">
        <f>+E25+1</f>
        <v>44546</v>
      </c>
      <c r="F26" s="39"/>
      <c r="G26" s="40">
        <v>9005</v>
      </c>
      <c r="H26" s="41" t="s">
        <v>282</v>
      </c>
      <c r="I26" s="86" t="s">
        <v>55</v>
      </c>
      <c r="J26" s="87">
        <v>8</v>
      </c>
    </row>
    <row r="27" spans="1:10" ht="22.5" customHeight="1">
      <c r="A27" s="6">
        <f t="shared" si="0"/>
        <v>1</v>
      </c>
      <c r="B27" s="6">
        <f t="shared" si="1"/>
        <v>5</v>
      </c>
      <c r="C27" s="62"/>
      <c r="D27" s="61" t="str">
        <f t="shared" si="2"/>
        <v>Fri</v>
      </c>
      <c r="E27" s="28">
        <f>+E26+1</f>
        <v>44547</v>
      </c>
      <c r="F27" s="29"/>
      <c r="G27" s="40">
        <v>9005</v>
      </c>
      <c r="H27" s="36" t="s">
        <v>283</v>
      </c>
      <c r="I27" s="86" t="s">
        <v>55</v>
      </c>
      <c r="J27" s="87">
        <v>8</v>
      </c>
    </row>
    <row r="28" spans="1:10" ht="22.5" customHeight="1">
      <c r="A28" s="6" t="str">
        <f t="shared" si="0"/>
        <v/>
      </c>
      <c r="B28" s="6">
        <f t="shared" si="1"/>
        <v>6</v>
      </c>
      <c r="C28" s="62"/>
      <c r="D28" s="63" t="str">
        <f t="shared" si="2"/>
        <v>Sat</v>
      </c>
      <c r="E28" s="38">
        <f t="shared" ref="E28" si="3">+E27+1</f>
        <v>44548</v>
      </c>
      <c r="F28" s="39"/>
      <c r="G28" s="40"/>
      <c r="H28" s="41"/>
      <c r="I28" s="40"/>
      <c r="J28" s="90"/>
    </row>
    <row r="29" spans="1:10" s="91" customFormat="1" ht="22.5" customHeight="1">
      <c r="A29" s="91" t="str">
        <f t="shared" si="0"/>
        <v/>
      </c>
      <c r="B29" s="91">
        <f t="shared" si="1"/>
        <v>7</v>
      </c>
      <c r="C29" s="92"/>
      <c r="D29" s="63" t="str">
        <f t="shared" si="2"/>
        <v>Sun</v>
      </c>
      <c r="E29" s="38">
        <f>+E28+1</f>
        <v>44549</v>
      </c>
      <c r="F29" s="39"/>
      <c r="G29" s="40"/>
      <c r="H29" s="41"/>
      <c r="I29" s="40"/>
      <c r="J29" s="90"/>
    </row>
    <row r="30" spans="1:10" ht="22.5" customHeight="1">
      <c r="A30" s="6">
        <f t="shared" si="0"/>
        <v>1</v>
      </c>
      <c r="B30" s="6">
        <f t="shared" si="1"/>
        <v>1</v>
      </c>
      <c r="C30" s="62"/>
      <c r="D30" s="61" t="str">
        <f t="shared" si="2"/>
        <v>Mo</v>
      </c>
      <c r="E30" s="28">
        <f>+E29+1</f>
        <v>44550</v>
      </c>
      <c r="F30" s="29"/>
      <c r="G30" s="40">
        <v>9005</v>
      </c>
      <c r="H30" s="36" t="s">
        <v>284</v>
      </c>
      <c r="I30" s="86" t="s">
        <v>55</v>
      </c>
      <c r="J30" s="87">
        <v>8</v>
      </c>
    </row>
    <row r="31" spans="1:10" ht="22.5" customHeight="1">
      <c r="A31" s="6">
        <f t="shared" si="0"/>
        <v>1</v>
      </c>
      <c r="B31" s="6">
        <f t="shared" si="1"/>
        <v>2</v>
      </c>
      <c r="C31" s="62"/>
      <c r="D31" s="63" t="str">
        <f t="shared" si="2"/>
        <v>Tue</v>
      </c>
      <c r="E31" s="38">
        <f>+E30+1</f>
        <v>44551</v>
      </c>
      <c r="F31" s="39"/>
      <c r="G31" s="40">
        <v>9005</v>
      </c>
      <c r="H31" s="41" t="s">
        <v>285</v>
      </c>
      <c r="I31" s="86" t="s">
        <v>55</v>
      </c>
      <c r="J31" s="87">
        <v>8</v>
      </c>
    </row>
    <row r="32" spans="1:10" ht="22.5" customHeight="1">
      <c r="A32" s="6">
        <f t="shared" si="0"/>
        <v>1</v>
      </c>
      <c r="B32" s="6">
        <f t="shared" si="1"/>
        <v>3</v>
      </c>
      <c r="C32" s="62"/>
      <c r="D32" s="61" t="str">
        <f t="shared" si="2"/>
        <v>Wed</v>
      </c>
      <c r="E32" s="28">
        <f>+E31+1</f>
        <v>44552</v>
      </c>
      <c r="F32" s="29"/>
      <c r="G32" s="40">
        <v>9005</v>
      </c>
      <c r="H32" s="36" t="s">
        <v>286</v>
      </c>
      <c r="I32" s="86" t="s">
        <v>55</v>
      </c>
      <c r="J32" s="87">
        <v>8</v>
      </c>
    </row>
    <row r="33" spans="1:10" ht="22.5" customHeight="1">
      <c r="A33" s="6">
        <f t="shared" si="0"/>
        <v>1</v>
      </c>
      <c r="B33" s="6">
        <f t="shared" si="1"/>
        <v>4</v>
      </c>
      <c r="C33" s="62"/>
      <c r="D33" s="63" t="str">
        <f>IF(B33=1,"Mo",IF(B33=2,"Tue",IF(B33=3,"Wed",IF(B33=4,"Thu",IF(B33=5,"Fri",IF(B33=6,"Sat",IF(B33=7,"Sun","")))))))</f>
        <v>Thu</v>
      </c>
      <c r="E33" s="38">
        <f>+E32+1</f>
        <v>44553</v>
      </c>
      <c r="F33" s="39"/>
      <c r="G33" s="40">
        <v>9005</v>
      </c>
      <c r="H33" s="58" t="s">
        <v>287</v>
      </c>
      <c r="I33" s="86" t="s">
        <v>55</v>
      </c>
      <c r="J33" s="87">
        <v>8</v>
      </c>
    </row>
    <row r="34" spans="1:10" ht="22.5" customHeight="1">
      <c r="A34" s="6">
        <f t="shared" si="0"/>
        <v>1</v>
      </c>
      <c r="B34" s="6">
        <f t="shared" si="1"/>
        <v>5</v>
      </c>
      <c r="C34" s="62"/>
      <c r="D34" s="61" t="str">
        <f>IF(B34=1,"Mo",IF(B34=2,"Tue",IF(B34=3,"Wed",IF(B34=4,"Thu",IF(B34=5,"Fri",IF(B34=6,"Sat",IF(B34=7,"Sun","")))))))</f>
        <v>Fri</v>
      </c>
      <c r="E34" s="28">
        <f>+E33+1</f>
        <v>44554</v>
      </c>
      <c r="F34" s="29"/>
      <c r="G34" s="40">
        <v>9005</v>
      </c>
      <c r="H34" s="36" t="s">
        <v>288</v>
      </c>
      <c r="I34" s="86" t="s">
        <v>55</v>
      </c>
      <c r="J34" s="87">
        <v>8</v>
      </c>
    </row>
    <row r="35" spans="1:10" ht="22.5" customHeight="1">
      <c r="A35" s="6" t="str">
        <f t="shared" si="0"/>
        <v/>
      </c>
      <c r="B35" s="6">
        <f t="shared" si="1"/>
        <v>6</v>
      </c>
      <c r="C35" s="62"/>
      <c r="D35" s="63" t="str">
        <f t="shared" si="2"/>
        <v>Sat</v>
      </c>
      <c r="E35" s="38">
        <f t="shared" ref="E35" si="4">+E34+1</f>
        <v>44555</v>
      </c>
      <c r="F35" s="39"/>
      <c r="G35" s="40"/>
      <c r="H35" s="41"/>
      <c r="I35" s="40"/>
      <c r="J35" s="90"/>
    </row>
    <row r="36" spans="1:10" s="91" customFormat="1" ht="22.5" customHeight="1">
      <c r="A36" s="91" t="str">
        <f t="shared" si="0"/>
        <v/>
      </c>
      <c r="B36" s="91">
        <f t="shared" si="1"/>
        <v>7</v>
      </c>
      <c r="C36" s="92"/>
      <c r="D36" s="63" t="str">
        <f t="shared" si="2"/>
        <v>Sun</v>
      </c>
      <c r="E36" s="38">
        <f>+E35+1</f>
        <v>44556</v>
      </c>
      <c r="F36" s="39"/>
      <c r="G36" s="40"/>
      <c r="H36" s="41"/>
      <c r="I36" s="40"/>
      <c r="J36" s="90"/>
    </row>
    <row r="37" spans="1:10" ht="22.5" customHeight="1">
      <c r="A37" s="6">
        <f t="shared" si="0"/>
        <v>1</v>
      </c>
      <c r="B37" s="6">
        <f t="shared" si="1"/>
        <v>1</v>
      </c>
      <c r="C37" s="62"/>
      <c r="D37" s="61" t="str">
        <f t="shared" si="2"/>
        <v>Mo</v>
      </c>
      <c r="E37" s="28">
        <f>+E36+1</f>
        <v>44557</v>
      </c>
      <c r="F37" s="29"/>
      <c r="G37" s="40">
        <v>9005</v>
      </c>
      <c r="H37" s="36" t="s">
        <v>289</v>
      </c>
      <c r="I37" s="86" t="s">
        <v>55</v>
      </c>
      <c r="J37" s="87">
        <v>8</v>
      </c>
    </row>
    <row r="38" spans="1:10" ht="22.5" customHeight="1">
      <c r="A38" s="6">
        <f t="shared" si="0"/>
        <v>1</v>
      </c>
      <c r="B38" s="6">
        <f t="shared" si="1"/>
        <v>2</v>
      </c>
      <c r="C38" s="62"/>
      <c r="D38" s="63" t="str">
        <f t="shared" si="2"/>
        <v>Tue</v>
      </c>
      <c r="E38" s="38">
        <f>+E37+1</f>
        <v>44558</v>
      </c>
      <c r="F38" s="39"/>
      <c r="G38" s="40">
        <v>9005</v>
      </c>
      <c r="H38" s="43" t="s">
        <v>290</v>
      </c>
      <c r="I38" s="86" t="s">
        <v>55</v>
      </c>
      <c r="J38" s="87">
        <v>8</v>
      </c>
    </row>
    <row r="39" spans="1:10" ht="22.5" customHeight="1">
      <c r="A39" s="6">
        <f t="shared" si="0"/>
        <v>1</v>
      </c>
      <c r="B39" s="6">
        <f>WEEKDAY(E38+1,2)</f>
        <v>3</v>
      </c>
      <c r="C39" s="62"/>
      <c r="D39" s="61" t="str">
        <f>IF(B39=1,"Mo",IF(B39=2,"Tue",IF(B39=3,"Wed",IF(B39=4,"Thu",IF(B39=5,"Fri",IF(B39=6,"Sat",IF(B39=7,"Sun","")))))))</f>
        <v>Wed</v>
      </c>
      <c r="E39" s="28">
        <f>IF(MONTH(E38+1)&gt;MONTH(E38),"",E38+1)</f>
        <v>44559</v>
      </c>
      <c r="F39" s="29"/>
      <c r="G39" s="40">
        <v>9005</v>
      </c>
      <c r="H39" s="36" t="s">
        <v>291</v>
      </c>
      <c r="I39" s="86" t="s">
        <v>55</v>
      </c>
      <c r="J39" s="87">
        <v>8</v>
      </c>
    </row>
    <row r="40" spans="1:10" ht="22.5" customHeight="1">
      <c r="A40" s="6">
        <f t="shared" si="0"/>
        <v>1</v>
      </c>
      <c r="B40" s="6">
        <v>3</v>
      </c>
      <c r="C40" s="62"/>
      <c r="D40" s="63" t="str">
        <f>IF(B33=1,"Mo",IF(B33=2,"Tue",IF(B33=3,"Wed",IF(B33=4,"Thu",IF(B33=5,"Fri",IF(B33=6,"Sat",IF(B33=7,"Sun","")))))))</f>
        <v>Thu</v>
      </c>
      <c r="E40" s="38">
        <f>IF(MONTH(E39+1)&gt;MONTH(E39),"",E39+1)</f>
        <v>44560</v>
      </c>
      <c r="F40" s="39"/>
      <c r="G40" s="40">
        <v>9005</v>
      </c>
      <c r="H40" s="58" t="s">
        <v>292</v>
      </c>
      <c r="I40" s="86" t="s">
        <v>55</v>
      </c>
      <c r="J40" s="87">
        <v>8</v>
      </c>
    </row>
    <row r="41" spans="1:10" ht="21.75" customHeight="1">
      <c r="C41" s="93"/>
      <c r="D41" s="94" t="str">
        <f>IF(B34=1,"Mo",IF(B34=2,"Tue",IF(B34=3,"Wed",IF(B34=4,"Thu",IF(B34=5,"Fri",IF(B34=6,"Sat",IF(B34=7,"Sun","")))))))</f>
        <v>Fri</v>
      </c>
      <c r="E41" s="95">
        <f>IF(MONTH(E40+1)&gt;MONTH(E40),"",E40+1)</f>
        <v>44561</v>
      </c>
      <c r="F41" s="96"/>
      <c r="G41" s="97"/>
      <c r="H41" s="98"/>
      <c r="I41" s="97"/>
      <c r="J41" s="99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</sheetData>
  <mergeCells count="2">
    <mergeCell ref="D1:J1"/>
    <mergeCell ref="D4:E4"/>
  </mergeCells>
  <conditionalFormatting sqref="C11:C41">
    <cfRule type="expression" dxfId="24" priority="33" stopIfTrue="1">
      <formula>IF($A11=1,B11,)</formula>
    </cfRule>
    <cfRule type="expression" dxfId="23" priority="34" stopIfTrue="1">
      <formula>IF($A11="",B11,)</formula>
    </cfRule>
  </conditionalFormatting>
  <conditionalFormatting sqref="E11">
    <cfRule type="expression" dxfId="22" priority="35" stopIfTrue="1">
      <formula>IF($A11="",B11,"")</formula>
    </cfRule>
  </conditionalFormatting>
  <conditionalFormatting sqref="E12:E41">
    <cfRule type="expression" dxfId="21" priority="36" stopIfTrue="1">
      <formula>IF($A12&lt;&gt;1,B12,"")</formula>
    </cfRule>
  </conditionalFormatting>
  <conditionalFormatting sqref="D11:D41">
    <cfRule type="expression" dxfId="20" priority="37" stopIfTrue="1">
      <formula>IF($A11="",B11,)</formula>
    </cfRule>
  </conditionalFormatting>
  <conditionalFormatting sqref="G14:G16 G35:G36 G20:G22 G28">
    <cfRule type="expression" dxfId="19" priority="38" stopIfTrue="1">
      <formula>#REF!="Freelancer"</formula>
    </cfRule>
    <cfRule type="expression" dxfId="18" priority="39" stopIfTrue="1">
      <formula>#REF!="DTC Int. Staff"</formula>
    </cfRule>
  </conditionalFormatting>
  <conditionalFormatting sqref="G14 G20:G21 G28 G35">
    <cfRule type="expression" dxfId="17" priority="31" stopIfTrue="1">
      <formula>$F$5="Freelancer"</formula>
    </cfRule>
    <cfRule type="expression" dxfId="16" priority="32" stopIfTrue="1">
      <formula>$F$5="DTC Int. Staff"</formula>
    </cfRule>
  </conditionalFormatting>
  <conditionalFormatting sqref="G2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stopIfTrue="1" id="{76116228-8E9C-4554-AEA2-C4541D10D8EC}">
            <xm:f>'11_Nov'!#REF!="Freelancer"</xm:f>
            <x14:dxf>
              <fill>
                <patternFill patternType="lightGray"/>
              </fill>
            </x14:dxf>
          </x14:cfRule>
          <x14:cfRule type="expression" priority="12" stopIfTrue="1" id="{531B37A2-DD4B-4879-AB66-E86906683048}">
            <xm:f>'11_Nov'!#REF!="DTC Int. Staff"</xm:f>
            <x14:dxf>
              <fill>
                <patternFill patternType="lightGray"/>
              </fill>
            </x14:dxf>
          </x14:cfRule>
          <xm:sqref>G11:G13</xm:sqref>
        </x14:conditionalFormatting>
        <x14:conditionalFormatting xmlns:xm="http://schemas.microsoft.com/office/excel/2006/main">
          <x14:cfRule type="expression" priority="9" stopIfTrue="1" id="{CF9AD5F8-4B62-46F6-822D-5F47D314E532}">
            <xm:f>'11_Nov'!#REF!="Freelancer"</xm:f>
            <x14:dxf>
              <fill>
                <patternFill patternType="lightGray"/>
              </fill>
            </x14:dxf>
          </x14:cfRule>
          <x14:cfRule type="expression" priority="10" stopIfTrue="1" id="{F40BC980-F495-4A03-ADDC-1073CA9B80AC}">
            <xm:f>'11_Nov'!#REF!="DTC Int. Staff"</xm:f>
            <x14:dxf>
              <fill>
                <patternFill patternType="lightGray"/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7" stopIfTrue="1" id="{8D10138A-E8A6-460A-A00C-D5F982983DC7}">
            <xm:f>'11_Nov'!#REF!="Freelancer"</xm:f>
            <x14:dxf>
              <fill>
                <patternFill patternType="lightGray"/>
              </fill>
            </x14:dxf>
          </x14:cfRule>
          <x14:cfRule type="expression" priority="8" stopIfTrue="1" id="{C6C58C6F-6F95-40AE-9795-D08D23B64321}">
            <xm:f>'11_Nov'!#REF!="DTC Int. Staff"</xm:f>
            <x14:dxf>
              <fill>
                <patternFill patternType="lightGray"/>
              </fill>
            </x14:dxf>
          </x14:cfRule>
          <xm:sqref>G18:G19</xm:sqref>
        </x14:conditionalFormatting>
        <x14:conditionalFormatting xmlns:xm="http://schemas.microsoft.com/office/excel/2006/main">
          <x14:cfRule type="expression" priority="5" stopIfTrue="1" id="{7D5E1EA7-258D-4E87-9BA7-038E378E584F}">
            <xm:f>'11_Nov'!#REF!="Freelancer"</xm:f>
            <x14:dxf>
              <fill>
                <patternFill patternType="lightGray"/>
              </fill>
            </x14:dxf>
          </x14:cfRule>
          <x14:cfRule type="expression" priority="6" stopIfTrue="1" id="{C5C61A9C-3034-4905-97C8-9A00B61EDDD9}">
            <xm:f>'11_Nov'!#REF!="DTC Int. Staff"</xm:f>
            <x14:dxf>
              <fill>
                <patternFill patternType="lightGray"/>
              </fill>
            </x14:dxf>
          </x14:cfRule>
          <xm:sqref>G23:G27</xm:sqref>
        </x14:conditionalFormatting>
        <x14:conditionalFormatting xmlns:xm="http://schemas.microsoft.com/office/excel/2006/main">
          <x14:cfRule type="expression" priority="3" stopIfTrue="1" id="{6E07175D-5B2D-4F65-A37A-99301BD84585}">
            <xm:f>'11_Nov'!#REF!="Freelancer"</xm:f>
            <x14:dxf>
              <fill>
                <patternFill patternType="lightGray"/>
              </fill>
            </x14:dxf>
          </x14:cfRule>
          <x14:cfRule type="expression" priority="4" stopIfTrue="1" id="{B79C72EC-A80E-4F7B-B056-66035EDAFEFE}">
            <xm:f>'11_Nov'!#REF!="DTC Int. Staff"</xm:f>
            <x14:dxf>
              <fill>
                <patternFill patternType="lightGray"/>
              </fill>
            </x14:dxf>
          </x14:cfRule>
          <xm:sqref>G30:G34</xm:sqref>
        </x14:conditionalFormatting>
        <x14:conditionalFormatting xmlns:xm="http://schemas.microsoft.com/office/excel/2006/main">
          <x14:cfRule type="expression" priority="1" stopIfTrue="1" id="{5B157AB8-AA92-4017-B7AB-5F4419C71B62}">
            <xm:f>'11_Nov'!#REF!="Freelancer"</xm:f>
            <x14:dxf>
              <fill>
                <patternFill patternType="lightGray"/>
              </fill>
            </x14:dxf>
          </x14:cfRule>
          <x14:cfRule type="expression" priority="2" stopIfTrue="1" id="{8E841B7B-0939-4C1A-8761-89206EEB2CE2}">
            <xm:f>'11_Nov'!#REF!="DTC Int. Staff"</xm:f>
            <x14:dxf>
              <fill>
                <patternFill patternType="lightGray"/>
              </fill>
            </x14:dxf>
          </x14:cfRule>
          <xm:sqref>G37:G40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90" zoomScaleNormal="90" workbookViewId="0">
      <selection activeCell="I14" sqref="I14:J14"/>
    </sheetView>
  </sheetViews>
  <sheetFormatPr defaultColWidth="11.42578125" defaultRowHeight="14.45"/>
  <cols>
    <col min="1" max="2" width="4" style="6" hidden="1" customWidth="1"/>
    <col min="3" max="3" width="3.5703125" style="6" hidden="1" customWidth="1"/>
    <col min="4" max="4" width="13" style="6" bestFit="1" customWidth="1"/>
    <col min="5" max="5" width="10.5703125" style="6" bestFit="1" customWidth="1"/>
    <col min="6" max="6" width="21.7109375" style="6" bestFit="1" customWidth="1"/>
    <col min="7" max="7" width="16.28515625" style="6" customWidth="1"/>
    <col min="8" max="8" width="85.28515625" style="6" customWidth="1"/>
    <col min="9" max="10" width="13.85546875" style="6" customWidth="1"/>
    <col min="11" max="16384" width="11.42578125" style="6"/>
  </cols>
  <sheetData>
    <row r="1" spans="1:10" ht="51.75" customHeight="1" thickBot="1">
      <c r="D1" s="153" t="s">
        <v>41</v>
      </c>
      <c r="E1" s="154"/>
      <c r="F1" s="154"/>
      <c r="G1" s="154"/>
      <c r="H1" s="154"/>
      <c r="I1" s="154"/>
      <c r="J1" s="155"/>
    </row>
    <row r="2" spans="1:10" ht="13.5" customHeight="1">
      <c r="D2" s="7"/>
      <c r="E2" s="7"/>
      <c r="F2" s="7"/>
      <c r="G2" s="7"/>
      <c r="H2" s="7"/>
      <c r="I2" s="7"/>
      <c r="J2" s="8"/>
    </row>
    <row r="3" spans="1:10" ht="20.25" customHeight="1">
      <c r="D3" s="9" t="s">
        <v>42</v>
      </c>
      <c r="E3" s="10"/>
      <c r="F3" s="11" t="str">
        <f>'Information-General Settings'!C3</f>
        <v>Prapaporn</v>
      </c>
      <c r="G3" s="12"/>
      <c r="I3" s="13"/>
      <c r="J3" s="13"/>
    </row>
    <row r="4" spans="1:10" ht="20.25" customHeight="1">
      <c r="D4" s="151" t="s">
        <v>43</v>
      </c>
      <c r="E4" s="152"/>
      <c r="F4" s="11" t="str">
        <f>'Information-General Settings'!C4</f>
        <v>Chalermpong</v>
      </c>
      <c r="G4" s="12"/>
      <c r="I4" s="13"/>
      <c r="J4" s="13"/>
    </row>
    <row r="5" spans="1:10" ht="20.25" customHeight="1">
      <c r="D5" s="9" t="s">
        <v>44</v>
      </c>
      <c r="E5" s="14"/>
      <c r="F5" s="11" t="str">
        <f>'Information-General Settings'!C5</f>
        <v>TIME039</v>
      </c>
      <c r="G5" s="12"/>
      <c r="I5" s="13"/>
      <c r="J5" s="13"/>
    </row>
    <row r="6" spans="1:10" ht="20.25" customHeight="1">
      <c r="E6" s="13"/>
      <c r="F6" s="13"/>
      <c r="G6" s="13"/>
      <c r="H6" s="12"/>
      <c r="I6" s="13"/>
      <c r="J6" s="15"/>
    </row>
    <row r="7" spans="1:10" ht="29.1">
      <c r="G7" s="16"/>
      <c r="H7" s="12"/>
      <c r="I7" s="17" t="s">
        <v>45</v>
      </c>
      <c r="J7" s="18" t="s">
        <v>46</v>
      </c>
    </row>
    <row r="8" spans="1:10" ht="43.5" customHeight="1">
      <c r="G8" s="13"/>
      <c r="H8" s="12"/>
      <c r="I8" s="19">
        <f>SUM(J10:J56)</f>
        <v>152</v>
      </c>
      <c r="J8" s="20">
        <f>I8/8</f>
        <v>19</v>
      </c>
    </row>
    <row r="9" spans="1:10" ht="20.25" customHeight="1" thickBot="1">
      <c r="E9" s="13"/>
      <c r="F9" s="13"/>
      <c r="G9" s="13"/>
      <c r="H9" s="12"/>
      <c r="I9" s="13"/>
      <c r="J9" s="15"/>
    </row>
    <row r="10" spans="1:10" ht="22.5" customHeight="1" thickBot="1">
      <c r="B10" s="6">
        <f>MONTH(E11)</f>
        <v>1</v>
      </c>
      <c r="C10" s="21"/>
      <c r="D10" s="22">
        <v>44197</v>
      </c>
      <c r="E10" s="23" t="s">
        <v>47</v>
      </c>
      <c r="F10" s="24" t="s">
        <v>48</v>
      </c>
      <c r="G10" s="51" t="s">
        <v>49</v>
      </c>
      <c r="H10" s="25" t="s">
        <v>50</v>
      </c>
      <c r="I10" s="25" t="s">
        <v>51</v>
      </c>
      <c r="J10" s="25" t="s">
        <v>52</v>
      </c>
    </row>
    <row r="11" spans="1:10" ht="22.5" customHeight="1">
      <c r="A11" s="6">
        <f t="shared" ref="A11:A41" si="0">IF(OR(C11="f",C11="u",C11="F",C11="U"),"",IF(OR(B11=1,B11=2,B11=3,B11=4,B11=5),1,""))</f>
        <v>1</v>
      </c>
      <c r="B11" s="6">
        <f t="shared" ref="B11:B38" si="1">WEEKDAY(E11,2)</f>
        <v>5</v>
      </c>
      <c r="C11" s="26"/>
      <c r="D11" s="27" t="str">
        <f>IF(B11=1,"Mo",IF(B11=2,"Tue",IF(B11=3,"Wed",IF(B11=4,"Thu",IF(B11=5,"Fri",IF(B11=6,"Sat",IF(B11=7,"Sun","")))))))</f>
        <v>Fri</v>
      </c>
      <c r="E11" s="28">
        <f>+D10</f>
        <v>44197</v>
      </c>
      <c r="F11" s="29"/>
      <c r="G11" s="73"/>
      <c r="H11" s="74" t="s">
        <v>53</v>
      </c>
      <c r="I11" s="75"/>
      <c r="J11" s="76"/>
    </row>
    <row r="12" spans="1:10" ht="22.5" customHeight="1">
      <c r="A12" s="6" t="str">
        <f t="shared" si="0"/>
        <v/>
      </c>
      <c r="B12" s="6">
        <f t="shared" si="1"/>
        <v>6</v>
      </c>
      <c r="C12" s="33"/>
      <c r="D12" s="34" t="str">
        <f>IF(B12=1,"Mo",IF(B12=2,"Tue",IF(B12=3,"Wed",IF(B12=4,"Thu",IF(B12=5,"Fri",IF(B12=6,"Sat",IF(B12=7,"Sun","")))))))</f>
        <v>Sat</v>
      </c>
      <c r="E12" s="35">
        <f>+E11+1</f>
        <v>44198</v>
      </c>
      <c r="F12" s="29"/>
      <c r="G12" s="73"/>
      <c r="H12" s="77"/>
      <c r="I12" s="73"/>
      <c r="J12" s="78"/>
    </row>
    <row r="13" spans="1:10" ht="22.5" customHeight="1">
      <c r="A13" s="6" t="str">
        <f t="shared" si="0"/>
        <v/>
      </c>
      <c r="B13" s="6">
        <f t="shared" si="1"/>
        <v>7</v>
      </c>
      <c r="C13" s="33"/>
      <c r="D13" s="34" t="str">
        <f>IF(B13=1,"Mo",IF(B13=2,"Tue",IF(B13=3,"Wed",IF(B13=4,"Thu",IF(B13=5,"Fri",IF(B13=6,"Sat",IF(B13=7,"Sun","")))))))</f>
        <v>Sun</v>
      </c>
      <c r="E13" s="35">
        <f t="shared" ref="E13:E35" si="2">+E12+1</f>
        <v>44199</v>
      </c>
      <c r="F13" s="29"/>
      <c r="G13" s="73"/>
      <c r="H13" s="79"/>
      <c r="I13" s="73"/>
      <c r="J13" s="78"/>
    </row>
    <row r="14" spans="1:10" ht="22.5" customHeight="1">
      <c r="A14" s="6">
        <f t="shared" si="0"/>
        <v>1</v>
      </c>
      <c r="B14" s="6">
        <f t="shared" si="1"/>
        <v>1</v>
      </c>
      <c r="C14" s="33"/>
      <c r="D14" s="27" t="str">
        <f t="shared" ref="D14:D41" si="3">IF(B14=1,"Mo",IF(B14=2,"Tue",IF(B14=3,"Wed",IF(B14=4,"Thu",IF(B14=5,"Fri",IF(B14=6,"Sat",IF(B14=7,"Sun","")))))))</f>
        <v>Mo</v>
      </c>
      <c r="E14" s="28">
        <f t="shared" si="2"/>
        <v>44200</v>
      </c>
      <c r="F14" s="29"/>
      <c r="G14" s="73">
        <v>9005</v>
      </c>
      <c r="H14" s="79" t="s">
        <v>54</v>
      </c>
      <c r="I14" s="73" t="s">
        <v>55</v>
      </c>
      <c r="J14" s="78">
        <v>8</v>
      </c>
    </row>
    <row r="15" spans="1:10" ht="22.5" customHeight="1">
      <c r="A15" s="6">
        <f t="shared" si="0"/>
        <v>1</v>
      </c>
      <c r="B15" s="6">
        <f t="shared" si="1"/>
        <v>2</v>
      </c>
      <c r="C15" s="33"/>
      <c r="D15" s="37" t="str">
        <f t="shared" si="3"/>
        <v>Tue</v>
      </c>
      <c r="E15" s="38">
        <f>+E14+1</f>
        <v>44201</v>
      </c>
      <c r="F15" s="39"/>
      <c r="G15" s="73">
        <v>9005</v>
      </c>
      <c r="H15" s="79" t="s">
        <v>56</v>
      </c>
      <c r="I15" s="73" t="s">
        <v>55</v>
      </c>
      <c r="J15" s="78">
        <v>8</v>
      </c>
    </row>
    <row r="16" spans="1:10" ht="22.5" customHeight="1">
      <c r="A16" s="6">
        <f t="shared" si="0"/>
        <v>1</v>
      </c>
      <c r="B16" s="6">
        <f t="shared" si="1"/>
        <v>3</v>
      </c>
      <c r="C16" s="33"/>
      <c r="D16" s="27" t="str">
        <f t="shared" si="3"/>
        <v>Wed</v>
      </c>
      <c r="E16" s="28">
        <f>+E15+1</f>
        <v>44202</v>
      </c>
      <c r="F16" s="29"/>
      <c r="G16" s="73">
        <v>9005</v>
      </c>
      <c r="H16" s="80" t="s">
        <v>57</v>
      </c>
      <c r="I16" s="73" t="s">
        <v>55</v>
      </c>
      <c r="J16" s="78">
        <v>8</v>
      </c>
    </row>
    <row r="17" spans="1:10" ht="22.5" customHeight="1">
      <c r="A17" s="6">
        <f t="shared" si="0"/>
        <v>1</v>
      </c>
      <c r="B17" s="6">
        <f t="shared" si="1"/>
        <v>4</v>
      </c>
      <c r="C17" s="33"/>
      <c r="D17" s="37" t="str">
        <f t="shared" si="3"/>
        <v>Thu</v>
      </c>
      <c r="E17" s="38">
        <f>+E16+1</f>
        <v>44203</v>
      </c>
      <c r="F17" s="39"/>
      <c r="G17" s="73">
        <v>9005</v>
      </c>
      <c r="H17" s="79" t="s">
        <v>58</v>
      </c>
      <c r="I17" s="73" t="s">
        <v>55</v>
      </c>
      <c r="J17" s="78">
        <v>8</v>
      </c>
    </row>
    <row r="18" spans="1:10" ht="22.5" customHeight="1">
      <c r="A18" s="6">
        <f t="shared" si="0"/>
        <v>1</v>
      </c>
      <c r="B18" s="6">
        <f t="shared" si="1"/>
        <v>5</v>
      </c>
      <c r="C18" s="33"/>
      <c r="D18" s="27" t="str">
        <f>IF(B18=1,"Mo",IF(B18=2,"Tue",IF(B18=3,"Wed",IF(B18=4,"Thu",IF(B18=5,"Fri",IF(B18=6,"Sat",IF(B18=7,"Sun","")))))))</f>
        <v>Fri</v>
      </c>
      <c r="E18" s="28">
        <f>+E17+1</f>
        <v>44204</v>
      </c>
      <c r="F18" s="29"/>
      <c r="G18" s="73">
        <v>9005</v>
      </c>
      <c r="H18" s="79" t="s">
        <v>59</v>
      </c>
      <c r="I18" s="73" t="s">
        <v>55</v>
      </c>
      <c r="J18" s="78">
        <v>8</v>
      </c>
    </row>
    <row r="19" spans="1:10" ht="22.5" customHeight="1">
      <c r="A19" s="6" t="str">
        <f t="shared" si="0"/>
        <v/>
      </c>
      <c r="B19" s="6">
        <f t="shared" si="1"/>
        <v>6</v>
      </c>
      <c r="C19" s="33"/>
      <c r="D19" s="27" t="str">
        <f>IF(B19=1,"Mo",IF(B19=2,"Tue",IF(B19=3,"Wed",IF(B19=4,"Thu",IF(B19=5,"Fri",IF(B19=6,"Sat",IF(B19=7,"Sun","")))))))</f>
        <v>Sat</v>
      </c>
      <c r="E19" s="28">
        <f>+E18+1</f>
        <v>44205</v>
      </c>
      <c r="F19" s="29"/>
      <c r="G19" s="73"/>
      <c r="H19" s="81"/>
      <c r="I19" s="73"/>
      <c r="J19" s="78"/>
    </row>
    <row r="20" spans="1:10" ht="22.5" customHeight="1">
      <c r="A20" s="6" t="str">
        <f t="shared" si="0"/>
        <v/>
      </c>
      <c r="B20" s="6">
        <f t="shared" si="1"/>
        <v>7</v>
      </c>
      <c r="C20" s="33"/>
      <c r="D20" s="27" t="str">
        <f>IF(B20=1,"Mo",IF(B20=2,"Tue",IF(B20=3,"Wed",IF(B20=4,"Thu",IF(B20=5,"Fri",IF(B20=6,"Sat",IF(B20=7,"Sun","")))))))</f>
        <v>Sun</v>
      </c>
      <c r="E20" s="28">
        <f t="shared" si="2"/>
        <v>44206</v>
      </c>
      <c r="F20" s="29"/>
      <c r="G20" s="73"/>
      <c r="H20" s="82"/>
      <c r="I20" s="73"/>
      <c r="J20" s="78"/>
    </row>
    <row r="21" spans="1:10" ht="22.5" customHeight="1">
      <c r="A21" s="6">
        <f t="shared" si="0"/>
        <v>1</v>
      </c>
      <c r="B21" s="6">
        <f t="shared" si="1"/>
        <v>1</v>
      </c>
      <c r="C21" s="33"/>
      <c r="D21" s="27" t="str">
        <f t="shared" si="3"/>
        <v>Mo</v>
      </c>
      <c r="E21" s="28">
        <f t="shared" si="2"/>
        <v>44207</v>
      </c>
      <c r="F21" s="29"/>
      <c r="G21" s="73">
        <v>9005</v>
      </c>
      <c r="H21" s="83" t="s">
        <v>60</v>
      </c>
      <c r="I21" s="73" t="s">
        <v>55</v>
      </c>
      <c r="J21" s="78">
        <v>8</v>
      </c>
    </row>
    <row r="22" spans="1:10" ht="22.5" customHeight="1">
      <c r="A22" s="6">
        <f t="shared" si="0"/>
        <v>1</v>
      </c>
      <c r="B22" s="6">
        <f t="shared" si="1"/>
        <v>2</v>
      </c>
      <c r="C22" s="33"/>
      <c r="D22" s="37" t="str">
        <f t="shared" si="3"/>
        <v>Tue</v>
      </c>
      <c r="E22" s="38">
        <f>+E21+1</f>
        <v>44208</v>
      </c>
      <c r="F22" s="39"/>
      <c r="G22" s="73">
        <v>9005</v>
      </c>
      <c r="H22" s="80" t="s">
        <v>61</v>
      </c>
      <c r="I22" s="73" t="s">
        <v>55</v>
      </c>
      <c r="J22" s="78">
        <v>8</v>
      </c>
    </row>
    <row r="23" spans="1:10" ht="22.5" customHeight="1">
      <c r="A23" s="6">
        <f t="shared" si="0"/>
        <v>1</v>
      </c>
      <c r="B23" s="6">
        <f t="shared" si="1"/>
        <v>3</v>
      </c>
      <c r="C23" s="33"/>
      <c r="D23" s="27" t="str">
        <f t="shared" si="3"/>
        <v>Wed</v>
      </c>
      <c r="E23" s="28">
        <f>+E22+1</f>
        <v>44209</v>
      </c>
      <c r="F23" s="29"/>
      <c r="G23" s="73">
        <v>9005</v>
      </c>
      <c r="H23" s="79" t="s">
        <v>62</v>
      </c>
      <c r="I23" s="73" t="s">
        <v>55</v>
      </c>
      <c r="J23" s="78">
        <v>8</v>
      </c>
    </row>
    <row r="24" spans="1:10" ht="22.5" customHeight="1">
      <c r="A24" s="6">
        <f t="shared" si="0"/>
        <v>1</v>
      </c>
      <c r="B24" s="6">
        <f t="shared" si="1"/>
        <v>4</v>
      </c>
      <c r="C24" s="33"/>
      <c r="D24" s="37" t="str">
        <f t="shared" si="3"/>
        <v>Thu</v>
      </c>
      <c r="E24" s="38">
        <f>+E23+1</f>
        <v>44210</v>
      </c>
      <c r="F24" s="39"/>
      <c r="G24" s="73">
        <v>9005</v>
      </c>
      <c r="H24" s="79" t="s">
        <v>63</v>
      </c>
      <c r="I24" s="73" t="s">
        <v>55</v>
      </c>
      <c r="J24" s="78">
        <v>8</v>
      </c>
    </row>
    <row r="25" spans="1:10" ht="22.5" customHeight="1">
      <c r="A25" s="6">
        <f t="shared" si="0"/>
        <v>1</v>
      </c>
      <c r="B25" s="6">
        <f t="shared" si="1"/>
        <v>5</v>
      </c>
      <c r="C25" s="33"/>
      <c r="D25" s="27" t="str">
        <f t="shared" si="3"/>
        <v>Fri</v>
      </c>
      <c r="E25" s="28">
        <f>+E24+1</f>
        <v>44211</v>
      </c>
      <c r="F25" s="29"/>
      <c r="G25" s="73">
        <v>9005</v>
      </c>
      <c r="H25" s="79" t="s">
        <v>64</v>
      </c>
      <c r="I25" s="73" t="s">
        <v>55</v>
      </c>
      <c r="J25" s="78">
        <v>8</v>
      </c>
    </row>
    <row r="26" spans="1:10" ht="22.5" customHeight="1">
      <c r="A26" s="6" t="str">
        <f t="shared" si="0"/>
        <v/>
      </c>
      <c r="B26" s="6">
        <f t="shared" si="1"/>
        <v>6</v>
      </c>
      <c r="C26" s="33"/>
      <c r="D26" s="27" t="str">
        <f t="shared" si="3"/>
        <v>Sat</v>
      </c>
      <c r="E26" s="28">
        <f>+E25+1</f>
        <v>44212</v>
      </c>
      <c r="F26" s="29"/>
      <c r="G26" s="73"/>
      <c r="H26" s="79"/>
      <c r="I26" s="73"/>
      <c r="J26" s="78"/>
    </row>
    <row r="27" spans="1:10" ht="22.5" customHeight="1">
      <c r="A27" s="6" t="str">
        <f t="shared" si="0"/>
        <v/>
      </c>
      <c r="B27" s="6">
        <f t="shared" si="1"/>
        <v>7</v>
      </c>
      <c r="C27" s="33"/>
      <c r="D27" s="27" t="str">
        <f t="shared" si="3"/>
        <v>Sun</v>
      </c>
      <c r="E27" s="28">
        <f t="shared" si="2"/>
        <v>44213</v>
      </c>
      <c r="F27" s="29"/>
      <c r="G27" s="73"/>
      <c r="H27" s="79"/>
      <c r="I27" s="73"/>
      <c r="J27" s="78"/>
    </row>
    <row r="28" spans="1:10" ht="22.5" customHeight="1">
      <c r="A28" s="6">
        <f t="shared" si="0"/>
        <v>1</v>
      </c>
      <c r="B28" s="6">
        <f t="shared" si="1"/>
        <v>1</v>
      </c>
      <c r="C28" s="33"/>
      <c r="D28" s="27" t="str">
        <f t="shared" si="3"/>
        <v>Mo</v>
      </c>
      <c r="E28" s="28">
        <f t="shared" si="2"/>
        <v>44214</v>
      </c>
      <c r="F28" s="29"/>
      <c r="G28" s="73">
        <v>9005</v>
      </c>
      <c r="H28" s="79" t="s">
        <v>65</v>
      </c>
      <c r="I28" s="73" t="s">
        <v>55</v>
      </c>
      <c r="J28" s="78">
        <v>8</v>
      </c>
    </row>
    <row r="29" spans="1:10" ht="22.5" customHeight="1">
      <c r="A29" s="6">
        <f t="shared" si="0"/>
        <v>1</v>
      </c>
      <c r="B29" s="6">
        <f t="shared" si="1"/>
        <v>2</v>
      </c>
      <c r="C29" s="33"/>
      <c r="D29" s="37" t="str">
        <f t="shared" si="3"/>
        <v>Tue</v>
      </c>
      <c r="E29" s="38">
        <f>+E28+1</f>
        <v>44215</v>
      </c>
      <c r="F29" s="39"/>
      <c r="G29" s="73">
        <v>9005</v>
      </c>
      <c r="H29" s="79" t="s">
        <v>66</v>
      </c>
      <c r="I29" s="73" t="s">
        <v>55</v>
      </c>
      <c r="J29" s="78">
        <v>8</v>
      </c>
    </row>
    <row r="30" spans="1:10" ht="22.5" customHeight="1">
      <c r="A30" s="6">
        <f t="shared" si="0"/>
        <v>1</v>
      </c>
      <c r="B30" s="6">
        <f t="shared" si="1"/>
        <v>3</v>
      </c>
      <c r="C30" s="33"/>
      <c r="D30" s="27" t="str">
        <f t="shared" si="3"/>
        <v>Wed</v>
      </c>
      <c r="E30" s="28">
        <f>+E29+1</f>
        <v>44216</v>
      </c>
      <c r="F30" s="29"/>
      <c r="G30" s="73">
        <v>9010</v>
      </c>
      <c r="H30" s="79" t="s">
        <v>35</v>
      </c>
      <c r="I30" s="73"/>
      <c r="J30" s="78"/>
    </row>
    <row r="31" spans="1:10" ht="22.5" customHeight="1">
      <c r="A31" s="6">
        <f t="shared" si="0"/>
        <v>1</v>
      </c>
      <c r="B31" s="6">
        <f t="shared" si="1"/>
        <v>4</v>
      </c>
      <c r="C31" s="33"/>
      <c r="D31" s="37" t="str">
        <f t="shared" si="3"/>
        <v>Thu</v>
      </c>
      <c r="E31" s="38">
        <f>+E30+1</f>
        <v>44217</v>
      </c>
      <c r="F31" s="39"/>
      <c r="G31" s="73">
        <v>9005</v>
      </c>
      <c r="H31" s="79" t="s">
        <v>67</v>
      </c>
      <c r="I31" s="73" t="s">
        <v>55</v>
      </c>
      <c r="J31" s="78">
        <v>8</v>
      </c>
    </row>
    <row r="32" spans="1:10" ht="22.5" customHeight="1">
      <c r="A32" s="6">
        <f t="shared" si="0"/>
        <v>1</v>
      </c>
      <c r="B32" s="6">
        <f t="shared" si="1"/>
        <v>5</v>
      </c>
      <c r="C32" s="33"/>
      <c r="D32" s="27" t="str">
        <f t="shared" si="3"/>
        <v>Fri</v>
      </c>
      <c r="E32" s="28">
        <f>+E31+1</f>
        <v>44218</v>
      </c>
      <c r="F32" s="29"/>
      <c r="G32" s="73">
        <v>9005</v>
      </c>
      <c r="H32" s="79" t="s">
        <v>68</v>
      </c>
      <c r="I32" s="73" t="s">
        <v>55</v>
      </c>
      <c r="J32" s="78">
        <v>8</v>
      </c>
    </row>
    <row r="33" spans="1:10" ht="22.5" customHeight="1">
      <c r="A33" s="6" t="str">
        <f t="shared" si="0"/>
        <v/>
      </c>
      <c r="B33" s="6">
        <f t="shared" si="1"/>
        <v>6</v>
      </c>
      <c r="C33" s="33"/>
      <c r="D33" s="27" t="str">
        <f t="shared" si="3"/>
        <v>Sat</v>
      </c>
      <c r="E33" s="28">
        <f>+E32+1</f>
        <v>44219</v>
      </c>
      <c r="F33" s="29"/>
      <c r="G33" s="73"/>
      <c r="H33" s="79"/>
      <c r="I33" s="73"/>
      <c r="J33" s="78"/>
    </row>
    <row r="34" spans="1:10" ht="22.5" customHeight="1">
      <c r="A34" s="6" t="str">
        <f t="shared" si="0"/>
        <v/>
      </c>
      <c r="B34" s="6">
        <f t="shared" si="1"/>
        <v>7</v>
      </c>
      <c r="C34" s="33"/>
      <c r="D34" s="27" t="str">
        <f t="shared" si="3"/>
        <v>Sun</v>
      </c>
      <c r="E34" s="28">
        <f t="shared" si="2"/>
        <v>44220</v>
      </c>
      <c r="F34" s="29"/>
      <c r="G34" s="73"/>
      <c r="H34" s="79"/>
      <c r="I34" s="73"/>
      <c r="J34" s="78"/>
    </row>
    <row r="35" spans="1:10" ht="22.5" customHeight="1">
      <c r="A35" s="6">
        <f t="shared" si="0"/>
        <v>1</v>
      </c>
      <c r="B35" s="6">
        <f t="shared" si="1"/>
        <v>1</v>
      </c>
      <c r="C35" s="33"/>
      <c r="D35" s="27" t="str">
        <f t="shared" si="3"/>
        <v>Mo</v>
      </c>
      <c r="E35" s="28">
        <f t="shared" si="2"/>
        <v>44221</v>
      </c>
      <c r="F35" s="29"/>
      <c r="G35" s="73">
        <v>9005</v>
      </c>
      <c r="H35" s="79" t="s">
        <v>69</v>
      </c>
      <c r="I35" s="73" t="s">
        <v>55</v>
      </c>
      <c r="J35" s="78">
        <v>8</v>
      </c>
    </row>
    <row r="36" spans="1:10" ht="22.5" customHeight="1">
      <c r="A36" s="6">
        <f t="shared" si="0"/>
        <v>1</v>
      </c>
      <c r="B36" s="6">
        <f t="shared" si="1"/>
        <v>2</v>
      </c>
      <c r="C36" s="33"/>
      <c r="D36" s="37" t="str">
        <f t="shared" si="3"/>
        <v>Tue</v>
      </c>
      <c r="E36" s="38">
        <f>+E35+1</f>
        <v>44222</v>
      </c>
      <c r="F36" s="39"/>
      <c r="G36" s="73">
        <v>9005</v>
      </c>
      <c r="H36" s="79" t="s">
        <v>70</v>
      </c>
      <c r="I36" s="73" t="s">
        <v>55</v>
      </c>
      <c r="J36" s="78">
        <v>8</v>
      </c>
    </row>
    <row r="37" spans="1:10" ht="22.5" customHeight="1">
      <c r="A37" s="6">
        <f t="shared" si="0"/>
        <v>1</v>
      </c>
      <c r="B37" s="6">
        <f t="shared" si="1"/>
        <v>3</v>
      </c>
      <c r="C37" s="33"/>
      <c r="D37" s="27" t="str">
        <f t="shared" si="3"/>
        <v>Wed</v>
      </c>
      <c r="E37" s="28">
        <f>+E36+1</f>
        <v>44223</v>
      </c>
      <c r="F37" s="29"/>
      <c r="G37" s="73">
        <v>9005</v>
      </c>
      <c r="H37" s="79" t="s">
        <v>71</v>
      </c>
      <c r="I37" s="73" t="s">
        <v>55</v>
      </c>
      <c r="J37" s="78">
        <v>8</v>
      </c>
    </row>
    <row r="38" spans="1:10" ht="22.5" customHeight="1">
      <c r="A38" s="6">
        <f t="shared" si="0"/>
        <v>1</v>
      </c>
      <c r="B38" s="6">
        <f t="shared" si="1"/>
        <v>4</v>
      </c>
      <c r="C38" s="33"/>
      <c r="D38" s="37" t="str">
        <f t="shared" si="3"/>
        <v>Thu</v>
      </c>
      <c r="E38" s="38">
        <f>+E37+1</f>
        <v>44224</v>
      </c>
      <c r="F38" s="39"/>
      <c r="G38" s="73">
        <v>9005</v>
      </c>
      <c r="H38" s="80" t="s">
        <v>72</v>
      </c>
      <c r="I38" s="73" t="s">
        <v>55</v>
      </c>
      <c r="J38" s="78">
        <v>8</v>
      </c>
    </row>
    <row r="39" spans="1:10" ht="22.5" customHeight="1">
      <c r="A39" s="6">
        <f t="shared" si="0"/>
        <v>1</v>
      </c>
      <c r="B39" s="6">
        <f>WEEKDAY(E38+1,2)</f>
        <v>5</v>
      </c>
      <c r="C39" s="33"/>
      <c r="D39" s="27" t="str">
        <f>IF(B39=1,"Mo",IF(B39=2,"Tue",IF(B39=3,"Wed",IF(B39=4,"Thu",IF(B39=5,"Fri",IF(B39=6,"Sat",IF(B39=7,"Sun","")))))))</f>
        <v>Fri</v>
      </c>
      <c r="E39" s="28">
        <f>IF(MONTH(E38+1)&gt;MONTH(E38),"",E38+1)</f>
        <v>44225</v>
      </c>
      <c r="F39" s="29"/>
      <c r="G39" s="73">
        <v>9005</v>
      </c>
      <c r="H39" s="81" t="s">
        <v>73</v>
      </c>
      <c r="I39" s="73" t="s">
        <v>55</v>
      </c>
      <c r="J39" s="78">
        <v>8</v>
      </c>
    </row>
    <row r="40" spans="1:10" ht="22.5" customHeight="1">
      <c r="A40" s="6" t="str">
        <f t="shared" si="0"/>
        <v/>
      </c>
      <c r="B40" s="6">
        <v>6</v>
      </c>
      <c r="C40" s="33"/>
      <c r="D40" s="27" t="str">
        <f>IF(B40=1,"Mo",IF(B40=2,"Tue",IF(B40=3,"Wed",IF(B40=4,"Thu",IF(B40=5,"Fri",IF(B40=6,"Sat",IF(B40=7,"Sun","")))))))</f>
        <v>Sat</v>
      </c>
      <c r="E40" s="28">
        <f>IF(MONTH(E39+1)&gt;MONTH(E39),"",E39+1)</f>
        <v>44226</v>
      </c>
      <c r="F40" s="29"/>
      <c r="G40" s="73"/>
      <c r="H40" s="82"/>
      <c r="I40" s="73"/>
      <c r="J40" s="78"/>
    </row>
    <row r="41" spans="1:10" ht="22.5" customHeight="1" thickBot="1">
      <c r="A41" s="6" t="str">
        <f t="shared" si="0"/>
        <v/>
      </c>
      <c r="B41" s="6">
        <v>7</v>
      </c>
      <c r="C41" s="33"/>
      <c r="D41" s="44" t="str">
        <f t="shared" si="3"/>
        <v>Sun</v>
      </c>
      <c r="E41" s="45">
        <f>IF(MONTH(E40+1)&gt;MONTH(E40),"",E40+1)</f>
        <v>44227</v>
      </c>
      <c r="F41" s="46"/>
      <c r="G41" s="47"/>
      <c r="H41" s="48"/>
      <c r="I41" s="47"/>
      <c r="J41" s="49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4:E4"/>
    <mergeCell ref="D1:J1"/>
  </mergeCells>
  <conditionalFormatting sqref="C11:C39">
    <cfRule type="expression" dxfId="345" priority="45" stopIfTrue="1">
      <formula>IF($A11=1,B11,)</formula>
    </cfRule>
    <cfRule type="expression" dxfId="344" priority="46" stopIfTrue="1">
      <formula>IF($A11="",B11,)</formula>
    </cfRule>
  </conditionalFormatting>
  <conditionalFormatting sqref="E11">
    <cfRule type="expression" dxfId="343" priority="47" stopIfTrue="1">
      <formula>IF($A11="",B11,"")</formula>
    </cfRule>
  </conditionalFormatting>
  <conditionalFormatting sqref="E12:E39">
    <cfRule type="expression" dxfId="342" priority="48" stopIfTrue="1">
      <formula>IF($A12&lt;&gt;1,B12,"")</formula>
    </cfRule>
  </conditionalFormatting>
  <conditionalFormatting sqref="D11:D39">
    <cfRule type="expression" dxfId="341" priority="49" stopIfTrue="1">
      <formula>IF($A11="",B11,)</formula>
    </cfRule>
  </conditionalFormatting>
  <conditionalFormatting sqref="C41">
    <cfRule type="expression" dxfId="340" priority="32" stopIfTrue="1">
      <formula>IF($A41=1,B41,)</formula>
    </cfRule>
    <cfRule type="expression" dxfId="339" priority="33" stopIfTrue="1">
      <formula>IF($A41="",B41,)</formula>
    </cfRule>
  </conditionalFormatting>
  <conditionalFormatting sqref="D41">
    <cfRule type="expression" dxfId="338" priority="34" stopIfTrue="1">
      <formula>IF($A41="",B41,)</formula>
    </cfRule>
  </conditionalFormatting>
  <conditionalFormatting sqref="C40">
    <cfRule type="expression" dxfId="337" priority="29" stopIfTrue="1">
      <formula>IF($A40=1,B40,)</formula>
    </cfRule>
    <cfRule type="expression" dxfId="336" priority="30" stopIfTrue="1">
      <formula>IF($A40="",B40,)</formula>
    </cfRule>
  </conditionalFormatting>
  <conditionalFormatting sqref="D40">
    <cfRule type="expression" dxfId="335" priority="31" stopIfTrue="1">
      <formula>IF($A40="",B40,)</formula>
    </cfRule>
  </conditionalFormatting>
  <conditionalFormatting sqref="E40">
    <cfRule type="expression" dxfId="334" priority="28" stopIfTrue="1">
      <formula>IF($A40&lt;&gt;1,B40,"")</formula>
    </cfRule>
  </conditionalFormatting>
  <conditionalFormatting sqref="E41">
    <cfRule type="expression" dxfId="333" priority="27" stopIfTrue="1">
      <formula>IF($A41&lt;&gt;1,B41,"")</formula>
    </cfRule>
  </conditionalFormatting>
  <conditionalFormatting sqref="G11:G12 G14:G34">
    <cfRule type="expression" dxfId="332" priority="15" stopIfTrue="1">
      <formula>#REF!="Freelancer"</formula>
    </cfRule>
    <cfRule type="expression" dxfId="331" priority="16" stopIfTrue="1">
      <formula>#REF!="DTC Int. Staff"</formula>
    </cfRule>
  </conditionalFormatting>
  <conditionalFormatting sqref="G14:G34">
    <cfRule type="expression" dxfId="330" priority="13" stopIfTrue="1">
      <formula>$F$5="Freelancer"</formula>
    </cfRule>
    <cfRule type="expression" dxfId="329" priority="14" stopIfTrue="1">
      <formula>$F$5="DTC Int. Staff"</formula>
    </cfRule>
  </conditionalFormatting>
  <conditionalFormatting sqref="G12">
    <cfRule type="expression" dxfId="328" priority="11" stopIfTrue="1">
      <formula>#REF!="Freelancer"</formula>
    </cfRule>
    <cfRule type="expression" dxfId="327" priority="12" stopIfTrue="1">
      <formula>#REF!="DTC Int. Staff"</formula>
    </cfRule>
  </conditionalFormatting>
  <conditionalFormatting sqref="G12">
    <cfRule type="expression" dxfId="326" priority="9" stopIfTrue="1">
      <formula>$F$5="Freelancer"</formula>
    </cfRule>
    <cfRule type="expression" dxfId="325" priority="10" stopIfTrue="1">
      <formula>$F$5="DTC Int. Staff"</formula>
    </cfRule>
  </conditionalFormatting>
  <conditionalFormatting sqref="G13">
    <cfRule type="expression" dxfId="324" priority="7" stopIfTrue="1">
      <formula>#REF!="Freelancer"</formula>
    </cfRule>
    <cfRule type="expression" dxfId="323" priority="8" stopIfTrue="1">
      <formula>#REF!="DTC Int. Staff"</formula>
    </cfRule>
  </conditionalFormatting>
  <conditionalFormatting sqref="G13">
    <cfRule type="expression" dxfId="322" priority="5" stopIfTrue="1">
      <formula>$F$5="Freelancer"</formula>
    </cfRule>
    <cfRule type="expression" dxfId="321" priority="6" stopIfTrue="1">
      <formula>$F$5="DTC Int. Staff"</formula>
    </cfRule>
  </conditionalFormatting>
  <conditionalFormatting sqref="G35:G40">
    <cfRule type="expression" dxfId="320" priority="3" stopIfTrue="1">
      <formula>#REF!="Freelancer"</formula>
    </cfRule>
    <cfRule type="expression" dxfId="319" priority="4" stopIfTrue="1">
      <formula>#REF!="DTC Int. Staff"</formula>
    </cfRule>
  </conditionalFormatting>
  <conditionalFormatting sqref="G35:G40">
    <cfRule type="expression" dxfId="318" priority="1" stopIfTrue="1">
      <formula>$F$5="Freelancer"</formula>
    </cfRule>
    <cfRule type="expression" dxfId="317" priority="2" stopIfTrue="1">
      <formula>$F$5="DTC Int. Staff"</formula>
    </cfRule>
  </conditionalFormatting>
  <dataValidations count="1">
    <dataValidation type="list" allowBlank="1" showInputMessage="1" showErrorMessage="1" sqref="G11:G40" xr:uid="{010EF6F9-F224-49AB-A1B4-0CB046895FAB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7"/>
  <sheetViews>
    <sheetView showGridLines="0" topLeftCell="D17" zoomScale="90" zoomScaleNormal="90" workbookViewId="0">
      <selection activeCell="H22" sqref="H22"/>
    </sheetView>
  </sheetViews>
  <sheetFormatPr defaultColWidth="11.42578125" defaultRowHeight="14.45"/>
  <cols>
    <col min="1" max="2" width="4" style="6" hidden="1" customWidth="1"/>
    <col min="3" max="3" width="3.5703125" style="6" hidden="1" customWidth="1"/>
    <col min="4" max="4" width="13" style="6" bestFit="1" customWidth="1"/>
    <col min="5" max="5" width="10.5703125" style="6" bestFit="1" customWidth="1"/>
    <col min="6" max="6" width="21.7109375" style="6" bestFit="1" customWidth="1"/>
    <col min="7" max="7" width="16.28515625" style="6" customWidth="1"/>
    <col min="8" max="8" width="85.28515625" style="6" customWidth="1"/>
    <col min="9" max="10" width="13.85546875" style="6" customWidth="1"/>
    <col min="11" max="16384" width="11.42578125" style="6"/>
  </cols>
  <sheetData>
    <row r="1" spans="1:10" ht="51.75" customHeight="1" thickBot="1">
      <c r="D1" s="153" t="s">
        <v>41</v>
      </c>
      <c r="E1" s="154"/>
      <c r="F1" s="154"/>
      <c r="G1" s="154"/>
      <c r="H1" s="154"/>
      <c r="I1" s="154"/>
      <c r="J1" s="155"/>
    </row>
    <row r="2" spans="1:10" ht="13.5" customHeight="1">
      <c r="D2" s="7"/>
      <c r="E2" s="7"/>
      <c r="F2" s="7"/>
      <c r="G2" s="7"/>
      <c r="H2" s="7"/>
      <c r="I2" s="7"/>
      <c r="J2" s="8"/>
    </row>
    <row r="3" spans="1:10" ht="20.25" customHeight="1">
      <c r="D3" s="9" t="s">
        <v>42</v>
      </c>
      <c r="E3" s="10"/>
      <c r="F3" s="11" t="str">
        <f>'Information-General Settings'!C3</f>
        <v>Prapaporn</v>
      </c>
      <c r="G3" s="12"/>
      <c r="I3" s="13"/>
      <c r="J3" s="13"/>
    </row>
    <row r="4" spans="1:10" ht="20.25" customHeight="1">
      <c r="D4" s="151" t="s">
        <v>43</v>
      </c>
      <c r="E4" s="152"/>
      <c r="F4" s="11" t="str">
        <f>'Information-General Settings'!C4</f>
        <v>Chalermpong</v>
      </c>
      <c r="G4" s="12"/>
      <c r="I4" s="13"/>
      <c r="J4" s="13"/>
    </row>
    <row r="5" spans="1:10" ht="20.25" customHeight="1">
      <c r="D5" s="9" t="s">
        <v>44</v>
      </c>
      <c r="E5" s="14"/>
      <c r="F5" s="11" t="str">
        <f>'Information-General Settings'!C5</f>
        <v>TIME039</v>
      </c>
      <c r="G5" s="12"/>
      <c r="I5" s="13"/>
      <c r="J5" s="13"/>
    </row>
    <row r="6" spans="1:10" ht="20.25" customHeight="1">
      <c r="E6" s="13"/>
      <c r="F6" s="13"/>
      <c r="G6" s="13"/>
      <c r="H6" s="12"/>
      <c r="I6" s="13"/>
      <c r="J6" s="15"/>
    </row>
    <row r="7" spans="1:10" ht="29.1">
      <c r="G7" s="16"/>
      <c r="H7" s="12"/>
      <c r="I7" s="17" t="s">
        <v>45</v>
      </c>
      <c r="J7" s="18" t="s">
        <v>46</v>
      </c>
    </row>
    <row r="8" spans="1:10" ht="43.5" customHeight="1">
      <c r="G8" s="13"/>
      <c r="H8" s="12"/>
      <c r="I8" s="19">
        <f>SUM(J10:J52)</f>
        <v>128</v>
      </c>
      <c r="J8" s="20">
        <f>I8/8</f>
        <v>16</v>
      </c>
    </row>
    <row r="9" spans="1:10" ht="20.25" customHeight="1" thickBot="1">
      <c r="E9" s="13"/>
      <c r="F9" s="13"/>
      <c r="G9" s="13"/>
      <c r="H9" s="12"/>
      <c r="I9" s="13"/>
      <c r="J9" s="15"/>
    </row>
    <row r="10" spans="1:10" ht="22.5" customHeight="1" thickBot="1">
      <c r="B10" s="6">
        <f>MONTH(E11)</f>
        <v>2</v>
      </c>
      <c r="C10" s="21"/>
      <c r="D10" s="22">
        <v>44228</v>
      </c>
      <c r="E10" s="23" t="s">
        <v>47</v>
      </c>
      <c r="F10" s="24" t="s">
        <v>48</v>
      </c>
      <c r="G10" s="51" t="s">
        <v>49</v>
      </c>
      <c r="H10" s="25" t="s">
        <v>50</v>
      </c>
      <c r="I10" s="25" t="s">
        <v>51</v>
      </c>
      <c r="J10" s="25" t="s">
        <v>52</v>
      </c>
    </row>
    <row r="11" spans="1:10" ht="22.5" customHeight="1">
      <c r="A11" s="6">
        <f t="shared" ref="A11:A38" si="0">IF(OR(C11="f",C11="u",C11="F",C11="U"),"",IF(OR(B11=1,B11=2,B11=3,B11=4,B11=5),1,""))</f>
        <v>1</v>
      </c>
      <c r="B11" s="6">
        <f>WEEKDAY(E11,2)</f>
        <v>1</v>
      </c>
      <c r="C11" s="26"/>
      <c r="D11" s="27" t="str">
        <f>IF(B11=1,"Mo",IF(B11=2,"Tue",IF(B11=3,"Wed",IF(B11=4,"Thu",IF(B11=5,"Fri",IF(B11=6,"Sat",IF(B11=7,"Sun","")))))))</f>
        <v>Mo</v>
      </c>
      <c r="E11" s="28">
        <f>+D10</f>
        <v>44228</v>
      </c>
      <c r="F11" s="29"/>
      <c r="G11" s="30">
        <v>9005</v>
      </c>
      <c r="H11" s="36" t="s">
        <v>56</v>
      </c>
      <c r="I11" s="73" t="s">
        <v>55</v>
      </c>
      <c r="J11" s="78">
        <v>8</v>
      </c>
    </row>
    <row r="12" spans="1:10" ht="22.5" customHeight="1">
      <c r="B12" s="6">
        <f>WEEKDAY(E12,2)</f>
        <v>2</v>
      </c>
      <c r="C12" s="33"/>
      <c r="D12" s="37" t="str">
        <f>IF(B12=1,"Mo",IF(B12=2,"Tue",IF(B12=3,"Wed",IF(B12=4,"Thu",IF(B12=5,"Fri",IF(B12=6,"Sat",IF(B12=7,"Sun","")))))))</f>
        <v>Tue</v>
      </c>
      <c r="E12" s="38">
        <f t="shared" ref="E12:E38" si="1">+E11+1</f>
        <v>44229</v>
      </c>
      <c r="F12" s="39"/>
      <c r="G12" s="30">
        <v>9005</v>
      </c>
      <c r="H12" s="41" t="s">
        <v>74</v>
      </c>
      <c r="I12" s="73" t="s">
        <v>55</v>
      </c>
      <c r="J12" s="78">
        <v>8</v>
      </c>
    </row>
    <row r="13" spans="1:10" ht="22.5" customHeight="1">
      <c r="B13" s="6">
        <f>WEEKDAY(E13,2)</f>
        <v>3</v>
      </c>
      <c r="C13" s="33"/>
      <c r="D13" s="27" t="str">
        <f>IF(B13=1,"Mo",IF(B13=2,"Tue",IF(B13=3,"Wed",IF(B13=4,"Thu",IF(B13=5,"Fri",IF(B13=6,"Sat",IF(B13=7,"Sun","")))))))</f>
        <v>Wed</v>
      </c>
      <c r="E13" s="28">
        <f t="shared" si="1"/>
        <v>44230</v>
      </c>
      <c r="F13" s="29"/>
      <c r="G13" s="30">
        <v>9005</v>
      </c>
      <c r="H13" s="31" t="s">
        <v>75</v>
      </c>
      <c r="I13" s="73" t="s">
        <v>55</v>
      </c>
      <c r="J13" s="78">
        <v>8</v>
      </c>
    </row>
    <row r="14" spans="1:10" ht="22.5" customHeight="1">
      <c r="A14" s="6">
        <f t="shared" si="0"/>
        <v>1</v>
      </c>
      <c r="B14" s="6">
        <f t="shared" ref="B14:B38" si="2">WEEKDAY(E14,2)</f>
        <v>4</v>
      </c>
      <c r="C14" s="33"/>
      <c r="D14" s="37" t="str">
        <f t="shared" ref="D14:D38" si="3">IF(B14=1,"Mo",IF(B14=2,"Tue",IF(B14=3,"Wed",IF(B14=4,"Thu",IF(B14=5,"Fri",IF(B14=6,"Sat",IF(B14=7,"Sun","")))))))</f>
        <v>Thu</v>
      </c>
      <c r="E14" s="38">
        <f t="shared" si="1"/>
        <v>44231</v>
      </c>
      <c r="F14" s="39"/>
      <c r="G14" s="30">
        <v>9005</v>
      </c>
      <c r="H14" s="58" t="s">
        <v>76</v>
      </c>
      <c r="I14" s="73" t="s">
        <v>55</v>
      </c>
      <c r="J14" s="78">
        <v>8</v>
      </c>
    </row>
    <row r="15" spans="1:10" ht="22.5" customHeight="1">
      <c r="A15" s="6">
        <f t="shared" si="0"/>
        <v>1</v>
      </c>
      <c r="B15" s="6">
        <f t="shared" si="2"/>
        <v>5</v>
      </c>
      <c r="C15" s="33"/>
      <c r="D15" s="27" t="str">
        <f t="shared" si="3"/>
        <v>Fri</v>
      </c>
      <c r="E15" s="28">
        <f t="shared" si="1"/>
        <v>44232</v>
      </c>
      <c r="F15" s="29"/>
      <c r="G15" s="30">
        <v>9005</v>
      </c>
      <c r="H15" s="36" t="s">
        <v>77</v>
      </c>
      <c r="I15" s="73" t="s">
        <v>55</v>
      </c>
      <c r="J15" s="78">
        <v>8</v>
      </c>
    </row>
    <row r="16" spans="1:10" ht="22.5" customHeight="1">
      <c r="A16" s="6" t="str">
        <f t="shared" si="0"/>
        <v/>
      </c>
      <c r="B16" s="6">
        <f t="shared" si="2"/>
        <v>6</v>
      </c>
      <c r="C16" s="33"/>
      <c r="D16" s="27" t="str">
        <f t="shared" si="3"/>
        <v>Sat</v>
      </c>
      <c r="E16" s="28">
        <f t="shared" si="1"/>
        <v>44233</v>
      </c>
      <c r="F16" s="29"/>
      <c r="G16" s="30"/>
      <c r="H16" s="104"/>
      <c r="I16" s="30"/>
      <c r="J16" s="32"/>
    </row>
    <row r="17" spans="1:10" ht="22.5" customHeight="1">
      <c r="A17" s="6" t="str">
        <f t="shared" si="0"/>
        <v/>
      </c>
      <c r="B17" s="6">
        <f t="shared" si="2"/>
        <v>7</v>
      </c>
      <c r="C17" s="33"/>
      <c r="D17" s="37" t="str">
        <f t="shared" si="3"/>
        <v>Sun</v>
      </c>
      <c r="E17" s="38">
        <f t="shared" si="1"/>
        <v>44234</v>
      </c>
      <c r="F17" s="29"/>
      <c r="G17" s="30"/>
      <c r="H17" s="36"/>
      <c r="I17" s="30"/>
      <c r="J17" s="32"/>
    </row>
    <row r="18" spans="1:10" ht="22.5" customHeight="1">
      <c r="A18" s="6">
        <f t="shared" si="0"/>
        <v>1</v>
      </c>
      <c r="B18" s="6">
        <f t="shared" si="2"/>
        <v>1</v>
      </c>
      <c r="C18" s="33"/>
      <c r="D18" s="27" t="str">
        <f>IF(B18=1,"Mo",IF(B18=2,"Tue",IF(B18=3,"Wed",IF(B18=4,"Thu",IF(B18=5,"Fri",IF(B18=6,"Sat",IF(B18=7,"Sun","")))))))</f>
        <v>Mo</v>
      </c>
      <c r="E18" s="28">
        <f t="shared" si="1"/>
        <v>44235</v>
      </c>
      <c r="F18" s="29"/>
      <c r="G18" s="30">
        <v>9005</v>
      </c>
      <c r="H18" s="36" t="s">
        <v>78</v>
      </c>
      <c r="I18" s="73" t="s">
        <v>55</v>
      </c>
      <c r="J18" s="78">
        <v>8</v>
      </c>
    </row>
    <row r="19" spans="1:10" ht="22.5" customHeight="1">
      <c r="A19" s="6">
        <f t="shared" si="0"/>
        <v>1</v>
      </c>
      <c r="B19" s="6">
        <f t="shared" si="2"/>
        <v>2</v>
      </c>
      <c r="C19" s="33"/>
      <c r="D19" s="37" t="str">
        <f>IF(B19=1,"Mo",IF(B19=2,"Tue",IF(B19=3,"Wed",IF(B19=4,"Thu",IF(B19=5,"Fri",IF(B19=6,"Sat",IF(B19=7,"Sun","")))))))</f>
        <v>Tue</v>
      </c>
      <c r="E19" s="38">
        <f t="shared" si="1"/>
        <v>44236</v>
      </c>
      <c r="F19" s="39"/>
      <c r="G19" s="30">
        <v>9005</v>
      </c>
      <c r="H19" s="41" t="s">
        <v>79</v>
      </c>
      <c r="I19" s="73" t="s">
        <v>55</v>
      </c>
      <c r="J19" s="78">
        <v>8</v>
      </c>
    </row>
    <row r="20" spans="1:10" ht="22.5" customHeight="1">
      <c r="A20" s="6">
        <f t="shared" si="0"/>
        <v>1</v>
      </c>
      <c r="B20" s="6">
        <f t="shared" si="2"/>
        <v>3</v>
      </c>
      <c r="C20" s="33"/>
      <c r="D20" s="27" t="str">
        <f>IF(B20=1,"Mo",IF(B20=2,"Tue",IF(B20=3,"Wed",IF(B20=4,"Thu",IF(B20=5,"Fri",IF(B20=6,"Sat",IF(B20=7,"Sun","")))))))</f>
        <v>Wed</v>
      </c>
      <c r="E20" s="28">
        <f t="shared" si="1"/>
        <v>44237</v>
      </c>
      <c r="F20" s="29"/>
      <c r="G20" s="30">
        <v>9005</v>
      </c>
      <c r="H20" s="36" t="s">
        <v>79</v>
      </c>
      <c r="I20" s="73" t="s">
        <v>55</v>
      </c>
      <c r="J20" s="78">
        <v>8</v>
      </c>
    </row>
    <row r="21" spans="1:10" ht="22.5" customHeight="1">
      <c r="A21" s="6">
        <f t="shared" si="0"/>
        <v>1</v>
      </c>
      <c r="B21" s="6">
        <f t="shared" si="2"/>
        <v>4</v>
      </c>
      <c r="C21" s="33"/>
      <c r="D21" s="37" t="str">
        <f t="shared" si="3"/>
        <v>Thu</v>
      </c>
      <c r="E21" s="38">
        <f t="shared" si="1"/>
        <v>44238</v>
      </c>
      <c r="F21" s="39"/>
      <c r="G21" s="40">
        <v>9010</v>
      </c>
      <c r="H21" s="41" t="s">
        <v>34</v>
      </c>
      <c r="I21" s="40"/>
      <c r="J21" s="42"/>
    </row>
    <row r="22" spans="1:10" ht="22.5" customHeight="1">
      <c r="A22" s="6">
        <f t="shared" si="0"/>
        <v>1</v>
      </c>
      <c r="B22" s="6">
        <f t="shared" si="2"/>
        <v>5</v>
      </c>
      <c r="C22" s="33"/>
      <c r="D22" s="27" t="str">
        <f t="shared" si="3"/>
        <v>Fri</v>
      </c>
      <c r="E22" s="28">
        <f t="shared" si="1"/>
        <v>44239</v>
      </c>
      <c r="F22" s="29"/>
      <c r="G22" s="30">
        <v>9010</v>
      </c>
      <c r="H22" s="57" t="s">
        <v>34</v>
      </c>
      <c r="I22" s="30"/>
      <c r="J22" s="32"/>
    </row>
    <row r="23" spans="1:10" ht="22.5" customHeight="1">
      <c r="A23" s="6" t="str">
        <f t="shared" si="0"/>
        <v/>
      </c>
      <c r="B23" s="6">
        <f t="shared" si="2"/>
        <v>6</v>
      </c>
      <c r="C23" s="33"/>
      <c r="D23" s="27" t="str">
        <f t="shared" si="3"/>
        <v>Sat</v>
      </c>
      <c r="E23" s="28">
        <f t="shared" si="1"/>
        <v>44240</v>
      </c>
      <c r="F23" s="29"/>
      <c r="G23" s="30"/>
      <c r="H23" s="36"/>
      <c r="I23" s="30"/>
      <c r="J23" s="32"/>
    </row>
    <row r="24" spans="1:10" ht="22.5" customHeight="1">
      <c r="A24" s="6" t="str">
        <f t="shared" si="0"/>
        <v/>
      </c>
      <c r="B24" s="6">
        <f t="shared" si="2"/>
        <v>7</v>
      </c>
      <c r="C24" s="33"/>
      <c r="D24" s="37" t="str">
        <f t="shared" si="3"/>
        <v>Sun</v>
      </c>
      <c r="E24" s="38">
        <f t="shared" si="1"/>
        <v>44241</v>
      </c>
      <c r="F24" s="29"/>
      <c r="G24" s="30"/>
      <c r="H24" s="36"/>
      <c r="I24" s="30"/>
      <c r="J24" s="32"/>
    </row>
    <row r="25" spans="1:10" ht="22.5" customHeight="1">
      <c r="A25" s="6">
        <f t="shared" si="0"/>
        <v>1</v>
      </c>
      <c r="B25" s="6">
        <f t="shared" si="2"/>
        <v>1</v>
      </c>
      <c r="C25" s="33"/>
      <c r="D25" s="27" t="str">
        <f t="shared" si="3"/>
        <v>Mo</v>
      </c>
      <c r="E25" s="28">
        <f t="shared" si="1"/>
        <v>44242</v>
      </c>
      <c r="F25" s="29"/>
      <c r="G25" s="30">
        <v>9005</v>
      </c>
      <c r="H25" s="36" t="s">
        <v>80</v>
      </c>
      <c r="I25" s="73" t="s">
        <v>55</v>
      </c>
      <c r="J25" s="78">
        <v>8</v>
      </c>
    </row>
    <row r="26" spans="1:10" ht="22.5" customHeight="1">
      <c r="A26" s="6">
        <f t="shared" si="0"/>
        <v>1</v>
      </c>
      <c r="B26" s="6">
        <f t="shared" si="2"/>
        <v>2</v>
      </c>
      <c r="C26" s="33"/>
      <c r="D26" s="37" t="str">
        <f t="shared" si="3"/>
        <v>Tue</v>
      </c>
      <c r="E26" s="38">
        <f t="shared" si="1"/>
        <v>44243</v>
      </c>
      <c r="F26" s="39"/>
      <c r="G26" s="30">
        <v>9005</v>
      </c>
      <c r="H26" s="41"/>
      <c r="I26" s="40"/>
      <c r="J26" s="42"/>
    </row>
    <row r="27" spans="1:10" ht="22.5" customHeight="1">
      <c r="A27" s="6">
        <f t="shared" si="0"/>
        <v>1</v>
      </c>
      <c r="B27" s="6">
        <f t="shared" si="2"/>
        <v>3</v>
      </c>
      <c r="C27" s="33"/>
      <c r="D27" s="27" t="str">
        <f t="shared" si="3"/>
        <v>Wed</v>
      </c>
      <c r="E27" s="28">
        <f t="shared" si="1"/>
        <v>44244</v>
      </c>
      <c r="F27" s="29"/>
      <c r="G27" s="30">
        <v>9005</v>
      </c>
      <c r="H27" s="36" t="s">
        <v>81</v>
      </c>
      <c r="I27" s="73" t="s">
        <v>55</v>
      </c>
      <c r="J27" s="78">
        <v>8</v>
      </c>
    </row>
    <row r="28" spans="1:10" ht="22.5" customHeight="1">
      <c r="A28" s="6">
        <f t="shared" si="0"/>
        <v>1</v>
      </c>
      <c r="B28" s="6">
        <f t="shared" si="2"/>
        <v>4</v>
      </c>
      <c r="C28" s="33"/>
      <c r="D28" s="37" t="str">
        <f t="shared" si="3"/>
        <v>Thu</v>
      </c>
      <c r="E28" s="38">
        <f t="shared" si="1"/>
        <v>44245</v>
      </c>
      <c r="F28" s="39"/>
      <c r="G28" s="30">
        <v>9005</v>
      </c>
      <c r="H28" s="41" t="s">
        <v>82</v>
      </c>
      <c r="I28" s="73" t="s">
        <v>55</v>
      </c>
      <c r="J28" s="78">
        <v>8</v>
      </c>
    </row>
    <row r="29" spans="1:10" ht="22.5" customHeight="1">
      <c r="A29" s="6">
        <f t="shared" si="0"/>
        <v>1</v>
      </c>
      <c r="B29" s="6">
        <f t="shared" si="2"/>
        <v>5</v>
      </c>
      <c r="C29" s="33"/>
      <c r="D29" s="27" t="str">
        <f t="shared" si="3"/>
        <v>Fri</v>
      </c>
      <c r="E29" s="28">
        <f t="shared" si="1"/>
        <v>44246</v>
      </c>
      <c r="F29" s="29"/>
      <c r="G29" s="30">
        <v>9005</v>
      </c>
      <c r="H29" s="41" t="s">
        <v>83</v>
      </c>
      <c r="I29" s="73" t="s">
        <v>55</v>
      </c>
      <c r="J29" s="78">
        <v>8</v>
      </c>
    </row>
    <row r="30" spans="1:10" ht="22.5" customHeight="1">
      <c r="A30" s="6" t="str">
        <f t="shared" si="0"/>
        <v/>
      </c>
      <c r="B30" s="6">
        <f t="shared" si="2"/>
        <v>6</v>
      </c>
      <c r="C30" s="33"/>
      <c r="D30" s="27" t="str">
        <f t="shared" si="3"/>
        <v>Sat</v>
      </c>
      <c r="E30" s="28">
        <f t="shared" si="1"/>
        <v>44247</v>
      </c>
      <c r="F30" s="29"/>
      <c r="G30" s="30"/>
      <c r="H30" s="36"/>
      <c r="I30" s="30"/>
      <c r="J30" s="32"/>
    </row>
    <row r="31" spans="1:10" ht="22.5" customHeight="1">
      <c r="A31" s="6" t="str">
        <f t="shared" si="0"/>
        <v/>
      </c>
      <c r="B31" s="6">
        <f t="shared" si="2"/>
        <v>7</v>
      </c>
      <c r="C31" s="33"/>
      <c r="D31" s="27" t="str">
        <f t="shared" si="3"/>
        <v>Sun</v>
      </c>
      <c r="E31" s="28">
        <f t="shared" si="1"/>
        <v>44248</v>
      </c>
      <c r="F31" s="29"/>
      <c r="G31" s="30"/>
      <c r="H31" s="36"/>
      <c r="I31" s="30"/>
      <c r="J31" s="32"/>
    </row>
    <row r="32" spans="1:10" ht="22.5" customHeight="1">
      <c r="A32" s="6">
        <f t="shared" si="0"/>
        <v>1</v>
      </c>
      <c r="B32" s="6">
        <f t="shared" si="2"/>
        <v>1</v>
      </c>
      <c r="C32" s="33"/>
      <c r="D32" s="27" t="str">
        <f t="shared" si="3"/>
        <v>Mo</v>
      </c>
      <c r="E32" s="28">
        <f t="shared" si="1"/>
        <v>44249</v>
      </c>
      <c r="F32" s="29"/>
      <c r="G32" s="30">
        <v>9005</v>
      </c>
      <c r="H32" s="36" t="s">
        <v>84</v>
      </c>
      <c r="I32" s="73" t="s">
        <v>55</v>
      </c>
      <c r="J32" s="78">
        <v>8</v>
      </c>
    </row>
    <row r="33" spans="1:10" ht="22.5" customHeight="1">
      <c r="A33" s="6">
        <f t="shared" si="0"/>
        <v>1</v>
      </c>
      <c r="B33" s="6">
        <f t="shared" si="2"/>
        <v>2</v>
      </c>
      <c r="C33" s="33"/>
      <c r="D33" s="37" t="str">
        <f t="shared" si="3"/>
        <v>Tue</v>
      </c>
      <c r="E33" s="38">
        <f t="shared" si="1"/>
        <v>44250</v>
      </c>
      <c r="F33" s="39"/>
      <c r="G33" s="30">
        <v>9005</v>
      </c>
      <c r="H33" s="58" t="s">
        <v>85</v>
      </c>
      <c r="I33" s="73" t="s">
        <v>55</v>
      </c>
      <c r="J33" s="78">
        <v>8</v>
      </c>
    </row>
    <row r="34" spans="1:10" ht="22.5" customHeight="1">
      <c r="A34" s="6">
        <f t="shared" si="0"/>
        <v>1</v>
      </c>
      <c r="B34" s="6">
        <f t="shared" si="2"/>
        <v>3</v>
      </c>
      <c r="C34" s="33"/>
      <c r="D34" s="27" t="str">
        <f t="shared" si="3"/>
        <v>Wed</v>
      </c>
      <c r="E34" s="28">
        <f t="shared" si="1"/>
        <v>44251</v>
      </c>
      <c r="F34" s="29"/>
      <c r="G34" s="30">
        <v>9005</v>
      </c>
      <c r="H34" s="36" t="s">
        <v>82</v>
      </c>
      <c r="I34" s="73" t="s">
        <v>55</v>
      </c>
      <c r="J34" s="78">
        <v>8</v>
      </c>
    </row>
    <row r="35" spans="1:10" ht="22.5" customHeight="1">
      <c r="A35" s="6">
        <f t="shared" si="0"/>
        <v>1</v>
      </c>
      <c r="B35" s="6">
        <f t="shared" si="2"/>
        <v>4</v>
      </c>
      <c r="C35" s="33"/>
      <c r="D35" s="37" t="str">
        <f t="shared" si="3"/>
        <v>Thu</v>
      </c>
      <c r="E35" s="38">
        <f t="shared" si="1"/>
        <v>44252</v>
      </c>
      <c r="F35" s="39"/>
      <c r="G35" s="30">
        <v>9005</v>
      </c>
      <c r="H35" s="41" t="s">
        <v>86</v>
      </c>
      <c r="I35" s="73" t="s">
        <v>55</v>
      </c>
      <c r="J35" s="78">
        <v>8</v>
      </c>
    </row>
    <row r="36" spans="1:10" ht="22.5" customHeight="1">
      <c r="A36" s="6">
        <f t="shared" si="0"/>
        <v>1</v>
      </c>
      <c r="B36" s="6">
        <f t="shared" si="2"/>
        <v>5</v>
      </c>
      <c r="C36" s="33"/>
      <c r="D36" s="27" t="str">
        <f t="shared" si="3"/>
        <v>Fri</v>
      </c>
      <c r="E36" s="28">
        <f t="shared" si="1"/>
        <v>44253</v>
      </c>
      <c r="F36" s="29"/>
      <c r="G36" s="30"/>
      <c r="H36" s="36" t="s">
        <v>87</v>
      </c>
      <c r="I36" s="30"/>
      <c r="J36" s="32"/>
    </row>
    <row r="37" spans="1:10" ht="22.5" customHeight="1">
      <c r="A37" s="6" t="str">
        <f t="shared" si="0"/>
        <v/>
      </c>
      <c r="B37" s="6">
        <f t="shared" si="2"/>
        <v>6</v>
      </c>
      <c r="C37" s="33"/>
      <c r="D37" s="27" t="str">
        <f t="shared" si="3"/>
        <v>Sat</v>
      </c>
      <c r="E37" s="28">
        <f t="shared" si="1"/>
        <v>44254</v>
      </c>
      <c r="F37" s="29"/>
      <c r="G37" s="30"/>
      <c r="H37" s="36"/>
      <c r="I37" s="30"/>
      <c r="J37" s="32"/>
    </row>
    <row r="38" spans="1:10" ht="22.5" customHeight="1">
      <c r="A38" s="6" t="str">
        <f t="shared" si="0"/>
        <v/>
      </c>
      <c r="B38" s="6">
        <f t="shared" si="2"/>
        <v>7</v>
      </c>
      <c r="C38" s="33"/>
      <c r="D38" s="37" t="str">
        <f t="shared" si="3"/>
        <v>Sun</v>
      </c>
      <c r="E38" s="38">
        <f t="shared" si="1"/>
        <v>44255</v>
      </c>
      <c r="F38" s="29"/>
      <c r="G38" s="30"/>
      <c r="H38" s="57"/>
      <c r="I38" s="30"/>
      <c r="J38" s="32"/>
    </row>
    <row r="39" spans="1:10" ht="30" customHeight="1"/>
    <row r="40" spans="1:10" ht="30" customHeight="1"/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</sheetData>
  <mergeCells count="2">
    <mergeCell ref="D1:J1"/>
    <mergeCell ref="D4:E4"/>
  </mergeCells>
  <conditionalFormatting sqref="C11 C14:C38">
    <cfRule type="expression" dxfId="316" priority="46" stopIfTrue="1">
      <formula>IF($A11=1,B11,)</formula>
    </cfRule>
    <cfRule type="expression" dxfId="315" priority="47" stopIfTrue="1">
      <formula>IF($A11="",B11,)</formula>
    </cfRule>
  </conditionalFormatting>
  <conditionalFormatting sqref="E11">
    <cfRule type="expression" dxfId="314" priority="48" stopIfTrue="1">
      <formula>IF($A11="",B11,"")</formula>
    </cfRule>
  </conditionalFormatting>
  <conditionalFormatting sqref="E14:E38">
    <cfRule type="expression" dxfId="313" priority="49" stopIfTrue="1">
      <formula>IF($A14&lt;&gt;1,B14,"")</formula>
    </cfRule>
  </conditionalFormatting>
  <conditionalFormatting sqref="D11 D14:D38">
    <cfRule type="expression" dxfId="312" priority="50" stopIfTrue="1">
      <formula>IF($A11="",B11,)</formula>
    </cfRule>
  </conditionalFormatting>
  <conditionalFormatting sqref="G11 G16:G24 G30:G38">
    <cfRule type="expression" dxfId="311" priority="51" stopIfTrue="1">
      <formula>#REF!="Freelancer"</formula>
    </cfRule>
    <cfRule type="expression" dxfId="310" priority="52" stopIfTrue="1">
      <formula>#REF!="DTC Int. Staff"</formula>
    </cfRule>
  </conditionalFormatting>
  <conditionalFormatting sqref="G38 G17:G21 G24 G31:G35">
    <cfRule type="expression" dxfId="309" priority="44" stopIfTrue="1">
      <formula>$F$5="Freelancer"</formula>
    </cfRule>
    <cfRule type="expression" dxfId="308" priority="45" stopIfTrue="1">
      <formula>$F$5="DTC Int. Staff"</formula>
    </cfRule>
  </conditionalFormatting>
  <conditionalFormatting sqref="G23">
    <cfRule type="expression" dxfId="307" priority="26" stopIfTrue="1">
      <formula>$F$5="Freelancer"</formula>
    </cfRule>
    <cfRule type="expression" dxfId="306" priority="27" stopIfTrue="1">
      <formula>$F$5="DTC Int. Staff"</formula>
    </cfRule>
  </conditionalFormatting>
  <conditionalFormatting sqref="G12:G15">
    <cfRule type="expression" dxfId="305" priority="3" stopIfTrue="1">
      <formula>#REF!="Freelancer"</formula>
    </cfRule>
    <cfRule type="expression" dxfId="304" priority="4" stopIfTrue="1">
      <formula>#REF!="DTC Int. Staff"</formula>
    </cfRule>
  </conditionalFormatting>
  <conditionalFormatting sqref="G25:G29">
    <cfRule type="expression" dxfId="303" priority="1" stopIfTrue="1">
      <formula>#REF!="Freelancer"</formula>
    </cfRule>
    <cfRule type="expression" dxfId="30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opLeftCell="D10" zoomScale="90" zoomScaleNormal="90" workbookViewId="0">
      <selection activeCell="I12" sqref="I12:J12"/>
    </sheetView>
  </sheetViews>
  <sheetFormatPr defaultColWidth="11.42578125" defaultRowHeight="14.45"/>
  <cols>
    <col min="1" max="2" width="4" style="6" hidden="1" customWidth="1"/>
    <col min="3" max="3" width="3.5703125" style="6" hidden="1" customWidth="1"/>
    <col min="4" max="4" width="13" style="6" bestFit="1" customWidth="1"/>
    <col min="5" max="5" width="10.5703125" style="6" bestFit="1" customWidth="1"/>
    <col min="6" max="6" width="21.7109375" style="6" bestFit="1" customWidth="1"/>
    <col min="7" max="7" width="16.28515625" style="6" customWidth="1"/>
    <col min="8" max="8" width="85.28515625" style="6" customWidth="1"/>
    <col min="9" max="10" width="13.85546875" style="6" customWidth="1"/>
    <col min="11" max="16384" width="11.42578125" style="6"/>
  </cols>
  <sheetData>
    <row r="1" spans="1:10" ht="51.75" customHeight="1" thickBot="1">
      <c r="D1" s="153" t="s">
        <v>41</v>
      </c>
      <c r="E1" s="154"/>
      <c r="F1" s="154"/>
      <c r="G1" s="154"/>
      <c r="H1" s="154"/>
      <c r="I1" s="154"/>
      <c r="J1" s="155"/>
    </row>
    <row r="2" spans="1:10" ht="13.5" customHeight="1">
      <c r="D2" s="7"/>
      <c r="E2" s="7"/>
      <c r="F2" s="7"/>
      <c r="G2" s="7"/>
      <c r="H2" s="7"/>
      <c r="I2" s="7"/>
      <c r="J2" s="8"/>
    </row>
    <row r="3" spans="1:10" ht="20.25" customHeight="1">
      <c r="D3" s="9" t="s">
        <v>42</v>
      </c>
      <c r="E3" s="10"/>
      <c r="F3" s="11" t="str">
        <f>'Information-General Settings'!C3</f>
        <v>Prapaporn</v>
      </c>
      <c r="G3" s="12"/>
      <c r="I3" s="13"/>
      <c r="J3" s="13"/>
    </row>
    <row r="4" spans="1:10" ht="20.25" customHeight="1">
      <c r="D4" s="151" t="s">
        <v>43</v>
      </c>
      <c r="E4" s="152"/>
      <c r="F4" s="11" t="str">
        <f>'Information-General Settings'!C4</f>
        <v>Chalermpong</v>
      </c>
      <c r="G4" s="12"/>
      <c r="I4" s="13"/>
      <c r="J4" s="13"/>
    </row>
    <row r="5" spans="1:10" ht="20.25" customHeight="1">
      <c r="D5" s="9" t="s">
        <v>44</v>
      </c>
      <c r="E5" s="14"/>
      <c r="F5" s="11" t="str">
        <f>'Information-General Settings'!C5</f>
        <v>TIME039</v>
      </c>
      <c r="G5" s="12"/>
      <c r="I5" s="13"/>
      <c r="J5" s="13"/>
    </row>
    <row r="6" spans="1:10" ht="20.25" customHeight="1">
      <c r="E6" s="13"/>
      <c r="F6" s="13"/>
      <c r="G6" s="13"/>
      <c r="H6" s="12"/>
      <c r="I6" s="13"/>
      <c r="J6" s="15"/>
    </row>
    <row r="7" spans="1:10" ht="29.1">
      <c r="G7" s="16"/>
      <c r="H7" s="12"/>
      <c r="I7" s="17" t="s">
        <v>45</v>
      </c>
      <c r="J7" s="18" t="s">
        <v>46</v>
      </c>
    </row>
    <row r="8" spans="1:10" ht="43.5" customHeight="1">
      <c r="G8" s="13"/>
      <c r="H8" s="12"/>
      <c r="I8" s="19">
        <f>SUM(J10:J105)</f>
        <v>176</v>
      </c>
      <c r="J8" s="20">
        <f>I8/8</f>
        <v>22</v>
      </c>
    </row>
    <row r="9" spans="1:10" ht="20.25" customHeight="1" thickBot="1">
      <c r="E9" s="13"/>
      <c r="F9" s="13"/>
      <c r="G9" s="13"/>
      <c r="H9" s="12"/>
      <c r="I9" s="13"/>
      <c r="J9" s="15"/>
    </row>
    <row r="10" spans="1:10" ht="22.5" customHeight="1" thickBot="1">
      <c r="B10" s="6">
        <f>MONTH(E11)</f>
        <v>3</v>
      </c>
      <c r="C10" s="59"/>
      <c r="D10" s="23">
        <v>44256</v>
      </c>
      <c r="E10" s="23" t="s">
        <v>47</v>
      </c>
      <c r="F10" s="24" t="s">
        <v>48</v>
      </c>
      <c r="G10" s="51" t="s">
        <v>49</v>
      </c>
      <c r="H10" s="25" t="s">
        <v>50</v>
      </c>
      <c r="I10" s="25" t="s">
        <v>51</v>
      </c>
      <c r="J10" s="67" t="s">
        <v>52</v>
      </c>
    </row>
    <row r="11" spans="1:10" ht="22.5" customHeight="1">
      <c r="A11" s="6">
        <f t="shared" ref="A11:A41" si="0">IF(OR(C11="f",C11="u",C11="F",C11="U"),"",IF(OR(B11=1,B11=2,B11=3,B11=4,B11=5),1,""))</f>
        <v>1</v>
      </c>
      <c r="B11" s="6">
        <f t="shared" ref="B11:B38" si="1">WEEKDAY(E11,2)</f>
        <v>1</v>
      </c>
      <c r="C11" s="60"/>
      <c r="D11" s="63" t="str">
        <f>IF(B11=1,"Mo",IF(B11=2,"Tue",IF(B11=3,"Wed",IF(B11=4,"Thu",IF(B11=5,"Fri",IF(B11=6,"Sat",IF(B11=7,"Sun","")))))))</f>
        <v>Mo</v>
      </c>
      <c r="E11" s="38">
        <f>+D10</f>
        <v>44256</v>
      </c>
      <c r="F11" s="39"/>
      <c r="G11" s="30">
        <v>9005</v>
      </c>
      <c r="H11" s="84" t="s">
        <v>56</v>
      </c>
      <c r="I11" s="86" t="s">
        <v>55</v>
      </c>
      <c r="J11" s="87">
        <v>8</v>
      </c>
    </row>
    <row r="12" spans="1:10" ht="22.5" customHeight="1">
      <c r="B12" s="6">
        <f t="shared" si="1"/>
        <v>2</v>
      </c>
      <c r="C12" s="62"/>
      <c r="D12" s="61" t="str">
        <f>IF(B12=1,"Mo",IF(B12=2,"Tue",IF(B12=3,"Wed",IF(B12=4,"Thu",IF(B12=5,"Fri",IF(B12=6,"Sat",IF(B12=7,"Sun","")))))))</f>
        <v>Tue</v>
      </c>
      <c r="E12" s="28">
        <f t="shared" ref="E12:E38" si="2">+E11+1</f>
        <v>44257</v>
      </c>
      <c r="F12" s="29"/>
      <c r="G12" s="30">
        <v>9005</v>
      </c>
      <c r="H12" s="85" t="s">
        <v>88</v>
      </c>
      <c r="I12" s="86" t="s">
        <v>55</v>
      </c>
      <c r="J12" s="87">
        <v>8</v>
      </c>
    </row>
    <row r="13" spans="1:10" ht="22.5" customHeight="1">
      <c r="B13" s="6">
        <f t="shared" si="1"/>
        <v>3</v>
      </c>
      <c r="C13" s="62"/>
      <c r="D13" s="63" t="str">
        <f>IF(B13=1,"Mo",IF(B13=2,"Tue",IF(B13=3,"Wed",IF(B13=4,"Thu",IF(B13=5,"Fri",IF(B13=6,"Sat",IF(B13=7,"Sun","")))))))</f>
        <v>Wed</v>
      </c>
      <c r="E13" s="38">
        <f t="shared" si="2"/>
        <v>44258</v>
      </c>
      <c r="F13" s="39"/>
      <c r="G13" s="30">
        <v>9005</v>
      </c>
      <c r="H13" s="84" t="s">
        <v>89</v>
      </c>
      <c r="I13" s="86" t="s">
        <v>55</v>
      </c>
      <c r="J13" s="87">
        <v>8</v>
      </c>
    </row>
    <row r="14" spans="1:10" ht="22.5" customHeight="1">
      <c r="A14" s="6">
        <f t="shared" si="0"/>
        <v>1</v>
      </c>
      <c r="B14" s="6">
        <f t="shared" si="1"/>
        <v>4</v>
      </c>
      <c r="C14" s="62"/>
      <c r="D14" s="61" t="str">
        <f t="shared" ref="D14:D41" si="3">IF(B14=1,"Mo",IF(B14=2,"Tue",IF(B14=3,"Wed",IF(B14=4,"Thu",IF(B14=5,"Fri",IF(B14=6,"Sat",IF(B14=7,"Sun","")))))))</f>
        <v>Thu</v>
      </c>
      <c r="E14" s="28">
        <f t="shared" si="2"/>
        <v>44259</v>
      </c>
      <c r="F14" s="29"/>
      <c r="G14" s="30">
        <v>9005</v>
      </c>
      <c r="H14" s="85" t="s">
        <v>90</v>
      </c>
      <c r="I14" s="86" t="s">
        <v>55</v>
      </c>
      <c r="J14" s="87">
        <v>8</v>
      </c>
    </row>
    <row r="15" spans="1:10" ht="22.5" customHeight="1">
      <c r="A15" s="6">
        <f t="shared" si="0"/>
        <v>1</v>
      </c>
      <c r="B15" s="6">
        <f t="shared" si="1"/>
        <v>5</v>
      </c>
      <c r="C15" s="62"/>
      <c r="D15" s="63" t="str">
        <f t="shared" si="3"/>
        <v>Fri</v>
      </c>
      <c r="E15" s="38">
        <f t="shared" si="2"/>
        <v>44260</v>
      </c>
      <c r="F15" s="39"/>
      <c r="G15" s="30">
        <v>9005</v>
      </c>
      <c r="H15" s="84" t="s">
        <v>91</v>
      </c>
      <c r="I15" s="86" t="s">
        <v>55</v>
      </c>
      <c r="J15" s="87">
        <v>8</v>
      </c>
    </row>
    <row r="16" spans="1:10" ht="22.5" customHeight="1">
      <c r="A16" s="6" t="str">
        <f t="shared" si="0"/>
        <v/>
      </c>
      <c r="B16" s="6">
        <f t="shared" si="1"/>
        <v>6</v>
      </c>
      <c r="C16" s="62"/>
      <c r="D16" s="61" t="str">
        <f t="shared" si="3"/>
        <v>Sat</v>
      </c>
      <c r="E16" s="28">
        <f t="shared" si="2"/>
        <v>44261</v>
      </c>
      <c r="F16" s="29"/>
      <c r="G16" s="30"/>
      <c r="H16" s="105"/>
      <c r="I16" s="86"/>
      <c r="J16" s="87"/>
    </row>
    <row r="17" spans="1:10" ht="22.5" customHeight="1">
      <c r="A17" s="6" t="str">
        <f t="shared" si="0"/>
        <v/>
      </c>
      <c r="B17" s="6">
        <f t="shared" si="1"/>
        <v>7</v>
      </c>
      <c r="C17" s="62"/>
      <c r="D17" s="63" t="str">
        <f t="shared" si="3"/>
        <v>Sun</v>
      </c>
      <c r="E17" s="38">
        <f t="shared" si="2"/>
        <v>44262</v>
      </c>
      <c r="F17" s="29"/>
      <c r="G17" s="30"/>
      <c r="H17" s="84"/>
      <c r="I17" s="86"/>
      <c r="J17" s="87"/>
    </row>
    <row r="18" spans="1:10" ht="22.5" customHeight="1">
      <c r="A18" s="6">
        <f t="shared" si="0"/>
        <v>1</v>
      </c>
      <c r="B18" s="6">
        <f t="shared" si="1"/>
        <v>1</v>
      </c>
      <c r="C18" s="62"/>
      <c r="D18" s="61" t="str">
        <f>IF(B18=1,"Mo",IF(B18=2,"Tue",IF(B18=3,"Wed",IF(B18=4,"Thu",IF(B18=5,"Fri",IF(B18=6,"Sat",IF(B18=7,"Sun","")))))))</f>
        <v>Mo</v>
      </c>
      <c r="E18" s="28">
        <f t="shared" si="2"/>
        <v>44263</v>
      </c>
      <c r="F18" s="29"/>
      <c r="G18" s="30">
        <v>9005</v>
      </c>
      <c r="H18" s="84" t="s">
        <v>92</v>
      </c>
      <c r="I18" s="86" t="s">
        <v>55</v>
      </c>
      <c r="J18" s="87">
        <v>8</v>
      </c>
    </row>
    <row r="19" spans="1:10" ht="22.5" customHeight="1">
      <c r="A19" s="6">
        <f t="shared" si="0"/>
        <v>1</v>
      </c>
      <c r="B19" s="6">
        <f t="shared" si="1"/>
        <v>2</v>
      </c>
      <c r="C19" s="62"/>
      <c r="D19" s="63" t="str">
        <f>IF(B19=1,"Mo",IF(B19=2,"Tue",IF(B19=3,"Wed",IF(B19=4,"Thu",IF(B19=5,"Fri",IF(B19=6,"Sat",IF(B19=7,"Sun","")))))))</f>
        <v>Tue</v>
      </c>
      <c r="E19" s="38">
        <f t="shared" si="2"/>
        <v>44264</v>
      </c>
      <c r="F19" s="39"/>
      <c r="G19" s="30">
        <v>9005</v>
      </c>
      <c r="H19" s="85" t="s">
        <v>93</v>
      </c>
      <c r="I19" s="86" t="s">
        <v>55</v>
      </c>
      <c r="J19" s="87">
        <v>8</v>
      </c>
    </row>
    <row r="20" spans="1:10" ht="22.5" customHeight="1">
      <c r="A20" s="6">
        <f t="shared" si="0"/>
        <v>1</v>
      </c>
      <c r="B20" s="6">
        <f t="shared" si="1"/>
        <v>3</v>
      </c>
      <c r="C20" s="62"/>
      <c r="D20" s="61" t="str">
        <f>IF(B20=1,"Mo",IF(B20=2,"Tue",IF(B20=3,"Wed",IF(B20=4,"Thu",IF(B20=5,"Fri",IF(B20=6,"Sat",IF(B20=7,"Sun","")))))))</f>
        <v>Wed</v>
      </c>
      <c r="E20" s="28">
        <f t="shared" si="2"/>
        <v>44265</v>
      </c>
      <c r="F20" s="29"/>
      <c r="G20" s="30">
        <v>9005</v>
      </c>
      <c r="H20" s="84" t="s">
        <v>94</v>
      </c>
      <c r="I20" s="86" t="s">
        <v>55</v>
      </c>
      <c r="J20" s="87">
        <v>8</v>
      </c>
    </row>
    <row r="21" spans="1:10" ht="22.5" customHeight="1">
      <c r="A21" s="6">
        <f t="shared" si="0"/>
        <v>1</v>
      </c>
      <c r="B21" s="6">
        <f t="shared" si="1"/>
        <v>4</v>
      </c>
      <c r="C21" s="64"/>
      <c r="D21" s="63" t="str">
        <f t="shared" si="3"/>
        <v>Thu</v>
      </c>
      <c r="E21" s="38">
        <f t="shared" si="2"/>
        <v>44266</v>
      </c>
      <c r="F21" s="39"/>
      <c r="G21" s="30">
        <v>9005</v>
      </c>
      <c r="H21" s="85" t="s">
        <v>82</v>
      </c>
      <c r="I21" s="86" t="s">
        <v>55</v>
      </c>
      <c r="J21" s="87">
        <v>8</v>
      </c>
    </row>
    <row r="22" spans="1:10" ht="22.5" customHeight="1">
      <c r="A22" s="6">
        <f t="shared" si="0"/>
        <v>1</v>
      </c>
      <c r="B22" s="6">
        <f t="shared" si="1"/>
        <v>5</v>
      </c>
      <c r="C22" s="64"/>
      <c r="D22" s="61" t="str">
        <f t="shared" si="3"/>
        <v>Fri</v>
      </c>
      <c r="E22" s="28">
        <f t="shared" si="2"/>
        <v>44267</v>
      </c>
      <c r="F22" s="29"/>
      <c r="G22" s="30">
        <v>9005</v>
      </c>
      <c r="H22" s="105" t="s">
        <v>95</v>
      </c>
      <c r="I22" s="86"/>
      <c r="J22" s="87"/>
    </row>
    <row r="23" spans="1:10" ht="22.5" customHeight="1">
      <c r="A23" s="6" t="str">
        <f t="shared" si="0"/>
        <v/>
      </c>
      <c r="B23" s="6">
        <f t="shared" si="1"/>
        <v>6</v>
      </c>
      <c r="C23" s="62"/>
      <c r="D23" s="61" t="str">
        <f t="shared" si="3"/>
        <v>Sat</v>
      </c>
      <c r="E23" s="28">
        <f t="shared" si="2"/>
        <v>44268</v>
      </c>
      <c r="F23" s="29"/>
      <c r="G23" s="30"/>
      <c r="H23" s="84"/>
      <c r="I23" s="86"/>
      <c r="J23" s="87"/>
    </row>
    <row r="24" spans="1:10" ht="22.5" customHeight="1">
      <c r="A24" s="6" t="str">
        <f t="shared" si="0"/>
        <v/>
      </c>
      <c r="B24" s="6">
        <f t="shared" si="1"/>
        <v>7</v>
      </c>
      <c r="C24" s="62"/>
      <c r="D24" s="63" t="str">
        <f t="shared" si="3"/>
        <v>Sun</v>
      </c>
      <c r="E24" s="38">
        <f t="shared" si="2"/>
        <v>44269</v>
      </c>
      <c r="F24" s="29"/>
      <c r="G24" s="30"/>
      <c r="H24" s="84"/>
      <c r="I24" s="86"/>
      <c r="J24" s="87"/>
    </row>
    <row r="25" spans="1:10" ht="22.5" customHeight="1">
      <c r="A25" s="6">
        <f t="shared" si="0"/>
        <v>1</v>
      </c>
      <c r="B25" s="6">
        <f t="shared" si="1"/>
        <v>1</v>
      </c>
      <c r="C25" s="62"/>
      <c r="D25" s="61" t="str">
        <f t="shared" si="3"/>
        <v>Mo</v>
      </c>
      <c r="E25" s="28">
        <f t="shared" si="2"/>
        <v>44270</v>
      </c>
      <c r="F25" s="29"/>
      <c r="G25" s="30">
        <v>9005</v>
      </c>
      <c r="H25" s="84" t="s">
        <v>96</v>
      </c>
      <c r="I25" s="86" t="s">
        <v>55</v>
      </c>
      <c r="J25" s="87">
        <v>8</v>
      </c>
    </row>
    <row r="26" spans="1:10" ht="22.5" customHeight="1">
      <c r="A26" s="6">
        <f t="shared" si="0"/>
        <v>1</v>
      </c>
      <c r="B26" s="6">
        <f t="shared" si="1"/>
        <v>2</v>
      </c>
      <c r="C26" s="62"/>
      <c r="D26" s="63" t="str">
        <f t="shared" si="3"/>
        <v>Tue</v>
      </c>
      <c r="E26" s="38">
        <f t="shared" si="2"/>
        <v>44271</v>
      </c>
      <c r="F26" s="39"/>
      <c r="G26" s="30">
        <v>9010</v>
      </c>
      <c r="H26" s="105" t="s">
        <v>97</v>
      </c>
      <c r="I26" s="86" t="s">
        <v>55</v>
      </c>
      <c r="J26" s="87">
        <v>8</v>
      </c>
    </row>
    <row r="27" spans="1:10" ht="22.5" customHeight="1">
      <c r="A27" s="6">
        <f t="shared" si="0"/>
        <v>1</v>
      </c>
      <c r="B27" s="6">
        <f t="shared" si="1"/>
        <v>3</v>
      </c>
      <c r="C27" s="62"/>
      <c r="D27" s="61" t="str">
        <f t="shared" si="3"/>
        <v>Wed</v>
      </c>
      <c r="E27" s="28">
        <f t="shared" si="2"/>
        <v>44272</v>
      </c>
      <c r="F27" s="29"/>
      <c r="G27" s="30">
        <v>9005</v>
      </c>
      <c r="H27" s="84" t="s">
        <v>82</v>
      </c>
      <c r="I27" s="86" t="s">
        <v>55</v>
      </c>
      <c r="J27" s="87">
        <v>8</v>
      </c>
    </row>
    <row r="28" spans="1:10" ht="22.5" customHeight="1">
      <c r="A28" s="6">
        <f t="shared" si="0"/>
        <v>1</v>
      </c>
      <c r="B28" s="6">
        <f t="shared" si="1"/>
        <v>4</v>
      </c>
      <c r="C28" s="62"/>
      <c r="D28" s="63" t="str">
        <f t="shared" si="3"/>
        <v>Thu</v>
      </c>
      <c r="E28" s="38">
        <f t="shared" si="2"/>
        <v>44273</v>
      </c>
      <c r="F28" s="39"/>
      <c r="G28" s="30">
        <v>9005</v>
      </c>
      <c r="H28" s="85" t="s">
        <v>98</v>
      </c>
      <c r="I28" s="86" t="s">
        <v>55</v>
      </c>
      <c r="J28" s="87">
        <v>8</v>
      </c>
    </row>
    <row r="29" spans="1:10" ht="22.5" customHeight="1">
      <c r="A29" s="6">
        <f t="shared" si="0"/>
        <v>1</v>
      </c>
      <c r="B29" s="6">
        <f t="shared" si="1"/>
        <v>5</v>
      </c>
      <c r="C29" s="62"/>
      <c r="D29" s="61" t="str">
        <f t="shared" si="3"/>
        <v>Fri</v>
      </c>
      <c r="E29" s="28">
        <f t="shared" si="2"/>
        <v>44274</v>
      </c>
      <c r="F29" s="29"/>
      <c r="G29" s="30">
        <v>9005</v>
      </c>
      <c r="H29" s="85" t="s">
        <v>99</v>
      </c>
      <c r="I29" s="86" t="s">
        <v>55</v>
      </c>
      <c r="J29" s="87">
        <v>8</v>
      </c>
    </row>
    <row r="30" spans="1:10" ht="22.5" customHeight="1">
      <c r="A30" s="6" t="str">
        <f t="shared" si="0"/>
        <v/>
      </c>
      <c r="B30" s="6">
        <f t="shared" si="1"/>
        <v>6</v>
      </c>
      <c r="C30" s="62"/>
      <c r="D30" s="61" t="str">
        <f t="shared" si="3"/>
        <v>Sat</v>
      </c>
      <c r="E30" s="28">
        <f t="shared" si="2"/>
        <v>44275</v>
      </c>
      <c r="F30" s="29"/>
      <c r="G30" s="30"/>
      <c r="H30" s="84"/>
      <c r="I30" s="86"/>
      <c r="J30" s="87"/>
    </row>
    <row r="31" spans="1:10" ht="22.5" customHeight="1">
      <c r="A31" s="6" t="str">
        <f t="shared" si="0"/>
        <v/>
      </c>
      <c r="B31" s="6">
        <f t="shared" si="1"/>
        <v>7</v>
      </c>
      <c r="C31" s="62"/>
      <c r="D31" s="63" t="str">
        <f t="shared" si="3"/>
        <v>Sun</v>
      </c>
      <c r="E31" s="38">
        <f t="shared" si="2"/>
        <v>44276</v>
      </c>
      <c r="F31" s="39"/>
      <c r="G31" s="40"/>
      <c r="H31" s="84"/>
      <c r="I31" s="88"/>
      <c r="J31" s="89"/>
    </row>
    <row r="32" spans="1:10" ht="22.5" customHeight="1">
      <c r="A32" s="6">
        <f t="shared" si="0"/>
        <v>1</v>
      </c>
      <c r="B32" s="6">
        <f t="shared" si="1"/>
        <v>1</v>
      </c>
      <c r="C32" s="62"/>
      <c r="D32" s="61" t="str">
        <f t="shared" si="3"/>
        <v>Mo</v>
      </c>
      <c r="E32" s="28">
        <f t="shared" si="2"/>
        <v>44277</v>
      </c>
      <c r="F32" s="29"/>
      <c r="G32" s="30">
        <v>9005</v>
      </c>
      <c r="H32" s="84" t="s">
        <v>100</v>
      </c>
      <c r="I32" s="86" t="s">
        <v>55</v>
      </c>
      <c r="J32" s="87">
        <v>8</v>
      </c>
    </row>
    <row r="33" spans="1:10" ht="22.5" customHeight="1">
      <c r="A33" s="6">
        <f t="shared" si="0"/>
        <v>1</v>
      </c>
      <c r="B33" s="6">
        <f t="shared" si="1"/>
        <v>2</v>
      </c>
      <c r="C33" s="62"/>
      <c r="D33" s="63" t="str">
        <f t="shared" si="3"/>
        <v>Tue</v>
      </c>
      <c r="E33" s="38">
        <f t="shared" si="2"/>
        <v>44278</v>
      </c>
      <c r="F33" s="39"/>
      <c r="G33" s="30">
        <v>9005</v>
      </c>
      <c r="H33" s="85" t="s">
        <v>101</v>
      </c>
      <c r="I33" s="86" t="s">
        <v>55</v>
      </c>
      <c r="J33" s="87">
        <v>8</v>
      </c>
    </row>
    <row r="34" spans="1:10" ht="22.5" customHeight="1">
      <c r="A34" s="6">
        <f t="shared" si="0"/>
        <v>1</v>
      </c>
      <c r="B34" s="6">
        <f t="shared" si="1"/>
        <v>3</v>
      </c>
      <c r="C34" s="62"/>
      <c r="D34" s="61" t="str">
        <f t="shared" si="3"/>
        <v>Wed</v>
      </c>
      <c r="E34" s="28">
        <f t="shared" si="2"/>
        <v>44279</v>
      </c>
      <c r="F34" s="29"/>
      <c r="G34" s="30">
        <v>9005</v>
      </c>
      <c r="H34" s="84" t="s">
        <v>67</v>
      </c>
      <c r="I34" s="86" t="s">
        <v>55</v>
      </c>
      <c r="J34" s="87">
        <v>8</v>
      </c>
    </row>
    <row r="35" spans="1:10" ht="22.5" customHeight="1">
      <c r="A35" s="6">
        <f t="shared" si="0"/>
        <v>1</v>
      </c>
      <c r="B35" s="6">
        <f t="shared" si="1"/>
        <v>4</v>
      </c>
      <c r="C35" s="62"/>
      <c r="D35" s="63" t="str">
        <f t="shared" si="3"/>
        <v>Thu</v>
      </c>
      <c r="E35" s="38">
        <f t="shared" si="2"/>
        <v>44280</v>
      </c>
      <c r="F35" s="39"/>
      <c r="G35" s="30">
        <v>9005</v>
      </c>
      <c r="H35" s="85" t="s">
        <v>102</v>
      </c>
      <c r="I35" s="86" t="s">
        <v>55</v>
      </c>
      <c r="J35" s="87">
        <v>8</v>
      </c>
    </row>
    <row r="36" spans="1:10" ht="22.5" customHeight="1">
      <c r="A36" s="6">
        <f t="shared" si="0"/>
        <v>1</v>
      </c>
      <c r="B36" s="6">
        <f t="shared" si="1"/>
        <v>5</v>
      </c>
      <c r="C36" s="62"/>
      <c r="D36" s="61" t="str">
        <f t="shared" si="3"/>
        <v>Fri</v>
      </c>
      <c r="E36" s="28">
        <f t="shared" si="2"/>
        <v>44281</v>
      </c>
      <c r="F36" s="29"/>
      <c r="G36" s="30">
        <v>9005</v>
      </c>
      <c r="H36" s="84" t="s">
        <v>103</v>
      </c>
      <c r="I36" s="86" t="s">
        <v>55</v>
      </c>
      <c r="J36" s="87">
        <v>8</v>
      </c>
    </row>
    <row r="37" spans="1:10" ht="22.5" customHeight="1">
      <c r="A37" s="6" t="str">
        <f t="shared" si="0"/>
        <v/>
      </c>
      <c r="B37" s="6">
        <f t="shared" si="1"/>
        <v>6</v>
      </c>
      <c r="C37" s="62"/>
      <c r="D37" s="61" t="str">
        <f t="shared" si="3"/>
        <v>Sat</v>
      </c>
      <c r="E37" s="28">
        <f t="shared" si="2"/>
        <v>44282</v>
      </c>
      <c r="F37" s="29"/>
      <c r="G37" s="30"/>
      <c r="H37" s="84"/>
      <c r="I37" s="86"/>
      <c r="J37" s="87"/>
    </row>
    <row r="38" spans="1:10" ht="22.5" customHeight="1">
      <c r="A38" s="6" t="str">
        <f t="shared" si="0"/>
        <v/>
      </c>
      <c r="B38" s="6">
        <f t="shared" si="1"/>
        <v>7</v>
      </c>
      <c r="C38" s="62"/>
      <c r="D38" s="63" t="str">
        <f t="shared" si="3"/>
        <v>Sun</v>
      </c>
      <c r="E38" s="38">
        <f t="shared" si="2"/>
        <v>44283</v>
      </c>
      <c r="F38" s="29"/>
      <c r="G38" s="30"/>
      <c r="H38" s="105"/>
      <c r="I38" s="86"/>
      <c r="J38" s="87"/>
    </row>
    <row r="39" spans="1:10" ht="22.5" customHeight="1">
      <c r="A39" s="6">
        <f t="shared" si="0"/>
        <v>1</v>
      </c>
      <c r="B39" s="6">
        <f>WEEKDAY(E38+1,2)</f>
        <v>1</v>
      </c>
      <c r="C39" s="62"/>
      <c r="D39" s="61" t="str">
        <f>IF(B39=1,"Mo",IF(B39=2,"Tue",IF(B39=3,"Wed",IF(B39=4,"Thu",IF(B39=5,"Fri",IF(B39=6,"Sat",IF(B39=7,"Sun","")))))))</f>
        <v>Mo</v>
      </c>
      <c r="E39" s="28">
        <f>IF(MONTH(E38+1)&gt;MONTH(E38),"",E38+1)</f>
        <v>44284</v>
      </c>
      <c r="F39" s="29"/>
      <c r="G39" s="30">
        <v>9005</v>
      </c>
      <c r="H39" s="84" t="s">
        <v>104</v>
      </c>
      <c r="I39" s="86" t="s">
        <v>55</v>
      </c>
      <c r="J39" s="87">
        <v>8</v>
      </c>
    </row>
    <row r="40" spans="1:10" ht="22.5" customHeight="1">
      <c r="A40" s="6">
        <f t="shared" si="0"/>
        <v>1</v>
      </c>
      <c r="B40" s="6">
        <v>2</v>
      </c>
      <c r="C40" s="62"/>
      <c r="D40" s="63" t="str">
        <f>IF(B40=1,"Mo",IF(B40=2,"Tue",IF(B40=3,"Wed",IF(B40=4,"Thu",IF(B40=5,"Fri",IF(B40=6,"Sat",IF(B40=7,"Sun","")))))))</f>
        <v>Tue</v>
      </c>
      <c r="E40" s="38">
        <f>IF(MONTH(E39+1)&gt;MONTH(E39),"",E39+1)</f>
        <v>44285</v>
      </c>
      <c r="F40" s="39"/>
      <c r="G40" s="30">
        <v>9005</v>
      </c>
      <c r="H40" s="85" t="s">
        <v>105</v>
      </c>
      <c r="I40" s="86" t="s">
        <v>55</v>
      </c>
      <c r="J40" s="87">
        <v>8</v>
      </c>
    </row>
    <row r="41" spans="1:10" ht="22.5" customHeight="1">
      <c r="A41" s="6">
        <f t="shared" si="0"/>
        <v>1</v>
      </c>
      <c r="B41" s="6">
        <v>3</v>
      </c>
      <c r="C41" s="62"/>
      <c r="D41" s="61" t="str">
        <f t="shared" si="3"/>
        <v>Wed</v>
      </c>
      <c r="E41" s="28">
        <f>IF(MONTH(E40+1)&gt;MONTH(E40),"",E40+1)</f>
        <v>44286</v>
      </c>
      <c r="F41" s="29"/>
      <c r="G41" s="30">
        <v>9005</v>
      </c>
      <c r="H41" s="84" t="s">
        <v>106</v>
      </c>
      <c r="I41" s="86" t="s">
        <v>55</v>
      </c>
      <c r="J41" s="87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1:J1"/>
    <mergeCell ref="D4:E4"/>
  </mergeCells>
  <conditionalFormatting sqref="C11 C14:C41">
    <cfRule type="expression" dxfId="301" priority="43" stopIfTrue="1">
      <formula>IF($A11=1,B11,)</formula>
    </cfRule>
    <cfRule type="expression" dxfId="300" priority="44" stopIfTrue="1">
      <formula>IF($A11="",B11,)</formula>
    </cfRule>
  </conditionalFormatting>
  <conditionalFormatting sqref="E11">
    <cfRule type="expression" dxfId="299" priority="45" stopIfTrue="1">
      <formula>IF($A11="",B11,"")</formula>
    </cfRule>
  </conditionalFormatting>
  <conditionalFormatting sqref="E14:E41">
    <cfRule type="expression" dxfId="298" priority="46" stopIfTrue="1">
      <formula>IF($A14&lt;&gt;1,B14,"")</formula>
    </cfRule>
  </conditionalFormatting>
  <conditionalFormatting sqref="D11 D14:D41">
    <cfRule type="expression" dxfId="297" priority="47" stopIfTrue="1">
      <formula>IF($A11="",B11,)</formula>
    </cfRule>
  </conditionalFormatting>
  <conditionalFormatting sqref="G16:G17 G30:G31 G23:G24 G37:G38">
    <cfRule type="expression" dxfId="296" priority="48" stopIfTrue="1">
      <formula>#REF!="Freelancer"</formula>
    </cfRule>
    <cfRule type="expression" dxfId="295" priority="49" stopIfTrue="1">
      <formula>#REF!="DTC Int. Staff"</formula>
    </cfRule>
  </conditionalFormatting>
  <conditionalFormatting sqref="G38 G17 G24 G31">
    <cfRule type="expression" dxfId="294" priority="41" stopIfTrue="1">
      <formula>$F$5="Freelancer"</formula>
    </cfRule>
    <cfRule type="expression" dxfId="293" priority="42" stopIfTrue="1">
      <formula>$F$5="DTC Int. Staff"</formula>
    </cfRule>
  </conditionalFormatting>
  <conditionalFormatting sqref="G23">
    <cfRule type="expression" dxfId="292" priority="23" stopIfTrue="1">
      <formula>$F$5="Freelancer"</formula>
    </cfRule>
    <cfRule type="expression" dxfId="291" priority="24" stopIfTrue="1">
      <formula>$F$5="DTC Int. Staff"</formula>
    </cfRule>
  </conditionalFormatting>
  <conditionalFormatting sqref="G11:G15">
    <cfRule type="expression" dxfId="290" priority="13" stopIfTrue="1">
      <formula>#REF!="Freelancer"</formula>
    </cfRule>
    <cfRule type="expression" dxfId="289" priority="14" stopIfTrue="1">
      <formula>#REF!="DTC Int. Staff"</formula>
    </cfRule>
  </conditionalFormatting>
  <conditionalFormatting sqref="G18:G22">
    <cfRule type="expression" dxfId="288" priority="11" stopIfTrue="1">
      <formula>#REF!="Freelancer"</formula>
    </cfRule>
    <cfRule type="expression" dxfId="287" priority="12" stopIfTrue="1">
      <formula>#REF!="DTC Int. Staff"</formula>
    </cfRule>
  </conditionalFormatting>
  <conditionalFormatting sqref="G25 G27:G29">
    <cfRule type="expression" dxfId="286" priority="9" stopIfTrue="1">
      <formula>#REF!="Freelancer"</formula>
    </cfRule>
    <cfRule type="expression" dxfId="285" priority="10" stopIfTrue="1">
      <formula>#REF!="DTC Int. Staff"</formula>
    </cfRule>
  </conditionalFormatting>
  <conditionalFormatting sqref="G32:G36">
    <cfRule type="expression" dxfId="284" priority="7" stopIfTrue="1">
      <formula>#REF!="Freelancer"</formula>
    </cfRule>
    <cfRule type="expression" dxfId="283" priority="8" stopIfTrue="1">
      <formula>#REF!="DTC Int. Staff"</formula>
    </cfRule>
  </conditionalFormatting>
  <conditionalFormatting sqref="G39:G41">
    <cfRule type="expression" dxfId="282" priority="5" stopIfTrue="1">
      <formula>#REF!="Freelancer"</formula>
    </cfRule>
    <cfRule type="expression" dxfId="281" priority="6" stopIfTrue="1">
      <formula>#REF!="DTC Int. Staff"</formula>
    </cfRule>
  </conditionalFormatting>
  <conditionalFormatting sqref="G26">
    <cfRule type="expression" dxfId="280" priority="1" stopIfTrue="1">
      <formula>#REF!="Freelancer"</formula>
    </cfRule>
    <cfRule type="expression" dxfId="27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4" zoomScale="90" zoomScaleNormal="90" workbookViewId="0">
      <selection activeCell="G11" sqref="G11"/>
    </sheetView>
  </sheetViews>
  <sheetFormatPr defaultColWidth="11.42578125" defaultRowHeight="14.45"/>
  <cols>
    <col min="1" max="2" width="4" style="6" hidden="1" customWidth="1"/>
    <col min="3" max="3" width="3.5703125" style="6" hidden="1" customWidth="1"/>
    <col min="4" max="4" width="13" style="6" bestFit="1" customWidth="1"/>
    <col min="5" max="5" width="10.5703125" style="6" bestFit="1" customWidth="1"/>
    <col min="6" max="6" width="21.7109375" style="6" bestFit="1" customWidth="1"/>
    <col min="7" max="7" width="16.28515625" style="6" customWidth="1"/>
    <col min="8" max="8" width="85.28515625" style="6" customWidth="1"/>
    <col min="9" max="10" width="13.85546875" style="6" customWidth="1"/>
    <col min="11" max="16384" width="11.42578125" style="6"/>
  </cols>
  <sheetData>
    <row r="1" spans="1:10" ht="51.75" customHeight="1" thickBot="1">
      <c r="D1" s="153" t="s">
        <v>41</v>
      </c>
      <c r="E1" s="154"/>
      <c r="F1" s="154"/>
      <c r="G1" s="154"/>
      <c r="H1" s="154"/>
      <c r="I1" s="154"/>
      <c r="J1" s="155"/>
    </row>
    <row r="2" spans="1:10" ht="13.5" customHeight="1">
      <c r="D2" s="7"/>
      <c r="E2" s="7"/>
      <c r="F2" s="7"/>
      <c r="G2" s="7"/>
      <c r="H2" s="7"/>
      <c r="I2" s="7"/>
      <c r="J2" s="8"/>
    </row>
    <row r="3" spans="1:10" ht="20.25" customHeight="1">
      <c r="D3" s="9" t="s">
        <v>42</v>
      </c>
      <c r="E3" s="10"/>
      <c r="F3" s="11" t="str">
        <f>'Information-General Settings'!C3</f>
        <v>Prapaporn</v>
      </c>
      <c r="G3" s="12"/>
      <c r="I3" s="13"/>
      <c r="J3" s="13"/>
    </row>
    <row r="4" spans="1:10" ht="20.25" customHeight="1">
      <c r="D4" s="151" t="s">
        <v>43</v>
      </c>
      <c r="E4" s="152"/>
      <c r="F4" s="11" t="str">
        <f>'Information-General Settings'!C4</f>
        <v>Chalermpong</v>
      </c>
      <c r="G4" s="12"/>
      <c r="I4" s="13"/>
      <c r="J4" s="13"/>
    </row>
    <row r="5" spans="1:10" ht="20.25" customHeight="1">
      <c r="D5" s="9" t="s">
        <v>44</v>
      </c>
      <c r="E5" s="14"/>
      <c r="F5" s="11" t="str">
        <f>'Information-General Settings'!C5</f>
        <v>TIME039</v>
      </c>
      <c r="G5" s="12"/>
      <c r="I5" s="13"/>
      <c r="J5" s="13"/>
    </row>
    <row r="6" spans="1:10" ht="20.25" customHeight="1">
      <c r="E6" s="13"/>
      <c r="F6" s="13"/>
      <c r="G6" s="13"/>
      <c r="H6" s="12"/>
      <c r="I6" s="13"/>
      <c r="J6" s="15"/>
    </row>
    <row r="7" spans="1:10" ht="29.1">
      <c r="G7" s="16"/>
      <c r="H7" s="12"/>
      <c r="I7" s="17" t="s">
        <v>45</v>
      </c>
      <c r="J7" s="18" t="s">
        <v>46</v>
      </c>
    </row>
    <row r="8" spans="1:10" ht="43.5" customHeight="1">
      <c r="G8" s="13"/>
      <c r="H8" s="12"/>
      <c r="I8" s="19">
        <f>SUM(J10:J51)</f>
        <v>128</v>
      </c>
      <c r="J8" s="20">
        <f>I8/8</f>
        <v>16</v>
      </c>
    </row>
    <row r="9" spans="1:10" ht="20.25" customHeight="1" thickBot="1">
      <c r="E9" s="13"/>
      <c r="F9" s="13"/>
      <c r="G9" s="13"/>
      <c r="H9" s="12"/>
      <c r="I9" s="13"/>
      <c r="J9" s="15"/>
    </row>
    <row r="10" spans="1:10" ht="22.5" customHeight="1" thickBot="1">
      <c r="B10" s="6">
        <f>MONTH(E11)</f>
        <v>4</v>
      </c>
      <c r="C10" s="21"/>
      <c r="D10" s="22">
        <v>44287</v>
      </c>
      <c r="E10" s="23" t="s">
        <v>47</v>
      </c>
      <c r="F10" s="24" t="s">
        <v>48</v>
      </c>
      <c r="G10" s="51" t="s">
        <v>49</v>
      </c>
      <c r="H10" s="25" t="s">
        <v>50</v>
      </c>
      <c r="I10" s="25" t="s">
        <v>51</v>
      </c>
      <c r="J10" s="25" t="s">
        <v>52</v>
      </c>
    </row>
    <row r="11" spans="1:10" ht="22.5" customHeight="1">
      <c r="A11" s="6">
        <f t="shared" ref="A11:A40" si="0">IF(OR(C11="f",C11="u",C11="F",C11="U"),"",IF(OR(B11=1,B11=2,B11=3,B11=4,B11=5),1,""))</f>
        <v>1</v>
      </c>
      <c r="B11" s="6">
        <f t="shared" ref="B11:B38" si="1">WEEKDAY(E11,2)</f>
        <v>4</v>
      </c>
      <c r="C11" s="26"/>
      <c r="D11" s="27" t="str">
        <f t="shared" ref="D11:D40" si="2">IF(B11=1,"Mo",IF(B11=2,"Tue",IF(B11=3,"Wed",IF(B11=4,"Thu",IF(B11=5,"Fri",IF(B11=6,"Sat",IF(B11=7,"Sun","")))))))</f>
        <v>Thu</v>
      </c>
      <c r="E11" s="28">
        <f>+D10</f>
        <v>44287</v>
      </c>
      <c r="F11" s="29"/>
      <c r="G11" s="30">
        <v>9005</v>
      </c>
      <c r="H11" s="31" t="s">
        <v>107</v>
      </c>
      <c r="I11" s="86" t="s">
        <v>55</v>
      </c>
      <c r="J11" s="87">
        <v>8</v>
      </c>
    </row>
    <row r="12" spans="1:10" ht="22.5" customHeight="1">
      <c r="A12" s="6">
        <f t="shared" si="0"/>
        <v>1</v>
      </c>
      <c r="B12" s="6">
        <f t="shared" si="1"/>
        <v>5</v>
      </c>
      <c r="C12" s="33"/>
      <c r="D12" s="37" t="str">
        <f t="shared" si="2"/>
        <v>Fri</v>
      </c>
      <c r="E12" s="38">
        <f t="shared" ref="E12:E38" si="3">+E11+1</f>
        <v>44288</v>
      </c>
      <c r="F12" s="39"/>
      <c r="G12" s="30">
        <v>9005</v>
      </c>
      <c r="H12" s="41" t="s">
        <v>108</v>
      </c>
      <c r="I12" s="86" t="s">
        <v>55</v>
      </c>
      <c r="J12" s="87">
        <v>8</v>
      </c>
    </row>
    <row r="13" spans="1:10" ht="22.5" customHeight="1">
      <c r="A13" s="6" t="str">
        <f t="shared" si="0"/>
        <v/>
      </c>
      <c r="B13" s="6">
        <f t="shared" si="1"/>
        <v>6</v>
      </c>
      <c r="C13" s="33"/>
      <c r="D13" s="34" t="str">
        <f t="shared" si="2"/>
        <v>Sat</v>
      </c>
      <c r="E13" s="35">
        <f t="shared" si="3"/>
        <v>44289</v>
      </c>
      <c r="F13" s="29"/>
      <c r="G13" s="30"/>
      <c r="H13" s="31"/>
      <c r="I13" s="30"/>
      <c r="J13" s="32"/>
    </row>
    <row r="14" spans="1:10" ht="22.5" customHeight="1">
      <c r="A14" s="6" t="str">
        <f t="shared" si="0"/>
        <v/>
      </c>
      <c r="B14" s="6">
        <f t="shared" si="1"/>
        <v>7</v>
      </c>
      <c r="C14" s="33"/>
      <c r="D14" s="27" t="str">
        <f t="shared" si="2"/>
        <v>Sun</v>
      </c>
      <c r="E14" s="28">
        <f t="shared" si="3"/>
        <v>44290</v>
      </c>
      <c r="F14" s="29"/>
      <c r="G14" s="30"/>
      <c r="H14" s="31"/>
      <c r="I14" s="30"/>
      <c r="J14" s="32"/>
    </row>
    <row r="15" spans="1:10" ht="22.5" customHeight="1">
      <c r="A15" s="6">
        <f t="shared" si="0"/>
        <v>1</v>
      </c>
      <c r="B15" s="6">
        <f t="shared" si="1"/>
        <v>1</v>
      </c>
      <c r="C15" s="33"/>
      <c r="D15" s="37" t="str">
        <f t="shared" si="2"/>
        <v>Mo</v>
      </c>
      <c r="E15" s="38">
        <f t="shared" si="3"/>
        <v>44291</v>
      </c>
      <c r="F15" s="39"/>
      <c r="G15" s="30">
        <v>9005</v>
      </c>
      <c r="H15" s="41" t="s">
        <v>109</v>
      </c>
      <c r="I15" s="86" t="s">
        <v>55</v>
      </c>
      <c r="J15" s="87">
        <v>8</v>
      </c>
    </row>
    <row r="16" spans="1:10" ht="22.5" customHeight="1">
      <c r="A16" s="6">
        <f t="shared" si="0"/>
        <v>1</v>
      </c>
      <c r="B16" s="6">
        <f t="shared" si="1"/>
        <v>2</v>
      </c>
      <c r="C16" s="33"/>
      <c r="D16" s="27" t="str">
        <f t="shared" si="2"/>
        <v>Tue</v>
      </c>
      <c r="E16" s="28">
        <f t="shared" si="3"/>
        <v>44292</v>
      </c>
      <c r="F16" s="29"/>
      <c r="G16" s="30"/>
      <c r="H16" s="104"/>
      <c r="I16" s="86"/>
      <c r="J16" s="87"/>
    </row>
    <row r="17" spans="1:10" ht="22.5" customHeight="1">
      <c r="A17" s="6">
        <f t="shared" si="0"/>
        <v>1</v>
      </c>
      <c r="B17" s="6">
        <f t="shared" si="1"/>
        <v>3</v>
      </c>
      <c r="C17" s="33"/>
      <c r="D17" s="37" t="str">
        <f t="shared" si="2"/>
        <v>Wed</v>
      </c>
      <c r="E17" s="38">
        <f t="shared" si="3"/>
        <v>44293</v>
      </c>
      <c r="F17" s="39"/>
      <c r="G17" s="30">
        <v>9005</v>
      </c>
      <c r="H17" s="41" t="s">
        <v>110</v>
      </c>
      <c r="I17" s="86" t="s">
        <v>55</v>
      </c>
      <c r="J17" s="87">
        <v>8</v>
      </c>
    </row>
    <row r="18" spans="1:10" ht="22.5" customHeight="1">
      <c r="A18" s="6">
        <f t="shared" si="0"/>
        <v>1</v>
      </c>
      <c r="B18" s="6">
        <f t="shared" si="1"/>
        <v>4</v>
      </c>
      <c r="C18" s="33"/>
      <c r="D18" s="27" t="str">
        <f t="shared" si="2"/>
        <v>Thu</v>
      </c>
      <c r="E18" s="28">
        <f t="shared" si="3"/>
        <v>44294</v>
      </c>
      <c r="F18" s="29"/>
      <c r="G18" s="30">
        <v>9005</v>
      </c>
      <c r="H18" s="36" t="s">
        <v>111</v>
      </c>
      <c r="I18" s="86" t="s">
        <v>55</v>
      </c>
      <c r="J18" s="87">
        <v>8</v>
      </c>
    </row>
    <row r="19" spans="1:10" ht="22.5" customHeight="1">
      <c r="A19" s="6">
        <f t="shared" si="0"/>
        <v>1</v>
      </c>
      <c r="B19" s="6">
        <f t="shared" si="1"/>
        <v>5</v>
      </c>
      <c r="C19" s="33"/>
      <c r="D19" s="37" t="str">
        <f t="shared" si="2"/>
        <v>Fri</v>
      </c>
      <c r="E19" s="38">
        <f t="shared" si="3"/>
        <v>44295</v>
      </c>
      <c r="F19" s="39"/>
      <c r="G19" s="30">
        <v>9005</v>
      </c>
      <c r="H19" s="41" t="s">
        <v>112</v>
      </c>
      <c r="I19" s="86" t="s">
        <v>55</v>
      </c>
      <c r="J19" s="87">
        <v>8</v>
      </c>
    </row>
    <row r="20" spans="1:10" ht="22.5" customHeight="1">
      <c r="A20" s="6" t="str">
        <f t="shared" si="0"/>
        <v/>
      </c>
      <c r="B20" s="6">
        <f t="shared" si="1"/>
        <v>6</v>
      </c>
      <c r="C20" s="33"/>
      <c r="D20" s="27" t="str">
        <f t="shared" si="2"/>
        <v>Sat</v>
      </c>
      <c r="E20" s="28">
        <f t="shared" si="3"/>
        <v>44296</v>
      </c>
      <c r="F20" s="29"/>
      <c r="G20" s="30"/>
      <c r="H20" s="31"/>
      <c r="I20" s="30"/>
      <c r="J20" s="32"/>
    </row>
    <row r="21" spans="1:10" ht="22.5" customHeight="1">
      <c r="A21" s="6" t="str">
        <f t="shared" si="0"/>
        <v/>
      </c>
      <c r="B21" s="6">
        <f t="shared" si="1"/>
        <v>7</v>
      </c>
      <c r="C21" s="33"/>
      <c r="D21" s="27" t="str">
        <f t="shared" si="2"/>
        <v>Sun</v>
      </c>
      <c r="E21" s="28">
        <f t="shared" si="3"/>
        <v>44297</v>
      </c>
      <c r="F21" s="29"/>
      <c r="G21" s="30"/>
      <c r="H21" s="36"/>
      <c r="I21" s="30"/>
      <c r="J21" s="32"/>
    </row>
    <row r="22" spans="1:10" ht="22.5" customHeight="1">
      <c r="A22" s="6">
        <f t="shared" si="0"/>
        <v>1</v>
      </c>
      <c r="B22" s="6">
        <f t="shared" si="1"/>
        <v>1</v>
      </c>
      <c r="C22" s="33"/>
      <c r="D22" s="37" t="str">
        <f t="shared" si="2"/>
        <v>Mo</v>
      </c>
      <c r="E22" s="38">
        <f t="shared" si="3"/>
        <v>44298</v>
      </c>
      <c r="F22" s="39"/>
      <c r="G22" s="40">
        <v>9010</v>
      </c>
      <c r="H22" s="43" t="s">
        <v>34</v>
      </c>
      <c r="I22" s="40"/>
      <c r="J22" s="42"/>
    </row>
    <row r="23" spans="1:10" ht="22.5" customHeight="1">
      <c r="A23" s="6">
        <f t="shared" si="0"/>
        <v>1</v>
      </c>
      <c r="B23" s="6">
        <f t="shared" si="1"/>
        <v>2</v>
      </c>
      <c r="C23" s="33"/>
      <c r="D23" s="27" t="str">
        <f t="shared" si="2"/>
        <v>Tue</v>
      </c>
      <c r="E23" s="28">
        <f t="shared" si="3"/>
        <v>44299</v>
      </c>
      <c r="F23" s="29"/>
      <c r="G23" s="30"/>
      <c r="H23" s="36"/>
      <c r="I23" s="30"/>
      <c r="J23" s="32"/>
    </row>
    <row r="24" spans="1:10" ht="22.5" customHeight="1">
      <c r="A24" s="6">
        <f t="shared" si="0"/>
        <v>1</v>
      </c>
      <c r="B24" s="6">
        <f t="shared" si="1"/>
        <v>3</v>
      </c>
      <c r="C24" s="33"/>
      <c r="D24" s="37" t="str">
        <f t="shared" si="2"/>
        <v>Wed</v>
      </c>
      <c r="E24" s="38">
        <f t="shared" si="3"/>
        <v>44300</v>
      </c>
      <c r="F24" s="39"/>
      <c r="G24" s="40"/>
      <c r="H24" s="41"/>
      <c r="I24" s="40"/>
      <c r="J24" s="42"/>
    </row>
    <row r="25" spans="1:10" ht="22.5" customHeight="1">
      <c r="A25" s="6">
        <f t="shared" si="0"/>
        <v>1</v>
      </c>
      <c r="B25" s="6">
        <f t="shared" si="1"/>
        <v>4</v>
      </c>
      <c r="C25" s="33"/>
      <c r="D25" s="27" t="str">
        <f t="shared" si="2"/>
        <v>Thu</v>
      </c>
      <c r="E25" s="28">
        <f t="shared" si="3"/>
        <v>44301</v>
      </c>
      <c r="F25" s="29"/>
      <c r="G25" s="30"/>
      <c r="H25" s="36"/>
      <c r="I25" s="30"/>
      <c r="J25" s="32"/>
    </row>
    <row r="26" spans="1:10" ht="22.5" customHeight="1">
      <c r="A26" s="6">
        <f t="shared" si="0"/>
        <v>1</v>
      </c>
      <c r="B26" s="6">
        <f t="shared" si="1"/>
        <v>5</v>
      </c>
      <c r="C26" s="33"/>
      <c r="D26" s="37" t="str">
        <f t="shared" si="2"/>
        <v>Fri</v>
      </c>
      <c r="E26" s="38">
        <f t="shared" si="3"/>
        <v>44302</v>
      </c>
      <c r="F26" s="39"/>
      <c r="G26" s="40">
        <v>9010</v>
      </c>
      <c r="H26" s="41" t="s">
        <v>113</v>
      </c>
      <c r="I26" s="40"/>
      <c r="J26" s="42"/>
    </row>
    <row r="27" spans="1:10" ht="22.5" customHeight="1">
      <c r="A27" s="6" t="str">
        <f t="shared" si="0"/>
        <v/>
      </c>
      <c r="B27" s="6">
        <f t="shared" si="1"/>
        <v>6</v>
      </c>
      <c r="C27" s="33"/>
      <c r="D27" s="27" t="str">
        <f t="shared" si="2"/>
        <v>Sat</v>
      </c>
      <c r="E27" s="28">
        <f t="shared" si="3"/>
        <v>44303</v>
      </c>
      <c r="F27" s="29"/>
      <c r="G27" s="30"/>
      <c r="H27" s="36"/>
      <c r="I27" s="86"/>
      <c r="J27" s="87"/>
    </row>
    <row r="28" spans="1:10" ht="22.5" customHeight="1">
      <c r="A28" s="6" t="str">
        <f t="shared" si="0"/>
        <v/>
      </c>
      <c r="B28" s="6">
        <f t="shared" si="1"/>
        <v>7</v>
      </c>
      <c r="C28" s="33"/>
      <c r="D28" s="27" t="str">
        <f t="shared" si="2"/>
        <v>Sun</v>
      </c>
      <c r="E28" s="28">
        <f t="shared" si="3"/>
        <v>44304</v>
      </c>
      <c r="F28" s="29"/>
      <c r="G28" s="30"/>
      <c r="H28" s="36"/>
      <c r="I28" s="30"/>
      <c r="J28" s="32"/>
    </row>
    <row r="29" spans="1:10" ht="22.5" customHeight="1">
      <c r="A29" s="6">
        <f t="shared" si="0"/>
        <v>1</v>
      </c>
      <c r="B29" s="6">
        <f t="shared" si="1"/>
        <v>1</v>
      </c>
      <c r="C29" s="33"/>
      <c r="D29" s="37" t="str">
        <f t="shared" si="2"/>
        <v>Mo</v>
      </c>
      <c r="E29" s="38">
        <f t="shared" si="3"/>
        <v>44305</v>
      </c>
      <c r="F29" s="39"/>
      <c r="G29" s="30">
        <v>9005</v>
      </c>
      <c r="H29" s="41" t="s">
        <v>114</v>
      </c>
      <c r="I29" s="86" t="s">
        <v>55</v>
      </c>
      <c r="J29" s="87">
        <v>8</v>
      </c>
    </row>
    <row r="30" spans="1:10" ht="22.5" customHeight="1">
      <c r="A30" s="6">
        <f t="shared" si="0"/>
        <v>1</v>
      </c>
      <c r="B30" s="6">
        <f t="shared" si="1"/>
        <v>2</v>
      </c>
      <c r="C30" s="33"/>
      <c r="D30" s="27" t="str">
        <f t="shared" si="2"/>
        <v>Tue</v>
      </c>
      <c r="E30" s="28">
        <f t="shared" si="3"/>
        <v>44306</v>
      </c>
      <c r="F30" s="29"/>
      <c r="G30" s="30">
        <v>9005</v>
      </c>
      <c r="H30" s="36" t="s">
        <v>115</v>
      </c>
      <c r="I30" s="86" t="s">
        <v>55</v>
      </c>
      <c r="J30" s="87">
        <v>8</v>
      </c>
    </row>
    <row r="31" spans="1:10" ht="22.5" customHeight="1">
      <c r="A31" s="6">
        <f t="shared" si="0"/>
        <v>1</v>
      </c>
      <c r="B31" s="6">
        <f t="shared" si="1"/>
        <v>3</v>
      </c>
      <c r="C31" s="33"/>
      <c r="D31" s="37" t="str">
        <f t="shared" si="2"/>
        <v>Wed</v>
      </c>
      <c r="E31" s="38">
        <f t="shared" si="3"/>
        <v>44307</v>
      </c>
      <c r="F31" s="39"/>
      <c r="G31" s="30">
        <v>9005</v>
      </c>
      <c r="H31" s="41" t="s">
        <v>116</v>
      </c>
      <c r="I31" s="86" t="s">
        <v>55</v>
      </c>
      <c r="J31" s="87">
        <v>8</v>
      </c>
    </row>
    <row r="32" spans="1:10" ht="22.5" customHeight="1">
      <c r="A32" s="6">
        <f t="shared" si="0"/>
        <v>1</v>
      </c>
      <c r="B32" s="6">
        <f t="shared" si="1"/>
        <v>4</v>
      </c>
      <c r="C32" s="33"/>
      <c r="D32" s="27" t="str">
        <f t="shared" si="2"/>
        <v>Thu</v>
      </c>
      <c r="E32" s="28">
        <f t="shared" si="3"/>
        <v>44308</v>
      </c>
      <c r="F32" s="29"/>
      <c r="G32" s="30">
        <v>9005</v>
      </c>
      <c r="H32" s="36" t="s">
        <v>117</v>
      </c>
      <c r="I32" s="86" t="s">
        <v>55</v>
      </c>
      <c r="J32" s="87">
        <v>8</v>
      </c>
    </row>
    <row r="33" spans="1:10" ht="22.5" customHeight="1">
      <c r="A33" s="6">
        <f t="shared" si="0"/>
        <v>1</v>
      </c>
      <c r="B33" s="6">
        <f t="shared" si="1"/>
        <v>5</v>
      </c>
      <c r="C33" s="33"/>
      <c r="D33" s="37" t="str">
        <f t="shared" si="2"/>
        <v>Fri</v>
      </c>
      <c r="E33" s="38">
        <f t="shared" si="3"/>
        <v>44309</v>
      </c>
      <c r="F33" s="39"/>
      <c r="G33" s="30">
        <v>9005</v>
      </c>
      <c r="H33" s="58" t="s">
        <v>118</v>
      </c>
      <c r="I33" s="86" t="s">
        <v>55</v>
      </c>
      <c r="J33" s="87">
        <v>8</v>
      </c>
    </row>
    <row r="34" spans="1:10" ht="22.5" customHeight="1">
      <c r="A34" s="6" t="str">
        <f t="shared" si="0"/>
        <v/>
      </c>
      <c r="B34" s="6">
        <f t="shared" si="1"/>
        <v>6</v>
      </c>
      <c r="C34" s="33"/>
      <c r="D34" s="27" t="str">
        <f t="shared" si="2"/>
        <v>Sat</v>
      </c>
      <c r="E34" s="28">
        <f t="shared" si="3"/>
        <v>44310</v>
      </c>
      <c r="F34" s="29"/>
      <c r="G34" s="30"/>
      <c r="H34" s="36"/>
      <c r="I34" s="30"/>
      <c r="J34" s="32"/>
    </row>
    <row r="35" spans="1:10" ht="22.5" customHeight="1">
      <c r="A35" s="6" t="str">
        <f t="shared" si="0"/>
        <v/>
      </c>
      <c r="B35" s="6">
        <f t="shared" si="1"/>
        <v>7</v>
      </c>
      <c r="C35" s="33"/>
      <c r="D35" s="27" t="str">
        <f t="shared" si="2"/>
        <v>Sun</v>
      </c>
      <c r="E35" s="28">
        <f t="shared" si="3"/>
        <v>44311</v>
      </c>
      <c r="F35" s="29"/>
      <c r="G35" s="30"/>
      <c r="H35" s="36"/>
      <c r="I35" s="30"/>
      <c r="J35" s="32"/>
    </row>
    <row r="36" spans="1:10" ht="22.5" customHeight="1">
      <c r="A36" s="6">
        <f t="shared" si="0"/>
        <v>1</v>
      </c>
      <c r="B36" s="6">
        <f t="shared" si="1"/>
        <v>1</v>
      </c>
      <c r="C36" s="33"/>
      <c r="D36" s="37" t="str">
        <f t="shared" si="2"/>
        <v>Mo</v>
      </c>
      <c r="E36" s="38">
        <f t="shared" si="3"/>
        <v>44312</v>
      </c>
      <c r="F36" s="39"/>
      <c r="G36" s="30">
        <v>9005</v>
      </c>
      <c r="H36" s="41" t="s">
        <v>119</v>
      </c>
      <c r="I36" s="86" t="s">
        <v>55</v>
      </c>
      <c r="J36" s="87">
        <v>8</v>
      </c>
    </row>
    <row r="37" spans="1:10" ht="22.5" customHeight="1">
      <c r="A37" s="6">
        <f t="shared" si="0"/>
        <v>1</v>
      </c>
      <c r="B37" s="6">
        <f t="shared" si="1"/>
        <v>2</v>
      </c>
      <c r="C37" s="33"/>
      <c r="D37" s="27" t="str">
        <f t="shared" si="2"/>
        <v>Tue</v>
      </c>
      <c r="E37" s="28">
        <f t="shared" si="3"/>
        <v>44313</v>
      </c>
      <c r="F37" s="29"/>
      <c r="G37" s="30">
        <v>9005</v>
      </c>
      <c r="H37" s="36" t="s">
        <v>120</v>
      </c>
      <c r="I37" s="86" t="s">
        <v>55</v>
      </c>
      <c r="J37" s="87">
        <v>8</v>
      </c>
    </row>
    <row r="38" spans="1:10" ht="22.5" customHeight="1">
      <c r="A38" s="6">
        <f t="shared" si="0"/>
        <v>1</v>
      </c>
      <c r="B38" s="6">
        <f t="shared" si="1"/>
        <v>3</v>
      </c>
      <c r="C38" s="33"/>
      <c r="D38" s="37" t="str">
        <f t="shared" si="2"/>
        <v>Wed</v>
      </c>
      <c r="E38" s="38">
        <f t="shared" si="3"/>
        <v>44314</v>
      </c>
      <c r="F38" s="39"/>
      <c r="G38" s="30">
        <v>9005</v>
      </c>
      <c r="H38" s="43" t="s">
        <v>121</v>
      </c>
      <c r="I38" s="86" t="s">
        <v>55</v>
      </c>
      <c r="J38" s="87">
        <v>8</v>
      </c>
    </row>
    <row r="39" spans="1:10" ht="22.5" customHeight="1">
      <c r="A39" s="6">
        <f t="shared" si="0"/>
        <v>1</v>
      </c>
      <c r="B39" s="6">
        <f>WEEKDAY(E38+1,2)</f>
        <v>4</v>
      </c>
      <c r="C39" s="33"/>
      <c r="D39" s="27" t="str">
        <f t="shared" si="2"/>
        <v>Thu</v>
      </c>
      <c r="E39" s="28">
        <f>IF(MONTH(E38+1)&gt;MONTH(E38),"",E38+1)</f>
        <v>44315</v>
      </c>
      <c r="F39" s="29"/>
      <c r="G39" s="30">
        <v>9005</v>
      </c>
      <c r="H39" s="36" t="s">
        <v>122</v>
      </c>
      <c r="I39" s="86" t="s">
        <v>55</v>
      </c>
      <c r="J39" s="87">
        <v>8</v>
      </c>
    </row>
    <row r="40" spans="1:10" ht="21" customHeight="1">
      <c r="A40" s="6">
        <f t="shared" si="0"/>
        <v>1</v>
      </c>
      <c r="B40" s="6">
        <v>5</v>
      </c>
      <c r="C40" s="33"/>
      <c r="D40" s="37" t="str">
        <f t="shared" si="2"/>
        <v>Fri</v>
      </c>
      <c r="E40" s="38">
        <f>IF(MONTH(E39+1)&gt;MONTH(E39),"",E39+1)</f>
        <v>44316</v>
      </c>
      <c r="F40" s="39"/>
      <c r="G40" s="30">
        <v>9005</v>
      </c>
      <c r="H40" s="58" t="s">
        <v>123</v>
      </c>
      <c r="I40" s="86" t="s">
        <v>55</v>
      </c>
      <c r="J40" s="87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278" priority="37" stopIfTrue="1">
      <formula>IF($A11=1,B11,)</formula>
    </cfRule>
    <cfRule type="expression" dxfId="277" priority="38" stopIfTrue="1">
      <formula>IF($A11="",B11,)</formula>
    </cfRule>
  </conditionalFormatting>
  <conditionalFormatting sqref="E11">
    <cfRule type="expression" dxfId="276" priority="39" stopIfTrue="1">
      <formula>IF($A11="",B11,"")</formula>
    </cfRule>
  </conditionalFormatting>
  <conditionalFormatting sqref="E12:E40">
    <cfRule type="expression" dxfId="275" priority="40" stopIfTrue="1">
      <formula>IF($A12&lt;&gt;1,B12,"")</formula>
    </cfRule>
  </conditionalFormatting>
  <conditionalFormatting sqref="D11:D40">
    <cfRule type="expression" dxfId="274" priority="41" stopIfTrue="1">
      <formula>IF($A11="",B11,)</formula>
    </cfRule>
  </conditionalFormatting>
  <conditionalFormatting sqref="G14 G34:G35 G16 G20:G28">
    <cfRule type="expression" dxfId="273" priority="42" stopIfTrue="1">
      <formula>#REF!="Freelancer"</formula>
    </cfRule>
    <cfRule type="expression" dxfId="272" priority="43" stopIfTrue="1">
      <formula>#REF!="DTC Int. Staff"</formula>
    </cfRule>
  </conditionalFormatting>
  <conditionalFormatting sqref="G14 G20:G21 G24:G28 G34:G35">
    <cfRule type="expression" dxfId="271" priority="35" stopIfTrue="1">
      <formula>$F$5="Freelancer"</formula>
    </cfRule>
    <cfRule type="expression" dxfId="270" priority="36" stopIfTrue="1">
      <formula>$F$5="DTC Int. Staff"</formula>
    </cfRule>
  </conditionalFormatting>
  <conditionalFormatting sqref="G13">
    <cfRule type="expression" dxfId="269" priority="29" stopIfTrue="1">
      <formula>#REF!="Freelancer"</formula>
    </cfRule>
    <cfRule type="expression" dxfId="268" priority="30" stopIfTrue="1">
      <formula>#REF!="DTC Int. Staff"</formula>
    </cfRule>
  </conditionalFormatting>
  <conditionalFormatting sqref="G13">
    <cfRule type="expression" dxfId="267" priority="27" stopIfTrue="1">
      <formula>$F$5="Freelancer"</formula>
    </cfRule>
    <cfRule type="expression" dxfId="266" priority="28" stopIfTrue="1">
      <formula>$F$5="DTC Int. Staff"</formula>
    </cfRule>
  </conditionalFormatting>
  <conditionalFormatting sqref="G23">
    <cfRule type="expression" dxfId="265" priority="17" stopIfTrue="1">
      <formula>$F$5="Freelancer"</formula>
    </cfRule>
    <cfRule type="expression" dxfId="264" priority="18" stopIfTrue="1">
      <formula>$F$5="DTC Int. Staff"</formula>
    </cfRule>
  </conditionalFormatting>
  <conditionalFormatting sqref="G11">
    <cfRule type="expression" dxfId="263" priority="11" stopIfTrue="1">
      <formula>#REF!="Freelancer"</formula>
    </cfRule>
    <cfRule type="expression" dxfId="262" priority="12" stopIfTrue="1">
      <formula>#REF!="DTC Int. Staff"</formula>
    </cfRule>
  </conditionalFormatting>
  <conditionalFormatting sqref="G12">
    <cfRule type="expression" dxfId="261" priority="9" stopIfTrue="1">
      <formula>#REF!="Freelancer"</formula>
    </cfRule>
    <cfRule type="expression" dxfId="260" priority="10" stopIfTrue="1">
      <formula>#REF!="DTC Int. Staff"</formula>
    </cfRule>
  </conditionalFormatting>
  <conditionalFormatting sqref="G15">
    <cfRule type="expression" dxfId="259" priority="7" stopIfTrue="1">
      <formula>#REF!="Freelancer"</formula>
    </cfRule>
    <cfRule type="expression" dxfId="258" priority="8" stopIfTrue="1">
      <formula>#REF!="DTC Int. Staff"</formula>
    </cfRule>
  </conditionalFormatting>
  <conditionalFormatting sqref="G17:G19">
    <cfRule type="expression" dxfId="257" priority="5" stopIfTrue="1">
      <formula>#REF!="Freelancer"</formula>
    </cfRule>
    <cfRule type="expression" dxfId="256" priority="6" stopIfTrue="1">
      <formula>#REF!="DTC Int. Staff"</formula>
    </cfRule>
  </conditionalFormatting>
  <conditionalFormatting sqref="G29:G33">
    <cfRule type="expression" dxfId="255" priority="3" stopIfTrue="1">
      <formula>#REF!="Freelancer"</formula>
    </cfRule>
    <cfRule type="expression" dxfId="254" priority="4" stopIfTrue="1">
      <formula>#REF!="DTC Int. Staff"</formula>
    </cfRule>
  </conditionalFormatting>
  <conditionalFormatting sqref="G36:G40">
    <cfRule type="expression" dxfId="253" priority="1" stopIfTrue="1">
      <formula>#REF!="Freelancer"</formula>
    </cfRule>
    <cfRule type="expression" dxfId="25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opLeftCell="D10" zoomScale="90" zoomScaleNormal="90" workbookViewId="0">
      <selection activeCell="G15" sqref="G15"/>
    </sheetView>
  </sheetViews>
  <sheetFormatPr defaultColWidth="11.42578125" defaultRowHeight="14.45"/>
  <cols>
    <col min="1" max="2" width="4" style="6" hidden="1" customWidth="1"/>
    <col min="3" max="3" width="3.5703125" style="6" hidden="1" customWidth="1"/>
    <col min="4" max="4" width="13" style="6" bestFit="1" customWidth="1"/>
    <col min="5" max="5" width="10.5703125" style="6" bestFit="1" customWidth="1"/>
    <col min="6" max="6" width="21.7109375" style="6" bestFit="1" customWidth="1"/>
    <col min="7" max="7" width="16.28515625" style="6" customWidth="1"/>
    <col min="8" max="8" width="85.28515625" style="6" customWidth="1"/>
    <col min="9" max="10" width="13.85546875" style="6" customWidth="1"/>
    <col min="11" max="16384" width="11.42578125" style="6"/>
  </cols>
  <sheetData>
    <row r="1" spans="1:10" ht="51.75" customHeight="1" thickBot="1">
      <c r="D1" s="153" t="s">
        <v>41</v>
      </c>
      <c r="E1" s="154"/>
      <c r="F1" s="154"/>
      <c r="G1" s="154"/>
      <c r="H1" s="154"/>
      <c r="I1" s="154"/>
      <c r="J1" s="155"/>
    </row>
    <row r="2" spans="1:10" ht="13.5" customHeight="1">
      <c r="D2" s="7"/>
      <c r="E2" s="7"/>
      <c r="F2" s="7"/>
      <c r="G2" s="7"/>
      <c r="H2" s="7"/>
      <c r="I2" s="7"/>
      <c r="J2" s="8"/>
    </row>
    <row r="3" spans="1:10" ht="20.25" customHeight="1">
      <c r="D3" s="9" t="s">
        <v>42</v>
      </c>
      <c r="E3" s="10"/>
      <c r="F3" s="11" t="str">
        <f>'Information-General Settings'!C3</f>
        <v>Prapaporn</v>
      </c>
      <c r="G3" s="12"/>
      <c r="I3" s="13"/>
      <c r="J3" s="13"/>
    </row>
    <row r="4" spans="1:10" ht="20.25" customHeight="1">
      <c r="D4" s="151" t="s">
        <v>43</v>
      </c>
      <c r="E4" s="152"/>
      <c r="F4" s="11" t="str">
        <f>'Information-General Settings'!C4</f>
        <v>Chalermpong</v>
      </c>
      <c r="G4" s="12"/>
      <c r="I4" s="13"/>
      <c r="J4" s="13"/>
    </row>
    <row r="5" spans="1:10" ht="20.25" customHeight="1">
      <c r="D5" s="9" t="s">
        <v>44</v>
      </c>
      <c r="E5" s="14"/>
      <c r="F5" s="11" t="str">
        <f>'Information-General Settings'!C5</f>
        <v>TIME039</v>
      </c>
      <c r="G5" s="12"/>
      <c r="I5" s="13"/>
      <c r="J5" s="13"/>
    </row>
    <row r="6" spans="1:10" ht="20.25" customHeight="1">
      <c r="E6" s="13"/>
      <c r="F6" s="13"/>
      <c r="G6" s="13"/>
      <c r="H6" s="12"/>
      <c r="I6" s="13"/>
      <c r="J6" s="15"/>
    </row>
    <row r="7" spans="1:10" ht="29.1">
      <c r="G7" s="16"/>
      <c r="H7" s="12"/>
      <c r="I7" s="17" t="s">
        <v>45</v>
      </c>
      <c r="J7" s="18" t="s">
        <v>46</v>
      </c>
    </row>
    <row r="8" spans="1:10" ht="43.5" customHeight="1">
      <c r="G8" s="13"/>
      <c r="H8" s="12"/>
      <c r="I8" s="19">
        <f>SUM(J10:J52)</f>
        <v>144</v>
      </c>
      <c r="J8" s="20">
        <f>I8/8</f>
        <v>18</v>
      </c>
    </row>
    <row r="9" spans="1:10" ht="20.25" customHeight="1" thickBot="1">
      <c r="E9" s="13"/>
      <c r="F9" s="13"/>
      <c r="G9" s="13"/>
      <c r="H9" s="12"/>
      <c r="I9" s="13"/>
      <c r="J9" s="15"/>
    </row>
    <row r="10" spans="1:10" ht="22.5" customHeight="1">
      <c r="B10" s="6">
        <f>MONTH(E11)</f>
        <v>5</v>
      </c>
      <c r="C10" s="69"/>
      <c r="D10" s="70">
        <v>44317</v>
      </c>
      <c r="E10" s="23" t="s">
        <v>47</v>
      </c>
      <c r="F10" s="24" t="s">
        <v>48</v>
      </c>
      <c r="G10" s="51" t="s">
        <v>49</v>
      </c>
      <c r="H10" s="25" t="s">
        <v>50</v>
      </c>
      <c r="I10" s="25" t="s">
        <v>51</v>
      </c>
      <c r="J10" s="67" t="s">
        <v>52</v>
      </c>
    </row>
    <row r="11" spans="1:10" ht="22.5" customHeight="1">
      <c r="A11" s="6" t="str">
        <f t="shared" ref="A11:A41" si="0">IF(OR(C11="f",C11="u",C11="F",C11="U"),"",IF(OR(B11=1,B11=2,B11=3,B11=4,B11=5),1,""))</f>
        <v/>
      </c>
      <c r="B11" s="6">
        <f t="shared" ref="B11:B38" si="1">WEEKDAY(E11,2)</f>
        <v>6</v>
      </c>
      <c r="C11" s="65"/>
      <c r="D11" s="66" t="str">
        <f>IF(B11=1,"Mo",IF(B11=2,"Tue",IF(B11=3,"Wed",IF(B11=4,"Thu",IF(B11=5,"Fri",IF(B11=6,"Sat",IF(B11=7,"Sun","")))))))</f>
        <v>Sat</v>
      </c>
      <c r="E11" s="28">
        <f>+D10</f>
        <v>44317</v>
      </c>
      <c r="F11" s="29"/>
      <c r="G11" s="30"/>
      <c r="H11" s="31"/>
      <c r="I11" s="30"/>
      <c r="J11" s="32"/>
    </row>
    <row r="12" spans="1:10" ht="22.5" customHeight="1">
      <c r="A12" s="6" t="str">
        <f t="shared" si="0"/>
        <v/>
      </c>
      <c r="B12" s="6">
        <f t="shared" si="1"/>
        <v>7</v>
      </c>
      <c r="C12" s="65"/>
      <c r="D12" s="71" t="str">
        <f>IF(B12=1,"Mo",IF(B12=2,"Tue",IF(B12=3,"Wed",IF(B12=4,"Thu",IF(B12=5,"Fri",IF(B12=6,"Sat",IF(B12=7,"Sun","")))))))</f>
        <v>Sun</v>
      </c>
      <c r="E12" s="35">
        <f>+E11+1</f>
        <v>44318</v>
      </c>
      <c r="F12" s="29"/>
      <c r="G12" s="30"/>
      <c r="H12" s="36"/>
      <c r="I12" s="30"/>
      <c r="J12" s="32"/>
    </row>
    <row r="13" spans="1:10" ht="22.5" customHeight="1">
      <c r="A13" s="6">
        <f t="shared" si="0"/>
        <v>1</v>
      </c>
      <c r="B13" s="6">
        <f t="shared" si="1"/>
        <v>1</v>
      </c>
      <c r="C13" s="65"/>
      <c r="D13" s="66" t="str">
        <f>IF(B13=1,"Mo",IF(B13=2,"Tue",IF(B13=3,"Wed",IF(B13=4,"Thu",IF(B13=5,"Fri",IF(B13=6,"Sat",IF(B13=7,"Sun","")))))))</f>
        <v>Mo</v>
      </c>
      <c r="E13" s="28">
        <f t="shared" ref="E13:E27" si="2">+E12+1</f>
        <v>44319</v>
      </c>
      <c r="F13" s="29"/>
      <c r="G13" s="30"/>
      <c r="H13" s="31" t="s">
        <v>124</v>
      </c>
      <c r="I13" s="86"/>
      <c r="J13" s="87"/>
    </row>
    <row r="14" spans="1:10" ht="22.5" customHeight="1">
      <c r="A14" s="6">
        <f t="shared" si="0"/>
        <v>1</v>
      </c>
      <c r="B14" s="6">
        <f t="shared" si="1"/>
        <v>2</v>
      </c>
      <c r="C14" s="65"/>
      <c r="D14" s="72" t="str">
        <f t="shared" ref="D14:D41" si="3">IF(B14=1,"Mo",IF(B14=2,"Tue",IF(B14=3,"Wed",IF(B14=4,"Thu",IF(B14=5,"Fri",IF(B14=6,"Sat",IF(B14=7,"Sun","")))))))</f>
        <v>Tue</v>
      </c>
      <c r="E14" s="38">
        <f t="shared" ref="E14:E19" si="4">+E13+1</f>
        <v>44320</v>
      </c>
      <c r="F14" s="39"/>
      <c r="G14" s="40"/>
      <c r="H14" s="58" t="s">
        <v>125</v>
      </c>
      <c r="I14" s="40"/>
      <c r="J14" s="42"/>
    </row>
    <row r="15" spans="1:10" ht="22.5" customHeight="1">
      <c r="A15" s="6">
        <f t="shared" si="0"/>
        <v>1</v>
      </c>
      <c r="B15" s="6">
        <f t="shared" si="1"/>
        <v>3</v>
      </c>
      <c r="C15" s="65"/>
      <c r="D15" s="66" t="str">
        <f t="shared" si="3"/>
        <v>Wed</v>
      </c>
      <c r="E15" s="28">
        <f t="shared" si="4"/>
        <v>44321</v>
      </c>
      <c r="F15" s="29"/>
      <c r="G15" s="30">
        <v>9005</v>
      </c>
      <c r="H15" s="36" t="s">
        <v>126</v>
      </c>
      <c r="I15" s="86" t="s">
        <v>55</v>
      </c>
      <c r="J15" s="87">
        <v>8</v>
      </c>
    </row>
    <row r="16" spans="1:10" ht="22.5" customHeight="1">
      <c r="A16" s="6">
        <f t="shared" si="0"/>
        <v>1</v>
      </c>
      <c r="B16" s="6">
        <f t="shared" si="1"/>
        <v>4</v>
      </c>
      <c r="C16" s="65"/>
      <c r="D16" s="72" t="str">
        <f t="shared" si="3"/>
        <v>Thu</v>
      </c>
      <c r="E16" s="38">
        <f t="shared" si="4"/>
        <v>44322</v>
      </c>
      <c r="F16" s="39"/>
      <c r="G16" s="30">
        <v>9005</v>
      </c>
      <c r="H16" s="106" t="s">
        <v>127</v>
      </c>
      <c r="I16" s="86" t="s">
        <v>55</v>
      </c>
      <c r="J16" s="87">
        <v>8</v>
      </c>
    </row>
    <row r="17" spans="1:10" ht="22.5" customHeight="1">
      <c r="A17" s="6">
        <f t="shared" si="0"/>
        <v>1</v>
      </c>
      <c r="B17" s="6">
        <f t="shared" si="1"/>
        <v>5</v>
      </c>
      <c r="C17" s="65"/>
      <c r="D17" s="66" t="str">
        <f t="shared" si="3"/>
        <v>Fri</v>
      </c>
      <c r="E17" s="28">
        <f t="shared" si="4"/>
        <v>44323</v>
      </c>
      <c r="F17" s="29"/>
      <c r="G17" s="30">
        <v>9005</v>
      </c>
      <c r="H17" s="36" t="s">
        <v>128</v>
      </c>
      <c r="I17" s="86" t="s">
        <v>55</v>
      </c>
      <c r="J17" s="87">
        <v>8</v>
      </c>
    </row>
    <row r="18" spans="1:10" ht="22.5" customHeight="1">
      <c r="A18" s="6" t="str">
        <f t="shared" si="0"/>
        <v/>
      </c>
      <c r="B18" s="6">
        <f t="shared" si="1"/>
        <v>6</v>
      </c>
      <c r="C18" s="65"/>
      <c r="D18" s="66" t="str">
        <f>IF(B18=1,"Mo",IF(B18=2,"Tue",IF(B18=3,"Wed",IF(B18=4,"Thu",IF(B18=5,"Fri",IF(B18=6,"Sat",IF(B18=7,"Sun","")))))))</f>
        <v>Sat</v>
      </c>
      <c r="E18" s="28">
        <f t="shared" si="4"/>
        <v>44324</v>
      </c>
      <c r="F18" s="29"/>
      <c r="G18" s="30"/>
      <c r="H18" s="36"/>
      <c r="I18" s="30"/>
      <c r="J18" s="32"/>
    </row>
    <row r="19" spans="1:10" ht="22.5" customHeight="1">
      <c r="A19" s="6" t="str">
        <f t="shared" si="0"/>
        <v/>
      </c>
      <c r="B19" s="6">
        <f t="shared" si="1"/>
        <v>7</v>
      </c>
      <c r="C19" s="65"/>
      <c r="D19" s="66" t="str">
        <f>IF(B19=1,"Mo",IF(B19=2,"Tue",IF(B19=3,"Wed",IF(B19=4,"Thu",IF(B19=5,"Fri",IF(B19=6,"Sat",IF(B19=7,"Sun","")))))))</f>
        <v>Sun</v>
      </c>
      <c r="E19" s="28">
        <f t="shared" si="4"/>
        <v>44325</v>
      </c>
      <c r="F19" s="29"/>
      <c r="G19" s="30"/>
      <c r="H19" s="36"/>
      <c r="I19" s="30"/>
      <c r="J19" s="32"/>
    </row>
    <row r="20" spans="1:10" ht="22.5" customHeight="1">
      <c r="A20" s="6">
        <f t="shared" si="0"/>
        <v>1</v>
      </c>
      <c r="B20" s="6">
        <f t="shared" si="1"/>
        <v>1</v>
      </c>
      <c r="C20" s="65"/>
      <c r="D20" s="72" t="str">
        <f>IF(B20=1,"Mo",IF(B20=2,"Tue",IF(B20=3,"Wed",IF(B20=4,"Thu",IF(B20=5,"Fri",IF(B20=6,"Sat",IF(B20=7,"Sun","")))))))</f>
        <v>Mo</v>
      </c>
      <c r="E20" s="38">
        <f t="shared" si="2"/>
        <v>44326</v>
      </c>
      <c r="F20" s="39"/>
      <c r="G20" s="30">
        <v>9005</v>
      </c>
      <c r="H20" s="41" t="s">
        <v>129</v>
      </c>
      <c r="I20" s="86" t="s">
        <v>55</v>
      </c>
      <c r="J20" s="87">
        <v>8</v>
      </c>
    </row>
    <row r="21" spans="1:10" ht="22.5" customHeight="1">
      <c r="A21" s="6">
        <f t="shared" si="0"/>
        <v>1</v>
      </c>
      <c r="B21" s="6">
        <f t="shared" si="1"/>
        <v>2</v>
      </c>
      <c r="C21" s="65"/>
      <c r="D21" s="66" t="str">
        <f t="shared" si="3"/>
        <v>Tue</v>
      </c>
      <c r="E21" s="28">
        <f t="shared" ref="E21:E26" si="5">+E20+1</f>
        <v>44327</v>
      </c>
      <c r="F21" s="29"/>
      <c r="G21" s="30">
        <v>9005</v>
      </c>
      <c r="H21" s="36" t="s">
        <v>130</v>
      </c>
      <c r="I21" s="86" t="s">
        <v>55</v>
      </c>
      <c r="J21" s="87">
        <v>8</v>
      </c>
    </row>
    <row r="22" spans="1:10" ht="22.5" customHeight="1">
      <c r="A22" s="6">
        <f t="shared" si="0"/>
        <v>1</v>
      </c>
      <c r="B22" s="6">
        <f t="shared" si="1"/>
        <v>3</v>
      </c>
      <c r="C22" s="65"/>
      <c r="D22" s="72" t="str">
        <f t="shared" si="3"/>
        <v>Wed</v>
      </c>
      <c r="E22" s="38">
        <f t="shared" si="5"/>
        <v>44328</v>
      </c>
      <c r="F22" s="39"/>
      <c r="G22" s="30">
        <v>9005</v>
      </c>
      <c r="H22" s="43" t="s">
        <v>131</v>
      </c>
      <c r="I22" s="86" t="s">
        <v>55</v>
      </c>
      <c r="J22" s="87">
        <v>8</v>
      </c>
    </row>
    <row r="23" spans="1:10" ht="22.5" customHeight="1">
      <c r="A23" s="6">
        <f t="shared" si="0"/>
        <v>1</v>
      </c>
      <c r="B23" s="6">
        <f t="shared" si="1"/>
        <v>4</v>
      </c>
      <c r="C23" s="65"/>
      <c r="D23" s="66" t="str">
        <f t="shared" si="3"/>
        <v>Thu</v>
      </c>
      <c r="E23" s="28">
        <f t="shared" si="5"/>
        <v>44329</v>
      </c>
      <c r="F23" s="29"/>
      <c r="G23" s="30">
        <v>9005</v>
      </c>
      <c r="H23" s="36" t="s">
        <v>132</v>
      </c>
      <c r="I23" s="86" t="s">
        <v>55</v>
      </c>
      <c r="J23" s="87">
        <v>8</v>
      </c>
    </row>
    <row r="24" spans="1:10" ht="22.5" customHeight="1">
      <c r="A24" s="6">
        <f t="shared" si="0"/>
        <v>1</v>
      </c>
      <c r="B24" s="6">
        <f t="shared" si="1"/>
        <v>5</v>
      </c>
      <c r="C24" s="65"/>
      <c r="D24" s="72" t="str">
        <f t="shared" si="3"/>
        <v>Fri</v>
      </c>
      <c r="E24" s="38">
        <f t="shared" si="5"/>
        <v>44330</v>
      </c>
      <c r="F24" s="39"/>
      <c r="G24" s="30">
        <v>9005</v>
      </c>
      <c r="H24" s="41" t="s">
        <v>133</v>
      </c>
      <c r="I24" s="86" t="s">
        <v>55</v>
      </c>
      <c r="J24" s="87">
        <v>8</v>
      </c>
    </row>
    <row r="25" spans="1:10" ht="22.5" customHeight="1">
      <c r="A25" s="6" t="str">
        <f t="shared" si="0"/>
        <v/>
      </c>
      <c r="B25" s="6">
        <f t="shared" si="1"/>
        <v>6</v>
      </c>
      <c r="C25" s="65"/>
      <c r="D25" s="66" t="str">
        <f t="shared" si="3"/>
        <v>Sat</v>
      </c>
      <c r="E25" s="28">
        <f t="shared" si="5"/>
        <v>44331</v>
      </c>
      <c r="F25" s="29"/>
      <c r="G25" s="30"/>
      <c r="H25" s="36"/>
      <c r="I25" s="30"/>
      <c r="J25" s="32"/>
    </row>
    <row r="26" spans="1:10" ht="22.5" customHeight="1">
      <c r="A26" s="6" t="str">
        <f t="shared" si="0"/>
        <v/>
      </c>
      <c r="B26" s="6">
        <f t="shared" si="1"/>
        <v>7</v>
      </c>
      <c r="C26" s="65"/>
      <c r="D26" s="66" t="str">
        <f t="shared" si="3"/>
        <v>Sun</v>
      </c>
      <c r="E26" s="28">
        <f t="shared" si="5"/>
        <v>44332</v>
      </c>
      <c r="F26" s="29"/>
      <c r="G26" s="30"/>
      <c r="H26" s="36"/>
      <c r="I26" s="30"/>
      <c r="J26" s="32"/>
    </row>
    <row r="27" spans="1:10" ht="22.5" customHeight="1">
      <c r="A27" s="6">
        <f t="shared" si="0"/>
        <v>1</v>
      </c>
      <c r="B27" s="6">
        <f t="shared" si="1"/>
        <v>1</v>
      </c>
      <c r="C27" s="65"/>
      <c r="D27" s="66" t="str">
        <f t="shared" si="3"/>
        <v>Mo</v>
      </c>
      <c r="E27" s="28">
        <f t="shared" si="2"/>
        <v>44333</v>
      </c>
      <c r="F27" s="29"/>
      <c r="G27" s="30">
        <v>9005</v>
      </c>
      <c r="H27" s="36" t="s">
        <v>134</v>
      </c>
      <c r="I27" s="86" t="s">
        <v>55</v>
      </c>
      <c r="J27" s="87">
        <v>8</v>
      </c>
    </row>
    <row r="28" spans="1:10" ht="22.5" customHeight="1">
      <c r="A28" s="6">
        <f t="shared" si="0"/>
        <v>1</v>
      </c>
      <c r="B28" s="6">
        <f t="shared" si="1"/>
        <v>2</v>
      </c>
      <c r="C28" s="65"/>
      <c r="D28" s="72" t="str">
        <f t="shared" si="3"/>
        <v>Tue</v>
      </c>
      <c r="E28" s="38">
        <f t="shared" ref="E28:E33" si="6">+E27+1</f>
        <v>44334</v>
      </c>
      <c r="F28" s="39"/>
      <c r="G28" s="30">
        <v>9005</v>
      </c>
      <c r="H28" s="41" t="s">
        <v>135</v>
      </c>
      <c r="I28" s="86" t="s">
        <v>55</v>
      </c>
      <c r="J28" s="87">
        <v>8</v>
      </c>
    </row>
    <row r="29" spans="1:10" ht="22.5" customHeight="1">
      <c r="A29" s="6">
        <f t="shared" si="0"/>
        <v>1</v>
      </c>
      <c r="B29" s="6">
        <f t="shared" si="1"/>
        <v>3</v>
      </c>
      <c r="C29" s="65"/>
      <c r="D29" s="66" t="str">
        <f t="shared" si="3"/>
        <v>Wed</v>
      </c>
      <c r="E29" s="28">
        <f t="shared" si="6"/>
        <v>44335</v>
      </c>
      <c r="F29" s="29"/>
      <c r="G29" s="30">
        <v>9005</v>
      </c>
      <c r="H29" s="36" t="s">
        <v>136</v>
      </c>
      <c r="I29" s="86" t="s">
        <v>55</v>
      </c>
      <c r="J29" s="87">
        <v>8</v>
      </c>
    </row>
    <row r="30" spans="1:10" ht="22.5" customHeight="1">
      <c r="A30" s="6">
        <f t="shared" si="0"/>
        <v>1</v>
      </c>
      <c r="B30" s="6">
        <f t="shared" si="1"/>
        <v>4</v>
      </c>
      <c r="C30" s="65"/>
      <c r="D30" s="72" t="str">
        <f t="shared" si="3"/>
        <v>Thu</v>
      </c>
      <c r="E30" s="38">
        <f t="shared" si="6"/>
        <v>44336</v>
      </c>
      <c r="F30" s="39"/>
      <c r="G30" s="30">
        <v>9005</v>
      </c>
      <c r="H30" s="41" t="s">
        <v>137</v>
      </c>
      <c r="I30" s="86" t="s">
        <v>55</v>
      </c>
      <c r="J30" s="87">
        <v>8</v>
      </c>
    </row>
    <row r="31" spans="1:10" ht="22.5" customHeight="1">
      <c r="A31" s="6">
        <f t="shared" si="0"/>
        <v>1</v>
      </c>
      <c r="B31" s="6">
        <f t="shared" si="1"/>
        <v>5</v>
      </c>
      <c r="C31" s="65"/>
      <c r="D31" s="66" t="str">
        <f t="shared" si="3"/>
        <v>Fri</v>
      </c>
      <c r="E31" s="28">
        <f t="shared" si="6"/>
        <v>44337</v>
      </c>
      <c r="F31" s="29"/>
      <c r="G31" s="30">
        <v>9005</v>
      </c>
      <c r="H31" s="36" t="s">
        <v>138</v>
      </c>
      <c r="I31" s="86" t="s">
        <v>55</v>
      </c>
      <c r="J31" s="87">
        <v>8</v>
      </c>
    </row>
    <row r="32" spans="1:10" ht="22.5" customHeight="1">
      <c r="A32" s="6" t="str">
        <f t="shared" si="0"/>
        <v/>
      </c>
      <c r="B32" s="6">
        <f t="shared" si="1"/>
        <v>6</v>
      </c>
      <c r="C32" s="65"/>
      <c r="D32" s="66" t="str">
        <f t="shared" si="3"/>
        <v>Sat</v>
      </c>
      <c r="E32" s="28">
        <f t="shared" si="6"/>
        <v>44338</v>
      </c>
      <c r="F32" s="29"/>
      <c r="G32" s="30"/>
      <c r="H32" s="36"/>
      <c r="I32" s="30"/>
      <c r="J32" s="32"/>
    </row>
    <row r="33" spans="1:10" ht="22.5" customHeight="1">
      <c r="A33" s="6" t="str">
        <f t="shared" si="0"/>
        <v/>
      </c>
      <c r="B33" s="6">
        <f t="shared" si="1"/>
        <v>7</v>
      </c>
      <c r="C33" s="65"/>
      <c r="D33" s="66" t="str">
        <f t="shared" si="3"/>
        <v>Sun</v>
      </c>
      <c r="E33" s="28">
        <f t="shared" si="6"/>
        <v>44339</v>
      </c>
      <c r="F33" s="29"/>
      <c r="G33" s="30"/>
      <c r="H33" s="31"/>
      <c r="I33" s="30"/>
      <c r="J33" s="32"/>
    </row>
    <row r="34" spans="1:10" ht="22.5" customHeight="1">
      <c r="A34" s="6">
        <f t="shared" si="0"/>
        <v>1</v>
      </c>
      <c r="B34" s="6">
        <f t="shared" si="1"/>
        <v>1</v>
      </c>
      <c r="C34" s="65"/>
      <c r="D34" s="66" t="str">
        <f t="shared" si="3"/>
        <v>Mo</v>
      </c>
      <c r="E34" s="28">
        <f t="shared" ref="E34" si="7">+E33+1</f>
        <v>44340</v>
      </c>
      <c r="F34" s="29"/>
      <c r="G34" s="30">
        <v>9005</v>
      </c>
      <c r="H34" s="36" t="s">
        <v>139</v>
      </c>
      <c r="I34" s="86" t="s">
        <v>55</v>
      </c>
      <c r="J34" s="87">
        <v>8</v>
      </c>
    </row>
    <row r="35" spans="1:10" ht="22.5" customHeight="1">
      <c r="A35" s="6">
        <f t="shared" si="0"/>
        <v>1</v>
      </c>
      <c r="B35" s="6">
        <f t="shared" si="1"/>
        <v>2</v>
      </c>
      <c r="C35" s="65"/>
      <c r="D35" s="72" t="str">
        <f t="shared" si="3"/>
        <v>Tue</v>
      </c>
      <c r="E35" s="38">
        <f>+E34+1</f>
        <v>44341</v>
      </c>
      <c r="F35" s="39"/>
      <c r="G35" s="30">
        <v>9005</v>
      </c>
      <c r="H35" s="41" t="s">
        <v>140</v>
      </c>
      <c r="I35" s="86" t="s">
        <v>55</v>
      </c>
      <c r="J35" s="87">
        <v>8</v>
      </c>
    </row>
    <row r="36" spans="1:10" ht="22.5" customHeight="1">
      <c r="A36" s="6">
        <f t="shared" si="0"/>
        <v>1</v>
      </c>
      <c r="B36" s="6">
        <f t="shared" si="1"/>
        <v>3</v>
      </c>
      <c r="C36" s="65"/>
      <c r="D36" s="66" t="str">
        <f t="shared" si="3"/>
        <v>Wed</v>
      </c>
      <c r="E36" s="28">
        <f>+E35+1</f>
        <v>44342</v>
      </c>
      <c r="F36" s="29"/>
      <c r="G36" s="30"/>
      <c r="H36" s="36" t="s">
        <v>141</v>
      </c>
      <c r="I36" s="86"/>
      <c r="J36" s="87"/>
    </row>
    <row r="37" spans="1:10" ht="22.5" customHeight="1">
      <c r="A37" s="6">
        <f t="shared" si="0"/>
        <v>1</v>
      </c>
      <c r="B37" s="6">
        <f t="shared" si="1"/>
        <v>4</v>
      </c>
      <c r="C37" s="65"/>
      <c r="D37" s="72" t="str">
        <f t="shared" si="3"/>
        <v>Thu</v>
      </c>
      <c r="E37" s="38">
        <f>+E36+1</f>
        <v>44343</v>
      </c>
      <c r="F37" s="39"/>
      <c r="G37" s="30">
        <v>9005</v>
      </c>
      <c r="H37" s="41" t="s">
        <v>142</v>
      </c>
      <c r="I37" s="86" t="s">
        <v>55</v>
      </c>
      <c r="J37" s="87">
        <v>8</v>
      </c>
    </row>
    <row r="38" spans="1:10" ht="22.5" customHeight="1">
      <c r="A38" s="6">
        <f t="shared" si="0"/>
        <v>1</v>
      </c>
      <c r="B38" s="6">
        <f t="shared" si="1"/>
        <v>5</v>
      </c>
      <c r="C38" s="65"/>
      <c r="D38" s="66" t="str">
        <f t="shared" si="3"/>
        <v>Fri</v>
      </c>
      <c r="E38" s="28">
        <f>+E37+1</f>
        <v>44344</v>
      </c>
      <c r="F38" s="29"/>
      <c r="G38" s="30">
        <v>9005</v>
      </c>
      <c r="H38" s="57" t="s">
        <v>143</v>
      </c>
      <c r="I38" s="86" t="s">
        <v>55</v>
      </c>
      <c r="J38" s="87">
        <v>8</v>
      </c>
    </row>
    <row r="39" spans="1:10" ht="24" customHeight="1">
      <c r="A39" s="6" t="str">
        <f t="shared" si="0"/>
        <v/>
      </c>
      <c r="B39" s="6">
        <f>WEEKDAY(E38+1,2)</f>
        <v>6</v>
      </c>
      <c r="C39" s="65"/>
      <c r="D39" s="66" t="str">
        <f>IF(B39=1,"Mo",IF(B39=2,"Tue",IF(B39=3,"Wed",IF(B39=4,"Thu",IF(B39=5,"Fri",IF(B39=6,"Sat",IF(B39=7,"Sun","")))))))</f>
        <v>Sat</v>
      </c>
      <c r="E39" s="28">
        <f>IF(MONTH(E38+1)&gt;MONTH(E38),"",E38+1)</f>
        <v>44345</v>
      </c>
      <c r="F39" s="29"/>
      <c r="G39" s="30"/>
      <c r="H39" s="36"/>
      <c r="I39" s="30"/>
      <c r="J39" s="32"/>
    </row>
    <row r="40" spans="1:10" ht="24" customHeight="1">
      <c r="A40" s="6" t="str">
        <f t="shared" si="0"/>
        <v/>
      </c>
      <c r="B40" s="6">
        <v>7</v>
      </c>
      <c r="C40" s="65"/>
      <c r="D40" s="66" t="str">
        <f>IF(B40=1,"Mo",IF(B40=2,"Tue",IF(B40=3,"Wed",IF(B40=4,"Thu",IF(B40=5,"Fri",IF(B40=6,"Sat",IF(B40=7,"Sun","")))))))</f>
        <v>Sun</v>
      </c>
      <c r="E40" s="28">
        <f>IF(MONTH(E39+1)&gt;MONTH(E39),"",E39+1)</f>
        <v>44346</v>
      </c>
      <c r="F40" s="29"/>
      <c r="G40" s="30"/>
      <c r="H40" s="31"/>
      <c r="I40" s="30"/>
      <c r="J40" s="32"/>
    </row>
    <row r="41" spans="1:10" ht="24" customHeight="1">
      <c r="A41" s="6">
        <f t="shared" si="0"/>
        <v>1</v>
      </c>
      <c r="B41" s="6">
        <v>1</v>
      </c>
      <c r="C41" s="65"/>
      <c r="D41" s="66" t="str">
        <f t="shared" si="3"/>
        <v>Mo</v>
      </c>
      <c r="E41" s="28">
        <f>IF(MONTH(E40+1)&gt;MONTH(E40),"",E40+1)</f>
        <v>44347</v>
      </c>
      <c r="F41" s="29"/>
      <c r="G41" s="30">
        <v>9005</v>
      </c>
      <c r="H41" s="31" t="s">
        <v>144</v>
      </c>
      <c r="I41" s="86" t="s">
        <v>55</v>
      </c>
      <c r="J41" s="87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</sheetData>
  <mergeCells count="2">
    <mergeCell ref="D1:J1"/>
    <mergeCell ref="D4:E4"/>
  </mergeCells>
  <conditionalFormatting sqref="C11:C39 C41">
    <cfRule type="expression" dxfId="251" priority="37" stopIfTrue="1">
      <formula>IF($A11=1,B11,)</formula>
    </cfRule>
    <cfRule type="expression" dxfId="250" priority="38" stopIfTrue="1">
      <formula>IF($A11="",B11,)</formula>
    </cfRule>
  </conditionalFormatting>
  <conditionalFormatting sqref="E11">
    <cfRule type="expression" dxfId="249" priority="39" stopIfTrue="1">
      <formula>IF($A11="",B11,"")</formula>
    </cfRule>
  </conditionalFormatting>
  <conditionalFormatting sqref="E12:E39 E41">
    <cfRule type="expression" dxfId="248" priority="40" stopIfTrue="1">
      <formula>IF($A12&lt;&gt;1,B12,"")</formula>
    </cfRule>
  </conditionalFormatting>
  <conditionalFormatting sqref="D11:D39 D41">
    <cfRule type="expression" dxfId="247" priority="41" stopIfTrue="1">
      <formula>IF($A11="",B11,)</formula>
    </cfRule>
  </conditionalFormatting>
  <conditionalFormatting sqref="G11:G12 G14 G32:G33 G18:G19 G25:G26 G36">
    <cfRule type="expression" dxfId="246" priority="42" stopIfTrue="1">
      <formula>#REF!="Freelancer"</formula>
    </cfRule>
    <cfRule type="expression" dxfId="245" priority="43" stopIfTrue="1">
      <formula>#REF!="DTC Int. Staff"</formula>
    </cfRule>
  </conditionalFormatting>
  <conditionalFormatting sqref="G14 G18:G19 G25:G26 G32:G33">
    <cfRule type="expression" dxfId="244" priority="35" stopIfTrue="1">
      <formula>$F$5="Freelancer"</formula>
    </cfRule>
    <cfRule type="expression" dxfId="243" priority="36" stopIfTrue="1">
      <formula>$F$5="DTC Int. Staff"</formula>
    </cfRule>
  </conditionalFormatting>
  <conditionalFormatting sqref="G12">
    <cfRule type="expression" dxfId="242" priority="33" stopIfTrue="1">
      <formula>#REF!="Freelancer"</formula>
    </cfRule>
    <cfRule type="expression" dxfId="241" priority="34" stopIfTrue="1">
      <formula>#REF!="DTC Int. Staff"</formula>
    </cfRule>
  </conditionalFormatting>
  <conditionalFormatting sqref="G12">
    <cfRule type="expression" dxfId="240" priority="31" stopIfTrue="1">
      <formula>$F$5="Freelancer"</formula>
    </cfRule>
    <cfRule type="expression" dxfId="239" priority="32" stopIfTrue="1">
      <formula>$F$5="DTC Int. Staff"</formula>
    </cfRule>
  </conditionalFormatting>
  <conditionalFormatting sqref="G13">
    <cfRule type="expression" dxfId="238" priority="29" stopIfTrue="1">
      <formula>#REF!="Freelancer"</formula>
    </cfRule>
    <cfRule type="expression" dxfId="237" priority="30" stopIfTrue="1">
      <formula>#REF!="DTC Int. Staff"</formula>
    </cfRule>
  </conditionalFormatting>
  <conditionalFormatting sqref="G13">
    <cfRule type="expression" dxfId="236" priority="27" stopIfTrue="1">
      <formula>$F$5="Freelancer"</formula>
    </cfRule>
    <cfRule type="expression" dxfId="235" priority="28" stopIfTrue="1">
      <formula>$F$5="DTC Int. Staff"</formula>
    </cfRule>
  </conditionalFormatting>
  <conditionalFormatting sqref="C40">
    <cfRule type="expression" dxfId="234" priority="21" stopIfTrue="1">
      <formula>IF($A40=1,B40,)</formula>
    </cfRule>
    <cfRule type="expression" dxfId="233" priority="22" stopIfTrue="1">
      <formula>IF($A40="",B40,)</formula>
    </cfRule>
  </conditionalFormatting>
  <conditionalFormatting sqref="D40">
    <cfRule type="expression" dxfId="232" priority="23" stopIfTrue="1">
      <formula>IF($A40="",B40,)</formula>
    </cfRule>
  </conditionalFormatting>
  <conditionalFormatting sqref="E40">
    <cfRule type="expression" dxfId="231" priority="20" stopIfTrue="1">
      <formula>IF($A40&lt;&gt;1,B40,"")</formula>
    </cfRule>
  </conditionalFormatting>
  <conditionalFormatting sqref="G15:G17">
    <cfRule type="expression" dxfId="230" priority="11" stopIfTrue="1">
      <formula>#REF!="Freelancer"</formula>
    </cfRule>
    <cfRule type="expression" dxfId="229" priority="12" stopIfTrue="1">
      <formula>#REF!="DTC Int. Staff"</formula>
    </cfRule>
  </conditionalFormatting>
  <conditionalFormatting sqref="G20:G24">
    <cfRule type="expression" dxfId="228" priority="9" stopIfTrue="1">
      <formula>#REF!="Freelancer"</formula>
    </cfRule>
    <cfRule type="expression" dxfId="227" priority="10" stopIfTrue="1">
      <formula>#REF!="DTC Int. Staff"</formula>
    </cfRule>
  </conditionalFormatting>
  <conditionalFormatting sqref="G27:G31">
    <cfRule type="expression" dxfId="226" priority="7" stopIfTrue="1">
      <formula>#REF!="Freelancer"</formula>
    </cfRule>
    <cfRule type="expression" dxfId="225" priority="8" stopIfTrue="1">
      <formula>#REF!="DTC Int. Staff"</formula>
    </cfRule>
  </conditionalFormatting>
  <conditionalFormatting sqref="G34:G35">
    <cfRule type="expression" dxfId="224" priority="5" stopIfTrue="1">
      <formula>#REF!="Freelancer"</formula>
    </cfRule>
    <cfRule type="expression" dxfId="223" priority="6" stopIfTrue="1">
      <formula>#REF!="DTC Int. Staff"</formula>
    </cfRule>
  </conditionalFormatting>
  <conditionalFormatting sqref="G37:G38">
    <cfRule type="expression" dxfId="222" priority="3" stopIfTrue="1">
      <formula>#REF!="Freelancer"</formula>
    </cfRule>
    <cfRule type="expression" dxfId="221" priority="4" stopIfTrue="1">
      <formula>#REF!="DTC Int. Staff"</formula>
    </cfRule>
  </conditionalFormatting>
  <conditionalFormatting sqref="G41">
    <cfRule type="expression" dxfId="220" priority="1" stopIfTrue="1">
      <formula>#REF!="Freelancer"</formula>
    </cfRule>
    <cfRule type="expression" dxfId="21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5"/>
  <sheetViews>
    <sheetView showGridLines="0" topLeftCell="D1" zoomScale="90" zoomScaleNormal="90" workbookViewId="0">
      <selection activeCell="I11" sqref="I11:J11"/>
    </sheetView>
  </sheetViews>
  <sheetFormatPr defaultColWidth="11.42578125" defaultRowHeight="14.45"/>
  <cols>
    <col min="1" max="2" width="4" style="6" hidden="1" customWidth="1"/>
    <col min="3" max="3" width="3.5703125" style="6" hidden="1" customWidth="1"/>
    <col min="4" max="4" width="13" style="6" bestFit="1" customWidth="1"/>
    <col min="5" max="5" width="10.5703125" style="6" bestFit="1" customWidth="1"/>
    <col min="6" max="6" width="21.7109375" style="6" bestFit="1" customWidth="1"/>
    <col min="7" max="7" width="16.28515625" style="6" customWidth="1"/>
    <col min="8" max="8" width="85.28515625" style="6" customWidth="1"/>
    <col min="9" max="10" width="13.85546875" style="6" customWidth="1"/>
    <col min="11" max="16384" width="11.42578125" style="6"/>
  </cols>
  <sheetData>
    <row r="1" spans="1:10" ht="51.75" customHeight="1" thickBot="1">
      <c r="D1" s="153" t="s">
        <v>41</v>
      </c>
      <c r="E1" s="154"/>
      <c r="F1" s="154"/>
      <c r="G1" s="154"/>
      <c r="H1" s="154"/>
      <c r="I1" s="154"/>
      <c r="J1" s="155"/>
    </row>
    <row r="2" spans="1:10" ht="13.5" customHeight="1">
      <c r="D2" s="7"/>
      <c r="E2" s="7"/>
      <c r="F2" s="7"/>
      <c r="G2" s="7"/>
      <c r="H2" s="7"/>
      <c r="I2" s="7"/>
      <c r="J2" s="8"/>
    </row>
    <row r="3" spans="1:10" ht="20.25" customHeight="1">
      <c r="D3" s="9" t="s">
        <v>42</v>
      </c>
      <c r="E3" s="10"/>
      <c r="F3" s="11" t="str">
        <f>'Information-General Settings'!C3</f>
        <v>Prapaporn</v>
      </c>
      <c r="G3" s="12"/>
      <c r="I3" s="13"/>
      <c r="J3" s="13"/>
    </row>
    <row r="4" spans="1:10" ht="20.25" customHeight="1">
      <c r="D4" s="151" t="s">
        <v>43</v>
      </c>
      <c r="E4" s="152"/>
      <c r="F4" s="11" t="str">
        <f>'Information-General Settings'!C4</f>
        <v>Chalermpong</v>
      </c>
      <c r="G4" s="12"/>
      <c r="I4" s="13"/>
      <c r="J4" s="13"/>
    </row>
    <row r="5" spans="1:10" ht="20.25" customHeight="1">
      <c r="D5" s="9" t="s">
        <v>44</v>
      </c>
      <c r="E5" s="14"/>
      <c r="F5" s="11" t="str">
        <f>'Information-General Settings'!C5</f>
        <v>TIME039</v>
      </c>
      <c r="G5" s="12"/>
      <c r="I5" s="13"/>
      <c r="J5" s="13"/>
    </row>
    <row r="6" spans="1:10" ht="20.25" customHeight="1">
      <c r="E6" s="13"/>
      <c r="F6" s="13"/>
      <c r="G6" s="13"/>
      <c r="H6" s="12"/>
      <c r="I6" s="13"/>
      <c r="J6" s="15"/>
    </row>
    <row r="7" spans="1:10" ht="29.1">
      <c r="G7" s="16"/>
      <c r="H7" s="12"/>
      <c r="I7" s="17" t="s">
        <v>45</v>
      </c>
      <c r="J7" s="18" t="s">
        <v>46</v>
      </c>
    </row>
    <row r="8" spans="1:10" ht="43.5" customHeight="1">
      <c r="G8" s="13"/>
      <c r="H8" s="12"/>
      <c r="I8" s="19">
        <f>SUM(J10:J51)</f>
        <v>200</v>
      </c>
      <c r="J8" s="20">
        <f>I8/8</f>
        <v>25</v>
      </c>
    </row>
    <row r="9" spans="1:10" ht="20.25" customHeight="1" thickBot="1">
      <c r="E9" s="13"/>
      <c r="F9" s="13"/>
      <c r="G9" s="13"/>
      <c r="H9" s="12"/>
      <c r="I9" s="13"/>
      <c r="J9" s="15"/>
    </row>
    <row r="10" spans="1:10" ht="22.5" customHeight="1" thickBot="1">
      <c r="B10" s="6">
        <f>MONTH(E11)</f>
        <v>6</v>
      </c>
      <c r="C10" s="59"/>
      <c r="D10" s="23">
        <v>44348</v>
      </c>
      <c r="E10" s="23" t="s">
        <v>47</v>
      </c>
      <c r="F10" s="24" t="s">
        <v>48</v>
      </c>
      <c r="G10" s="51" t="s">
        <v>49</v>
      </c>
      <c r="H10" s="25" t="s">
        <v>50</v>
      </c>
      <c r="I10" s="25" t="s">
        <v>51</v>
      </c>
      <c r="J10" s="67" t="s">
        <v>52</v>
      </c>
    </row>
    <row r="11" spans="1:10" ht="22.5" customHeight="1">
      <c r="A11" s="6">
        <f t="shared" ref="A11:A40" si="0">IF(OR(C11="f",C11="u",C11="F",C11="U"),"",IF(OR(B11=1,B11=2,B11=3,B11=4,B11=5),1,""))</f>
        <v>1</v>
      </c>
      <c r="B11" s="6">
        <f t="shared" ref="B11:B38" si="1">WEEKDAY(E11,2)</f>
        <v>2</v>
      </c>
      <c r="C11" s="60"/>
      <c r="D11" s="61" t="str">
        <f>IF(B11=1,"Mo",IF(B11=2,"Tue",IF(B11=3,"Wed",IF(B11=4,"Thu",IF(B11=5,"Fri",IF(B11=6,"Sat",IF(B11=7,"Sun","")))))))</f>
        <v>Tue</v>
      </c>
      <c r="E11" s="28">
        <f>+D10</f>
        <v>44348</v>
      </c>
      <c r="F11" s="29"/>
      <c r="G11" s="30">
        <v>9005</v>
      </c>
      <c r="H11" s="31" t="s">
        <v>145</v>
      </c>
      <c r="I11" s="86" t="s">
        <v>55</v>
      </c>
      <c r="J11" s="87">
        <v>8</v>
      </c>
    </row>
    <row r="12" spans="1:10" ht="22.5" customHeight="1">
      <c r="A12" s="6">
        <f t="shared" si="0"/>
        <v>1</v>
      </c>
      <c r="B12" s="6">
        <f t="shared" si="1"/>
        <v>3</v>
      </c>
      <c r="C12" s="62"/>
      <c r="D12" s="63" t="str">
        <f>IF(B12=1,"Mo",IF(B12=2,"Tue",IF(B12=3,"Wed",IF(B12=4,"Thu",IF(B12=5,"Fri",IF(B12=6,"Sat",IF(B12=7,"Sun","")))))))</f>
        <v>Wed</v>
      </c>
      <c r="E12" s="38">
        <f t="shared" ref="E12:E38" si="2">+E11+1</f>
        <v>44349</v>
      </c>
      <c r="F12" s="39"/>
      <c r="G12" s="30">
        <v>9005</v>
      </c>
      <c r="H12" s="41" t="s">
        <v>146</v>
      </c>
      <c r="I12" s="86" t="s">
        <v>55</v>
      </c>
      <c r="J12" s="87">
        <v>8</v>
      </c>
    </row>
    <row r="13" spans="1:10" ht="22.5" customHeight="1">
      <c r="A13" s="6">
        <f t="shared" si="0"/>
        <v>1</v>
      </c>
      <c r="B13" s="6">
        <f t="shared" si="1"/>
        <v>4</v>
      </c>
      <c r="C13" s="62"/>
      <c r="D13" s="61" t="str">
        <f>IF(B13=1,"Mo",IF(B13=2,"Tue",IF(B13=3,"Wed",IF(B13=4,"Thu",IF(B13=5,"Fri",IF(B13=6,"Sat",IF(B13=7,"Sun","")))))))</f>
        <v>Thu</v>
      </c>
      <c r="E13" s="28">
        <f t="shared" si="2"/>
        <v>44350</v>
      </c>
      <c r="F13" s="29"/>
      <c r="G13" s="30">
        <v>9005</v>
      </c>
      <c r="H13" s="31" t="s">
        <v>147</v>
      </c>
      <c r="I13" s="86" t="s">
        <v>55</v>
      </c>
      <c r="J13" s="87">
        <v>8</v>
      </c>
    </row>
    <row r="14" spans="1:10" ht="22.5" customHeight="1">
      <c r="A14" s="6">
        <f t="shared" si="0"/>
        <v>1</v>
      </c>
      <c r="B14" s="6">
        <f t="shared" si="1"/>
        <v>5</v>
      </c>
      <c r="C14" s="62"/>
      <c r="D14" s="63" t="str">
        <f t="shared" ref="D14:D38" si="3">IF(B14=1,"Mo",IF(B14=2,"Tue",IF(B14=3,"Wed",IF(B14=4,"Thu",IF(B14=5,"Fri",IF(B14=6,"Sat",IF(B14=7,"Sun","")))))))</f>
        <v>Fri</v>
      </c>
      <c r="E14" s="38">
        <f t="shared" si="2"/>
        <v>44351</v>
      </c>
      <c r="F14" s="39"/>
      <c r="G14" s="30">
        <v>9005</v>
      </c>
      <c r="H14" s="58" t="s">
        <v>148</v>
      </c>
      <c r="I14" s="86" t="s">
        <v>55</v>
      </c>
      <c r="J14" s="87">
        <v>8</v>
      </c>
    </row>
    <row r="15" spans="1:10" ht="22.5" customHeight="1">
      <c r="A15" s="6" t="str">
        <f t="shared" si="0"/>
        <v/>
      </c>
      <c r="B15" s="6">
        <f t="shared" si="1"/>
        <v>6</v>
      </c>
      <c r="C15" s="62"/>
      <c r="D15" s="63" t="str">
        <f t="shared" si="3"/>
        <v>Sat</v>
      </c>
      <c r="E15" s="38">
        <f t="shared" si="2"/>
        <v>44352</v>
      </c>
      <c r="F15" s="39"/>
      <c r="G15" s="40"/>
      <c r="H15" s="41"/>
      <c r="I15" s="86" t="s">
        <v>55</v>
      </c>
      <c r="J15" s="87">
        <v>8</v>
      </c>
    </row>
    <row r="16" spans="1:10" ht="22.5" customHeight="1">
      <c r="A16" s="6" t="str">
        <f t="shared" si="0"/>
        <v/>
      </c>
      <c r="B16" s="6">
        <f t="shared" si="1"/>
        <v>7</v>
      </c>
      <c r="C16" s="62"/>
      <c r="D16" s="61" t="str">
        <f t="shared" si="3"/>
        <v>Sun</v>
      </c>
      <c r="E16" s="28">
        <f t="shared" si="2"/>
        <v>44353</v>
      </c>
      <c r="F16" s="29"/>
      <c r="G16" s="30"/>
      <c r="H16" s="104"/>
      <c r="I16" s="30"/>
      <c r="J16" s="68"/>
    </row>
    <row r="17" spans="1:10" ht="22.5" customHeight="1">
      <c r="A17" s="6">
        <f t="shared" si="0"/>
        <v>1</v>
      </c>
      <c r="B17" s="6">
        <f t="shared" si="1"/>
        <v>1</v>
      </c>
      <c r="C17" s="62"/>
      <c r="D17" s="63" t="str">
        <f t="shared" si="3"/>
        <v>Mo</v>
      </c>
      <c r="E17" s="38">
        <f t="shared" si="2"/>
        <v>44354</v>
      </c>
      <c r="F17" s="39"/>
      <c r="G17" s="30">
        <v>9005</v>
      </c>
      <c r="H17" s="41" t="s">
        <v>149</v>
      </c>
      <c r="I17" s="86" t="s">
        <v>55</v>
      </c>
      <c r="J17" s="87">
        <v>8</v>
      </c>
    </row>
    <row r="18" spans="1:10" ht="22.5" customHeight="1">
      <c r="A18" s="6">
        <f t="shared" si="0"/>
        <v>1</v>
      </c>
      <c r="B18" s="6">
        <f t="shared" si="1"/>
        <v>2</v>
      </c>
      <c r="C18" s="62"/>
      <c r="D18" s="61" t="str">
        <f>IF(B18=1,"Mo",IF(B18=2,"Tue",IF(B18=3,"Wed",IF(B18=4,"Thu",IF(B18=5,"Fri",IF(B18=6,"Sat",IF(B18=7,"Sun","")))))))</f>
        <v>Tue</v>
      </c>
      <c r="E18" s="28">
        <f t="shared" si="2"/>
        <v>44355</v>
      </c>
      <c r="F18" s="29"/>
      <c r="G18" s="30">
        <v>9005</v>
      </c>
      <c r="H18" s="36" t="s">
        <v>150</v>
      </c>
      <c r="I18" s="86" t="s">
        <v>55</v>
      </c>
      <c r="J18" s="87">
        <v>8</v>
      </c>
    </row>
    <row r="19" spans="1:10" ht="22.5" customHeight="1">
      <c r="A19" s="6">
        <f t="shared" si="0"/>
        <v>1</v>
      </c>
      <c r="B19" s="6">
        <f t="shared" si="1"/>
        <v>3</v>
      </c>
      <c r="C19" s="62"/>
      <c r="D19" s="63" t="str">
        <f>IF(B19=1,"Mo",IF(B19=2,"Tue",IF(B19=3,"Wed",IF(B19=4,"Thu",IF(B19=5,"Fri",IF(B19=6,"Sat",IF(B19=7,"Sun","")))))))</f>
        <v>Wed</v>
      </c>
      <c r="E19" s="38">
        <f t="shared" si="2"/>
        <v>44356</v>
      </c>
      <c r="F19" s="39"/>
      <c r="G19" s="30">
        <v>9005</v>
      </c>
      <c r="H19" s="41" t="s">
        <v>151</v>
      </c>
      <c r="I19" s="86" t="s">
        <v>55</v>
      </c>
      <c r="J19" s="87">
        <v>8</v>
      </c>
    </row>
    <row r="20" spans="1:10" ht="22.5" customHeight="1">
      <c r="A20" s="6">
        <f t="shared" si="0"/>
        <v>1</v>
      </c>
      <c r="B20" s="6">
        <f t="shared" si="1"/>
        <v>4</v>
      </c>
      <c r="C20" s="62"/>
      <c r="D20" s="61" t="str">
        <f>IF(B20=1,"Mo",IF(B20=2,"Tue",IF(B20=3,"Wed",IF(B20=4,"Thu",IF(B20=5,"Fri",IF(B20=6,"Sat",IF(B20=7,"Sun","")))))))</f>
        <v>Thu</v>
      </c>
      <c r="E20" s="28">
        <f t="shared" si="2"/>
        <v>44357</v>
      </c>
      <c r="F20" s="29"/>
      <c r="G20" s="30">
        <v>9005</v>
      </c>
      <c r="H20" s="31" t="s">
        <v>152</v>
      </c>
      <c r="I20" s="86" t="s">
        <v>55</v>
      </c>
      <c r="J20" s="87">
        <v>8</v>
      </c>
    </row>
    <row r="21" spans="1:10" ht="22.5" customHeight="1">
      <c r="A21" s="6">
        <f t="shared" si="0"/>
        <v>1</v>
      </c>
      <c r="B21" s="6">
        <f t="shared" si="1"/>
        <v>5</v>
      </c>
      <c r="C21" s="62"/>
      <c r="D21" s="63" t="str">
        <f t="shared" si="3"/>
        <v>Fri</v>
      </c>
      <c r="E21" s="38">
        <f t="shared" si="2"/>
        <v>44358</v>
      </c>
      <c r="F21" s="39"/>
      <c r="G21" s="30">
        <v>9005</v>
      </c>
      <c r="H21" s="41" t="s">
        <v>153</v>
      </c>
      <c r="I21" s="86" t="s">
        <v>55</v>
      </c>
      <c r="J21" s="87">
        <v>8</v>
      </c>
    </row>
    <row r="22" spans="1:10" ht="22.5" customHeight="1">
      <c r="A22" s="6" t="str">
        <f t="shared" si="0"/>
        <v/>
      </c>
      <c r="B22" s="6">
        <f t="shared" si="1"/>
        <v>6</v>
      </c>
      <c r="C22" s="62"/>
      <c r="D22" s="63" t="str">
        <f t="shared" si="3"/>
        <v>Sat</v>
      </c>
      <c r="E22" s="38">
        <f t="shared" si="2"/>
        <v>44359</v>
      </c>
      <c r="F22" s="29"/>
      <c r="G22" s="30">
        <v>9005</v>
      </c>
      <c r="H22" s="57" t="s">
        <v>154</v>
      </c>
      <c r="I22" s="86" t="s">
        <v>55</v>
      </c>
      <c r="J22" s="87">
        <v>8</v>
      </c>
    </row>
    <row r="23" spans="1:10" ht="22.5" customHeight="1">
      <c r="A23" s="6" t="str">
        <f t="shared" si="0"/>
        <v/>
      </c>
      <c r="B23" s="6">
        <f t="shared" si="1"/>
        <v>7</v>
      </c>
      <c r="C23" s="62"/>
      <c r="D23" s="61" t="str">
        <f t="shared" si="3"/>
        <v>Sun</v>
      </c>
      <c r="E23" s="28">
        <f t="shared" si="2"/>
        <v>44360</v>
      </c>
      <c r="F23" s="29"/>
      <c r="G23" s="30">
        <v>9005</v>
      </c>
      <c r="H23" s="57" t="s">
        <v>154</v>
      </c>
      <c r="I23" s="86" t="s">
        <v>55</v>
      </c>
      <c r="J23" s="87">
        <v>8</v>
      </c>
    </row>
    <row r="24" spans="1:10" ht="22.5" customHeight="1">
      <c r="A24" s="6">
        <f t="shared" si="0"/>
        <v>1</v>
      </c>
      <c r="B24" s="6">
        <f t="shared" si="1"/>
        <v>1</v>
      </c>
      <c r="C24" s="62"/>
      <c r="D24" s="63" t="str">
        <f t="shared" si="3"/>
        <v>Mo</v>
      </c>
      <c r="E24" s="38">
        <f t="shared" si="2"/>
        <v>44361</v>
      </c>
      <c r="F24" s="39"/>
      <c r="G24" s="30">
        <v>9005</v>
      </c>
      <c r="H24" s="41" t="s">
        <v>155</v>
      </c>
      <c r="I24" s="86" t="s">
        <v>55</v>
      </c>
      <c r="J24" s="87">
        <v>8</v>
      </c>
    </row>
    <row r="25" spans="1:10" ht="22.5" customHeight="1">
      <c r="A25" s="6">
        <f t="shared" si="0"/>
        <v>1</v>
      </c>
      <c r="B25" s="6">
        <f t="shared" si="1"/>
        <v>2</v>
      </c>
      <c r="C25" s="62"/>
      <c r="D25" s="61" t="str">
        <f t="shared" si="3"/>
        <v>Tue</v>
      </c>
      <c r="E25" s="28">
        <f t="shared" si="2"/>
        <v>44362</v>
      </c>
      <c r="F25" s="29"/>
      <c r="G25" s="30">
        <v>9005</v>
      </c>
      <c r="H25" s="36" t="s">
        <v>156</v>
      </c>
      <c r="I25" s="86" t="s">
        <v>55</v>
      </c>
      <c r="J25" s="87">
        <v>8</v>
      </c>
    </row>
    <row r="26" spans="1:10" ht="22.5" customHeight="1">
      <c r="A26" s="6">
        <f t="shared" si="0"/>
        <v>1</v>
      </c>
      <c r="B26" s="6">
        <f t="shared" si="1"/>
        <v>3</v>
      </c>
      <c r="C26" s="62"/>
      <c r="D26" s="63" t="str">
        <f t="shared" si="3"/>
        <v>Wed</v>
      </c>
      <c r="E26" s="38">
        <f t="shared" si="2"/>
        <v>44363</v>
      </c>
      <c r="F26" s="39"/>
      <c r="G26" s="30">
        <v>9005</v>
      </c>
      <c r="H26" s="41" t="s">
        <v>157</v>
      </c>
      <c r="I26" s="86" t="s">
        <v>55</v>
      </c>
      <c r="J26" s="87">
        <v>8</v>
      </c>
    </row>
    <row r="27" spans="1:10" ht="22.5" customHeight="1">
      <c r="A27" s="6">
        <f t="shared" si="0"/>
        <v>1</v>
      </c>
      <c r="B27" s="6">
        <f t="shared" si="1"/>
        <v>4</v>
      </c>
      <c r="C27" s="62"/>
      <c r="D27" s="61" t="str">
        <f t="shared" si="3"/>
        <v>Thu</v>
      </c>
      <c r="E27" s="28">
        <f t="shared" si="2"/>
        <v>44364</v>
      </c>
      <c r="F27" s="29"/>
      <c r="G27" s="30">
        <v>9005</v>
      </c>
      <c r="H27" s="36" t="s">
        <v>158</v>
      </c>
      <c r="I27" s="86" t="s">
        <v>55</v>
      </c>
      <c r="J27" s="87">
        <v>8</v>
      </c>
    </row>
    <row r="28" spans="1:10" ht="22.5" customHeight="1">
      <c r="A28" s="6">
        <f t="shared" si="0"/>
        <v>1</v>
      </c>
      <c r="B28" s="6">
        <f t="shared" si="1"/>
        <v>5</v>
      </c>
      <c r="C28" s="62"/>
      <c r="D28" s="63" t="str">
        <f t="shared" si="3"/>
        <v>Fri</v>
      </c>
      <c r="E28" s="38">
        <f t="shared" si="2"/>
        <v>44365</v>
      </c>
      <c r="F28" s="39"/>
      <c r="G28" s="30">
        <v>9005</v>
      </c>
      <c r="H28" s="41" t="s">
        <v>159</v>
      </c>
      <c r="I28" s="86" t="s">
        <v>55</v>
      </c>
      <c r="J28" s="87">
        <v>8</v>
      </c>
    </row>
    <row r="29" spans="1:10" ht="22.5" customHeight="1">
      <c r="A29" s="6" t="str">
        <f t="shared" si="0"/>
        <v/>
      </c>
      <c r="B29" s="6">
        <f t="shared" si="1"/>
        <v>6</v>
      </c>
      <c r="C29" s="62"/>
      <c r="D29" s="63" t="str">
        <f t="shared" si="3"/>
        <v>Sat</v>
      </c>
      <c r="E29" s="38">
        <f t="shared" si="2"/>
        <v>44366</v>
      </c>
      <c r="F29" s="29"/>
      <c r="G29" s="30"/>
      <c r="H29" s="36"/>
      <c r="I29" s="30"/>
      <c r="J29" s="68"/>
    </row>
    <row r="30" spans="1:10" ht="22.5" customHeight="1">
      <c r="A30" s="6" t="str">
        <f t="shared" si="0"/>
        <v/>
      </c>
      <c r="B30" s="6">
        <f t="shared" si="1"/>
        <v>7</v>
      </c>
      <c r="C30" s="62"/>
      <c r="D30" s="61" t="str">
        <f t="shared" si="3"/>
        <v>Sun</v>
      </c>
      <c r="E30" s="28">
        <f t="shared" si="2"/>
        <v>44367</v>
      </c>
      <c r="F30" s="29"/>
      <c r="G30" s="30"/>
      <c r="H30" s="36"/>
      <c r="I30" s="30"/>
      <c r="J30" s="68"/>
    </row>
    <row r="31" spans="1:10" ht="22.5" customHeight="1">
      <c r="A31" s="6">
        <f t="shared" si="0"/>
        <v>1</v>
      </c>
      <c r="B31" s="6">
        <f t="shared" si="1"/>
        <v>1</v>
      </c>
      <c r="C31" s="62"/>
      <c r="D31" s="63" t="str">
        <f t="shared" si="3"/>
        <v>Mo</v>
      </c>
      <c r="E31" s="38">
        <f t="shared" si="2"/>
        <v>44368</v>
      </c>
      <c r="F31" s="39"/>
      <c r="G31" s="30">
        <v>9005</v>
      </c>
      <c r="H31" s="41" t="s">
        <v>160</v>
      </c>
      <c r="I31" s="86" t="s">
        <v>55</v>
      </c>
      <c r="J31" s="87">
        <v>8</v>
      </c>
    </row>
    <row r="32" spans="1:10" ht="22.5" customHeight="1">
      <c r="A32" s="6">
        <f t="shared" si="0"/>
        <v>1</v>
      </c>
      <c r="B32" s="6">
        <f t="shared" si="1"/>
        <v>2</v>
      </c>
      <c r="C32" s="62"/>
      <c r="D32" s="61" t="str">
        <f t="shared" si="3"/>
        <v>Tue</v>
      </c>
      <c r="E32" s="28">
        <f t="shared" si="2"/>
        <v>44369</v>
      </c>
      <c r="F32" s="29"/>
      <c r="G32" s="30">
        <v>9005</v>
      </c>
      <c r="H32" s="36" t="s">
        <v>161</v>
      </c>
      <c r="I32" s="86" t="s">
        <v>55</v>
      </c>
      <c r="J32" s="87">
        <v>8</v>
      </c>
    </row>
    <row r="33" spans="1:10" ht="22.5" customHeight="1">
      <c r="A33" s="6">
        <f t="shared" si="0"/>
        <v>1</v>
      </c>
      <c r="B33" s="6">
        <f t="shared" si="1"/>
        <v>3</v>
      </c>
      <c r="C33" s="62"/>
      <c r="D33" s="63" t="str">
        <f t="shared" si="3"/>
        <v>Wed</v>
      </c>
      <c r="E33" s="38">
        <f t="shared" si="2"/>
        <v>44370</v>
      </c>
      <c r="F33" s="39"/>
      <c r="G33" s="30">
        <v>9005</v>
      </c>
      <c r="H33" s="58" t="s">
        <v>162</v>
      </c>
      <c r="I33" s="86" t="s">
        <v>55</v>
      </c>
      <c r="J33" s="87">
        <v>8</v>
      </c>
    </row>
    <row r="34" spans="1:10" ht="22.5" customHeight="1">
      <c r="A34" s="6">
        <f t="shared" si="0"/>
        <v>1</v>
      </c>
      <c r="B34" s="6">
        <f t="shared" si="1"/>
        <v>4</v>
      </c>
      <c r="C34" s="62"/>
      <c r="D34" s="61" t="str">
        <f t="shared" si="3"/>
        <v>Thu</v>
      </c>
      <c r="E34" s="28">
        <f t="shared" si="2"/>
        <v>44371</v>
      </c>
      <c r="F34" s="29"/>
      <c r="G34" s="30">
        <v>9005</v>
      </c>
      <c r="H34" s="36" t="s">
        <v>163</v>
      </c>
      <c r="I34" s="86" t="s">
        <v>55</v>
      </c>
      <c r="J34" s="87">
        <v>8</v>
      </c>
    </row>
    <row r="35" spans="1:10" ht="22.5" customHeight="1">
      <c r="A35" s="6">
        <f t="shared" si="0"/>
        <v>1</v>
      </c>
      <c r="B35" s="6">
        <f t="shared" si="1"/>
        <v>5</v>
      </c>
      <c r="C35" s="62"/>
      <c r="D35" s="63" t="str">
        <f t="shared" si="3"/>
        <v>Fri</v>
      </c>
      <c r="E35" s="38">
        <f t="shared" si="2"/>
        <v>44372</v>
      </c>
      <c r="F35" s="39"/>
      <c r="G35" s="30">
        <v>9005</v>
      </c>
      <c r="H35" s="41" t="s">
        <v>164</v>
      </c>
      <c r="I35" s="86" t="s">
        <v>55</v>
      </c>
      <c r="J35" s="87">
        <v>8</v>
      </c>
    </row>
    <row r="36" spans="1:10" ht="22.5" customHeight="1">
      <c r="A36" s="6" t="str">
        <f t="shared" si="0"/>
        <v/>
      </c>
      <c r="B36" s="6">
        <f t="shared" si="1"/>
        <v>6</v>
      </c>
      <c r="C36" s="62"/>
      <c r="D36" s="63" t="str">
        <f t="shared" si="3"/>
        <v>Sat</v>
      </c>
      <c r="E36" s="38">
        <f t="shared" si="2"/>
        <v>44373</v>
      </c>
      <c r="F36" s="29"/>
      <c r="G36" s="30"/>
      <c r="H36" s="36"/>
      <c r="I36" s="30"/>
      <c r="J36" s="68"/>
    </row>
    <row r="37" spans="1:10" ht="22.5" customHeight="1">
      <c r="A37" s="6" t="str">
        <f t="shared" si="0"/>
        <v/>
      </c>
      <c r="B37" s="6">
        <f t="shared" si="1"/>
        <v>7</v>
      </c>
      <c r="C37" s="62"/>
      <c r="D37" s="61" t="str">
        <f t="shared" si="3"/>
        <v>Sun</v>
      </c>
      <c r="E37" s="28">
        <f t="shared" si="2"/>
        <v>44374</v>
      </c>
      <c r="F37" s="29"/>
      <c r="G37" s="30"/>
      <c r="H37" s="36"/>
      <c r="I37" s="30"/>
      <c r="J37" s="68"/>
    </row>
    <row r="38" spans="1:10" ht="22.5" customHeight="1">
      <c r="A38" s="6">
        <f t="shared" si="0"/>
        <v>1</v>
      </c>
      <c r="B38" s="6">
        <f t="shared" si="1"/>
        <v>1</v>
      </c>
      <c r="C38" s="62"/>
      <c r="D38" s="63" t="str">
        <f t="shared" si="3"/>
        <v>Mo</v>
      </c>
      <c r="E38" s="38">
        <f t="shared" si="2"/>
        <v>44375</v>
      </c>
      <c r="F38" s="39"/>
      <c r="G38" s="30">
        <v>9005</v>
      </c>
      <c r="H38" s="43" t="s">
        <v>165</v>
      </c>
      <c r="I38" s="86" t="s">
        <v>55</v>
      </c>
      <c r="J38" s="87">
        <v>8</v>
      </c>
    </row>
    <row r="39" spans="1:10" ht="22.5" customHeight="1">
      <c r="A39" s="6">
        <f t="shared" si="0"/>
        <v>1</v>
      </c>
      <c r="B39" s="6">
        <f>WEEKDAY(E38+1,2)</f>
        <v>2</v>
      </c>
      <c r="C39" s="62"/>
      <c r="D39" s="61" t="str">
        <f>IF(B39=1,"Mo",IF(B39=2,"Tue",IF(B39=3,"Wed",IF(B39=4,"Thu",IF(B39=5,"Fri",IF(B39=6,"Sat",IF(B39=7,"Sun","")))))))</f>
        <v>Tue</v>
      </c>
      <c r="E39" s="28">
        <f>IF(MONTH(E38+1)&gt;MONTH(E38),"",E38+1)</f>
        <v>44376</v>
      </c>
      <c r="F39" s="29"/>
      <c r="G39" s="30">
        <v>9005</v>
      </c>
      <c r="H39" s="36" t="s">
        <v>165</v>
      </c>
      <c r="I39" s="86" t="s">
        <v>55</v>
      </c>
      <c r="J39" s="87">
        <v>8</v>
      </c>
    </row>
    <row r="40" spans="1:10" ht="22.5" customHeight="1">
      <c r="A40" s="6">
        <f t="shared" si="0"/>
        <v>1</v>
      </c>
      <c r="B40" s="6">
        <v>3</v>
      </c>
      <c r="C40" s="62"/>
      <c r="D40" s="63" t="str">
        <f>IF(B40=1,"Mo",IF(B40=2,"Tue",IF(B40=3,"Wed",IF(B40=4,"Thu",IF(B40=5,"Fri",IF(B40=6,"Sat",IF(B40=7,"Sun","")))))))</f>
        <v>Wed</v>
      </c>
      <c r="E40" s="38">
        <f>IF(MONTH(E39+1)&gt;MONTH(E39),"",E39+1)</f>
        <v>44377</v>
      </c>
      <c r="F40" s="39"/>
      <c r="G40" s="30">
        <v>9005</v>
      </c>
      <c r="H40" s="58" t="s">
        <v>166</v>
      </c>
      <c r="I40" s="86" t="s">
        <v>55</v>
      </c>
      <c r="J40" s="87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218" priority="35" stopIfTrue="1">
      <formula>IF($A11=1,B11,)</formula>
    </cfRule>
    <cfRule type="expression" dxfId="217" priority="36" stopIfTrue="1">
      <formula>IF($A11="",B11,)</formula>
    </cfRule>
  </conditionalFormatting>
  <conditionalFormatting sqref="E11">
    <cfRule type="expression" dxfId="216" priority="37" stopIfTrue="1">
      <formula>IF($A11="",B11,"")</formula>
    </cfRule>
  </conditionalFormatting>
  <conditionalFormatting sqref="E12:E40">
    <cfRule type="expression" dxfId="215" priority="38" stopIfTrue="1">
      <formula>IF($A12&lt;&gt;1,B12,"")</formula>
    </cfRule>
  </conditionalFormatting>
  <conditionalFormatting sqref="D11:D40">
    <cfRule type="expression" dxfId="214" priority="39" stopIfTrue="1">
      <formula>IF($A11="",B11,)</formula>
    </cfRule>
  </conditionalFormatting>
  <conditionalFormatting sqref="G15:G16 G30 G36:G37">
    <cfRule type="expression" dxfId="213" priority="40" stopIfTrue="1">
      <formula>#REF!="Freelancer"</formula>
    </cfRule>
    <cfRule type="expression" dxfId="212" priority="41" stopIfTrue="1">
      <formula>#REF!="DTC Int. Staff"</formula>
    </cfRule>
  </conditionalFormatting>
  <conditionalFormatting sqref="G29">
    <cfRule type="expression" dxfId="211" priority="13" stopIfTrue="1">
      <formula>#REF!="Freelancer"</formula>
    </cfRule>
    <cfRule type="expression" dxfId="210" priority="14" stopIfTrue="1">
      <formula>#REF!="DTC Int. Staff"</formula>
    </cfRule>
  </conditionalFormatting>
  <conditionalFormatting sqref="G29">
    <cfRule type="expression" dxfId="209" priority="11" stopIfTrue="1">
      <formula>$F$5="Freelancer"</formula>
    </cfRule>
    <cfRule type="expression" dxfId="208" priority="12" stopIfTrue="1">
      <formula>$F$5="DTC Int. Staff"</formula>
    </cfRule>
  </conditionalFormatting>
  <conditionalFormatting sqref="G11:G14">
    <cfRule type="expression" dxfId="207" priority="9" stopIfTrue="1">
      <formula>#REF!="Freelancer"</formula>
    </cfRule>
    <cfRule type="expression" dxfId="206" priority="10" stopIfTrue="1">
      <formula>#REF!="DTC Int. Staff"</formula>
    </cfRule>
  </conditionalFormatting>
  <conditionalFormatting sqref="G17:G25">
    <cfRule type="expression" dxfId="205" priority="7" stopIfTrue="1">
      <formula>#REF!="Freelancer"</formula>
    </cfRule>
    <cfRule type="expression" dxfId="204" priority="8" stopIfTrue="1">
      <formula>#REF!="DTC Int. Staff"</formula>
    </cfRule>
  </conditionalFormatting>
  <conditionalFormatting sqref="G26:G28">
    <cfRule type="expression" dxfId="203" priority="5" stopIfTrue="1">
      <formula>#REF!="Freelancer"</formula>
    </cfRule>
    <cfRule type="expression" dxfId="202" priority="6" stopIfTrue="1">
      <formula>#REF!="DTC Int. Staff"</formula>
    </cfRule>
  </conditionalFormatting>
  <conditionalFormatting sqref="G31:G35">
    <cfRule type="expression" dxfId="201" priority="3" stopIfTrue="1">
      <formula>#REF!="Freelancer"</formula>
    </cfRule>
    <cfRule type="expression" dxfId="200" priority="4" stopIfTrue="1">
      <formula>#REF!="DTC Int. Staff"</formula>
    </cfRule>
  </conditionalFormatting>
  <conditionalFormatting sqref="G38:G40">
    <cfRule type="expression" dxfId="199" priority="1" stopIfTrue="1">
      <formula>#REF!="Freelancer"</formula>
    </cfRule>
    <cfRule type="expression" dxfId="19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53F1-3F4D-4941-957C-5134E7CCC54B}">
  <sheetPr>
    <pageSetUpPr fitToPage="1"/>
  </sheetPr>
  <dimension ref="A1:J185"/>
  <sheetViews>
    <sheetView showGridLines="0" topLeftCell="D31" zoomScale="90" zoomScaleNormal="90" workbookViewId="0">
      <selection activeCell="H42" sqref="H42"/>
    </sheetView>
  </sheetViews>
  <sheetFormatPr defaultColWidth="11.42578125" defaultRowHeight="14.45"/>
  <cols>
    <col min="1" max="2" width="4" style="6" hidden="1" customWidth="1"/>
    <col min="3" max="3" width="3.5703125" style="6" hidden="1" customWidth="1"/>
    <col min="4" max="4" width="13" style="6" bestFit="1" customWidth="1"/>
    <col min="5" max="5" width="10.5703125" style="6" bestFit="1" customWidth="1"/>
    <col min="6" max="6" width="21.7109375" style="6" bestFit="1" customWidth="1"/>
    <col min="7" max="7" width="16.28515625" style="6" customWidth="1"/>
    <col min="8" max="8" width="85.28515625" style="6" customWidth="1"/>
    <col min="9" max="10" width="13.85546875" style="6" customWidth="1"/>
    <col min="11" max="16384" width="11.42578125" style="6"/>
  </cols>
  <sheetData>
    <row r="1" spans="1:10" ht="51.75" customHeight="1" thickBot="1">
      <c r="D1" s="153" t="s">
        <v>41</v>
      </c>
      <c r="E1" s="154"/>
      <c r="F1" s="154"/>
      <c r="G1" s="154"/>
      <c r="H1" s="154"/>
      <c r="I1" s="154"/>
      <c r="J1" s="155"/>
    </row>
    <row r="2" spans="1:10" ht="13.5" customHeight="1">
      <c r="D2" s="7"/>
      <c r="E2" s="7"/>
      <c r="F2" s="7"/>
      <c r="G2" s="7"/>
      <c r="H2" s="7"/>
      <c r="I2" s="7"/>
      <c r="J2" s="8"/>
    </row>
    <row r="3" spans="1:10" ht="20.25" customHeight="1">
      <c r="D3" s="9" t="s">
        <v>42</v>
      </c>
      <c r="E3" s="10"/>
      <c r="F3" s="11" t="str">
        <f>'Information-General Settings'!C3</f>
        <v>Prapaporn</v>
      </c>
      <c r="G3" s="12"/>
      <c r="I3" s="13"/>
      <c r="J3" s="13"/>
    </row>
    <row r="4" spans="1:10" ht="20.25" customHeight="1">
      <c r="D4" s="151" t="s">
        <v>43</v>
      </c>
      <c r="E4" s="152"/>
      <c r="F4" s="11" t="str">
        <f>'Information-General Settings'!C4</f>
        <v>Chalermpong</v>
      </c>
      <c r="G4" s="12"/>
      <c r="I4" s="13"/>
      <c r="J4" s="13"/>
    </row>
    <row r="5" spans="1:10" ht="20.25" customHeight="1">
      <c r="D5" s="9" t="s">
        <v>44</v>
      </c>
      <c r="E5" s="14"/>
      <c r="F5" s="11" t="str">
        <f>'Information-General Settings'!C5</f>
        <v>TIME039</v>
      </c>
      <c r="G5" s="12"/>
      <c r="I5" s="13"/>
      <c r="J5" s="13"/>
    </row>
    <row r="6" spans="1:10" ht="20.25" customHeight="1">
      <c r="E6" s="13"/>
      <c r="F6" s="13"/>
      <c r="G6" s="13"/>
      <c r="H6" s="12"/>
      <c r="I6" s="13"/>
      <c r="J6" s="15"/>
    </row>
    <row r="7" spans="1:10" ht="29.1">
      <c r="G7" s="16"/>
      <c r="H7" s="12"/>
      <c r="I7" s="17" t="s">
        <v>45</v>
      </c>
      <c r="J7" s="18" t="s">
        <v>46</v>
      </c>
    </row>
    <row r="8" spans="1:10" ht="43.5" customHeight="1">
      <c r="G8" s="13"/>
      <c r="H8" s="12"/>
      <c r="I8" s="19">
        <f>SUM(J10:J51)</f>
        <v>176</v>
      </c>
      <c r="J8" s="20">
        <f>I8/8</f>
        <v>22</v>
      </c>
    </row>
    <row r="9" spans="1:10" ht="20.25" customHeight="1" thickBot="1">
      <c r="E9" s="13"/>
      <c r="F9" s="13"/>
      <c r="G9" s="13"/>
      <c r="H9" s="12"/>
      <c r="I9" s="13"/>
      <c r="J9" s="15"/>
    </row>
    <row r="10" spans="1:10" ht="22.5" customHeight="1" thickBot="1">
      <c r="B10" s="6">
        <f>MONTH(E11)</f>
        <v>7</v>
      </c>
      <c r="C10" s="21"/>
      <c r="D10" s="22">
        <v>44378</v>
      </c>
      <c r="E10" s="23" t="s">
        <v>47</v>
      </c>
      <c r="F10" s="24" t="s">
        <v>48</v>
      </c>
      <c r="G10" s="51" t="s">
        <v>49</v>
      </c>
      <c r="H10" s="25" t="s">
        <v>50</v>
      </c>
      <c r="I10" s="25" t="s">
        <v>51</v>
      </c>
      <c r="J10" s="25" t="s">
        <v>52</v>
      </c>
    </row>
    <row r="11" spans="1:10" ht="22.5" customHeight="1">
      <c r="A11" s="6">
        <f t="shared" ref="A11:A40" si="0">IF(OR(C11="f",C11="u",C11="F",C11="U"),"",IF(OR(B11=1,B11=2,B11=3,B11=4,B11=5),1,""))</f>
        <v>1</v>
      </c>
      <c r="B11" s="6">
        <f t="shared" ref="B11:B38" si="1">WEEKDAY(E11,2)</f>
        <v>4</v>
      </c>
      <c r="C11" s="26"/>
      <c r="D11" s="27" t="str">
        <f>IF(B11=1,"Mo",IF(B11=2,"Tue",IF(B11=3,"Wed",IF(B11=4,"Thu",IF(B11=5,"Fri",IF(B11=6,"Sat",IF(B11=7,"Sun","")))))))</f>
        <v>Thu</v>
      </c>
      <c r="E11" s="28">
        <f>+D10</f>
        <v>44378</v>
      </c>
      <c r="F11" s="29"/>
      <c r="G11" s="30">
        <v>9005</v>
      </c>
      <c r="H11" s="31" t="s">
        <v>167</v>
      </c>
      <c r="I11" s="86" t="s">
        <v>55</v>
      </c>
      <c r="J11" s="87">
        <v>8</v>
      </c>
    </row>
    <row r="12" spans="1:10" ht="22.5" customHeight="1">
      <c r="A12" s="6">
        <f t="shared" si="0"/>
        <v>1</v>
      </c>
      <c r="B12" s="6">
        <f t="shared" si="1"/>
        <v>5</v>
      </c>
      <c r="C12" s="33"/>
      <c r="D12" s="37" t="str">
        <f>IF(B12=1,"Mo",IF(B12=2,"Tue",IF(B12=3,"Wed",IF(B12=4,"Thu",IF(B12=5,"Fri",IF(B12=6,"Sat",IF(B12=7,"Sun","")))))))</f>
        <v>Fri</v>
      </c>
      <c r="E12" s="38">
        <f>+E11+1</f>
        <v>44379</v>
      </c>
      <c r="F12" s="39"/>
      <c r="G12" s="30">
        <v>9005</v>
      </c>
      <c r="H12" s="41" t="s">
        <v>168</v>
      </c>
      <c r="I12" s="86" t="s">
        <v>55</v>
      </c>
      <c r="J12" s="87">
        <v>8</v>
      </c>
    </row>
    <row r="13" spans="1:10" ht="22.5" customHeight="1">
      <c r="A13" s="6" t="str">
        <f t="shared" si="0"/>
        <v/>
      </c>
      <c r="B13" s="6">
        <f t="shared" si="1"/>
        <v>6</v>
      </c>
      <c r="C13" s="33"/>
      <c r="D13" s="34" t="str">
        <f>IF(B13=1,"Mo",IF(B13=2,"Tue",IF(B13=3,"Wed",IF(B13=4,"Thu",IF(B13=5,"Fri",IF(B13=6,"Sat",IF(B13=7,"Sun","")))))))</f>
        <v>Sat</v>
      </c>
      <c r="E13" s="35">
        <f>+E12+1</f>
        <v>44380</v>
      </c>
      <c r="F13" s="29"/>
      <c r="G13" s="30"/>
      <c r="H13" s="31"/>
      <c r="I13" s="30"/>
      <c r="J13" s="32"/>
    </row>
    <row r="14" spans="1:10" ht="22.5" customHeight="1">
      <c r="A14" s="6" t="str">
        <f t="shared" si="0"/>
        <v/>
      </c>
      <c r="B14" s="6">
        <f t="shared" si="1"/>
        <v>7</v>
      </c>
      <c r="C14" s="33"/>
      <c r="D14" s="27" t="str">
        <f t="shared" ref="D14:D38" si="2">IF(B14=1,"Mo",IF(B14=2,"Tue",IF(B14=3,"Wed",IF(B14=4,"Thu",IF(B14=5,"Fri",IF(B14=6,"Sat",IF(B14=7,"Sun","")))))))</f>
        <v>Sun</v>
      </c>
      <c r="E14" s="28">
        <f t="shared" ref="E14:E28" si="3">+E13+1</f>
        <v>44381</v>
      </c>
      <c r="F14" s="29"/>
      <c r="G14" s="30"/>
      <c r="H14" s="31"/>
      <c r="I14" s="30"/>
      <c r="J14" s="32"/>
    </row>
    <row r="15" spans="1:10" ht="22.5" customHeight="1">
      <c r="A15" s="6">
        <f t="shared" si="0"/>
        <v>1</v>
      </c>
      <c r="B15" s="6">
        <f t="shared" si="1"/>
        <v>1</v>
      </c>
      <c r="C15" s="33"/>
      <c r="D15" s="37" t="str">
        <f t="shared" si="2"/>
        <v>Mo</v>
      </c>
      <c r="E15" s="38">
        <f t="shared" ref="E15:E20" si="4">+E14+1</f>
        <v>44382</v>
      </c>
      <c r="F15" s="39"/>
      <c r="G15" s="30">
        <v>9005</v>
      </c>
      <c r="H15" s="41" t="s">
        <v>169</v>
      </c>
      <c r="I15" s="86" t="s">
        <v>55</v>
      </c>
      <c r="J15" s="87">
        <v>8</v>
      </c>
    </row>
    <row r="16" spans="1:10" ht="22.5" customHeight="1">
      <c r="A16" s="6">
        <f t="shared" si="0"/>
        <v>1</v>
      </c>
      <c r="B16" s="6">
        <f t="shared" si="1"/>
        <v>2</v>
      </c>
      <c r="C16" s="33"/>
      <c r="D16" s="27" t="str">
        <f t="shared" si="2"/>
        <v>Tue</v>
      </c>
      <c r="E16" s="28">
        <f t="shared" si="4"/>
        <v>44383</v>
      </c>
      <c r="F16" s="29"/>
      <c r="G16" s="30">
        <v>9005</v>
      </c>
      <c r="H16" s="104" t="s">
        <v>170</v>
      </c>
      <c r="I16" s="86" t="s">
        <v>55</v>
      </c>
      <c r="J16" s="87">
        <v>8</v>
      </c>
    </row>
    <row r="17" spans="1:10" ht="22.5" customHeight="1">
      <c r="A17" s="6">
        <f t="shared" si="0"/>
        <v>1</v>
      </c>
      <c r="B17" s="6">
        <f t="shared" si="1"/>
        <v>3</v>
      </c>
      <c r="C17" s="33"/>
      <c r="D17" s="37" t="str">
        <f t="shared" si="2"/>
        <v>Wed</v>
      </c>
      <c r="E17" s="38">
        <f t="shared" si="4"/>
        <v>44384</v>
      </c>
      <c r="F17" s="39"/>
      <c r="G17" s="30">
        <v>9005</v>
      </c>
      <c r="H17" s="41" t="s">
        <v>171</v>
      </c>
      <c r="I17" s="86" t="s">
        <v>55</v>
      </c>
      <c r="J17" s="87">
        <v>8</v>
      </c>
    </row>
    <row r="18" spans="1:10" ht="22.5" customHeight="1">
      <c r="A18" s="6">
        <f t="shared" si="0"/>
        <v>1</v>
      </c>
      <c r="B18" s="6">
        <f t="shared" si="1"/>
        <v>4</v>
      </c>
      <c r="C18" s="33"/>
      <c r="D18" s="27" t="str">
        <f>IF(B18=1,"Mo",IF(B18=2,"Tue",IF(B18=3,"Wed",IF(B18=4,"Thu",IF(B18=5,"Fri",IF(B18=6,"Sat",IF(B18=7,"Sun","")))))))</f>
        <v>Thu</v>
      </c>
      <c r="E18" s="28">
        <f t="shared" si="4"/>
        <v>44385</v>
      </c>
      <c r="F18" s="29"/>
      <c r="G18" s="30">
        <v>9005</v>
      </c>
      <c r="H18" s="36" t="s">
        <v>172</v>
      </c>
      <c r="I18" s="86" t="s">
        <v>55</v>
      </c>
      <c r="J18" s="87">
        <v>8</v>
      </c>
    </row>
    <row r="19" spans="1:10" ht="22.5" customHeight="1">
      <c r="A19" s="6">
        <f t="shared" si="0"/>
        <v>1</v>
      </c>
      <c r="B19" s="6">
        <f t="shared" si="1"/>
        <v>5</v>
      </c>
      <c r="C19" s="33"/>
      <c r="D19" s="37" t="str">
        <f>IF(B19=1,"Mo",IF(B19=2,"Tue",IF(B19=3,"Wed",IF(B19=4,"Thu",IF(B19=5,"Fri",IF(B19=6,"Sat",IF(B19=7,"Sun","")))))))</f>
        <v>Fri</v>
      </c>
      <c r="E19" s="38">
        <f t="shared" si="4"/>
        <v>44386</v>
      </c>
      <c r="F19" s="39"/>
      <c r="G19" s="30">
        <v>9005</v>
      </c>
      <c r="H19" s="41" t="s">
        <v>173</v>
      </c>
      <c r="I19" s="86" t="s">
        <v>55</v>
      </c>
      <c r="J19" s="87">
        <v>8</v>
      </c>
    </row>
    <row r="20" spans="1:10" ht="22.5" customHeight="1">
      <c r="A20" s="6" t="str">
        <f t="shared" si="0"/>
        <v/>
      </c>
      <c r="B20" s="6">
        <f t="shared" si="1"/>
        <v>6</v>
      </c>
      <c r="C20" s="33"/>
      <c r="D20" s="27" t="str">
        <f>IF(B20=1,"Mo",IF(B20=2,"Tue",IF(B20=3,"Wed",IF(B20=4,"Thu",IF(B20=5,"Fri",IF(B20=6,"Sat",IF(B20=7,"Sun","")))))))</f>
        <v>Sat</v>
      </c>
      <c r="E20" s="28">
        <f t="shared" si="4"/>
        <v>44387</v>
      </c>
      <c r="F20" s="29"/>
      <c r="G20" s="30"/>
      <c r="H20" s="31"/>
      <c r="I20" s="30"/>
      <c r="J20" s="32"/>
    </row>
    <row r="21" spans="1:10" ht="22.5" customHeight="1">
      <c r="A21" s="6" t="str">
        <f t="shared" si="0"/>
        <v/>
      </c>
      <c r="B21" s="6">
        <f t="shared" si="1"/>
        <v>7</v>
      </c>
      <c r="C21" s="33"/>
      <c r="D21" s="27" t="str">
        <f t="shared" si="2"/>
        <v>Sun</v>
      </c>
      <c r="E21" s="28">
        <f t="shared" si="3"/>
        <v>44388</v>
      </c>
      <c r="F21" s="29"/>
      <c r="G21" s="30"/>
      <c r="H21" s="36"/>
      <c r="I21" s="30"/>
      <c r="J21" s="32"/>
    </row>
    <row r="22" spans="1:10" ht="22.5" customHeight="1">
      <c r="A22" s="6">
        <f t="shared" si="0"/>
        <v>1</v>
      </c>
      <c r="B22" s="6">
        <f t="shared" si="1"/>
        <v>1</v>
      </c>
      <c r="C22" s="33"/>
      <c r="D22" s="37" t="str">
        <f t="shared" si="2"/>
        <v>Mo</v>
      </c>
      <c r="E22" s="38">
        <f t="shared" ref="E22:E27" si="5">+E21+1</f>
        <v>44389</v>
      </c>
      <c r="F22" s="39"/>
      <c r="G22" s="30">
        <v>9005</v>
      </c>
      <c r="H22" s="43" t="s">
        <v>174</v>
      </c>
      <c r="I22" s="86" t="s">
        <v>55</v>
      </c>
      <c r="J22" s="87">
        <v>8</v>
      </c>
    </row>
    <row r="23" spans="1:10" ht="22.5" customHeight="1">
      <c r="A23" s="6">
        <f t="shared" si="0"/>
        <v>1</v>
      </c>
      <c r="B23" s="6">
        <f t="shared" si="1"/>
        <v>2</v>
      </c>
      <c r="C23" s="33"/>
      <c r="D23" s="27" t="str">
        <f t="shared" si="2"/>
        <v>Tue</v>
      </c>
      <c r="E23" s="28">
        <f t="shared" si="5"/>
        <v>44390</v>
      </c>
      <c r="F23" s="29"/>
      <c r="G23" s="30">
        <v>9005</v>
      </c>
      <c r="H23" s="36" t="s">
        <v>175</v>
      </c>
      <c r="I23" s="86" t="s">
        <v>55</v>
      </c>
      <c r="J23" s="87">
        <v>8</v>
      </c>
    </row>
    <row r="24" spans="1:10" ht="22.5" customHeight="1">
      <c r="A24" s="6">
        <f t="shared" si="0"/>
        <v>1</v>
      </c>
      <c r="B24" s="6">
        <f t="shared" si="1"/>
        <v>3</v>
      </c>
      <c r="C24" s="33"/>
      <c r="D24" s="37" t="str">
        <f t="shared" si="2"/>
        <v>Wed</v>
      </c>
      <c r="E24" s="38">
        <f t="shared" si="5"/>
        <v>44391</v>
      </c>
      <c r="F24" s="39"/>
      <c r="G24" s="30">
        <v>9005</v>
      </c>
      <c r="H24" s="41" t="s">
        <v>176</v>
      </c>
      <c r="I24" s="86" t="s">
        <v>55</v>
      </c>
      <c r="J24" s="87">
        <v>8</v>
      </c>
    </row>
    <row r="25" spans="1:10" ht="22.5" customHeight="1">
      <c r="A25" s="6">
        <f t="shared" si="0"/>
        <v>1</v>
      </c>
      <c r="B25" s="6">
        <f t="shared" si="1"/>
        <v>4</v>
      </c>
      <c r="C25" s="33"/>
      <c r="D25" s="27" t="str">
        <f t="shared" si="2"/>
        <v>Thu</v>
      </c>
      <c r="E25" s="28">
        <f t="shared" si="5"/>
        <v>44392</v>
      </c>
      <c r="F25" s="29"/>
      <c r="G25" s="30">
        <v>9005</v>
      </c>
      <c r="H25" s="36" t="s">
        <v>177</v>
      </c>
      <c r="I25" s="86" t="s">
        <v>55</v>
      </c>
      <c r="J25" s="87">
        <v>8</v>
      </c>
    </row>
    <row r="26" spans="1:10" ht="22.5" customHeight="1">
      <c r="A26" s="6">
        <f t="shared" si="0"/>
        <v>1</v>
      </c>
      <c r="B26" s="6">
        <f t="shared" si="1"/>
        <v>5</v>
      </c>
      <c r="C26" s="33"/>
      <c r="D26" s="37" t="str">
        <f t="shared" si="2"/>
        <v>Fri</v>
      </c>
      <c r="E26" s="38">
        <f t="shared" si="5"/>
        <v>44393</v>
      </c>
      <c r="F26" s="39"/>
      <c r="G26" s="30">
        <v>9005</v>
      </c>
      <c r="H26" s="41" t="s">
        <v>178</v>
      </c>
      <c r="I26" s="86" t="s">
        <v>55</v>
      </c>
      <c r="J26" s="87">
        <v>8</v>
      </c>
    </row>
    <row r="27" spans="1:10" ht="22.5" customHeight="1">
      <c r="A27" s="6" t="str">
        <f t="shared" si="0"/>
        <v/>
      </c>
      <c r="B27" s="6">
        <f t="shared" si="1"/>
        <v>6</v>
      </c>
      <c r="C27" s="33"/>
      <c r="D27" s="27" t="str">
        <f t="shared" si="2"/>
        <v>Sat</v>
      </c>
      <c r="E27" s="28">
        <f t="shared" si="5"/>
        <v>44394</v>
      </c>
      <c r="F27" s="29"/>
      <c r="G27" s="30"/>
      <c r="H27" s="36"/>
      <c r="I27" s="30"/>
      <c r="J27" s="32"/>
    </row>
    <row r="28" spans="1:10" ht="22.5" customHeight="1">
      <c r="A28" s="6" t="str">
        <f t="shared" si="0"/>
        <v/>
      </c>
      <c r="B28" s="6">
        <f t="shared" si="1"/>
        <v>7</v>
      </c>
      <c r="C28" s="33"/>
      <c r="D28" s="27" t="str">
        <f t="shared" si="2"/>
        <v>Sun</v>
      </c>
      <c r="E28" s="28">
        <f t="shared" si="3"/>
        <v>44395</v>
      </c>
      <c r="F28" s="29"/>
      <c r="G28" s="30"/>
      <c r="H28" s="36"/>
      <c r="I28" s="30"/>
      <c r="J28" s="32"/>
    </row>
    <row r="29" spans="1:10" ht="22.5" customHeight="1">
      <c r="A29" s="6">
        <f t="shared" si="0"/>
        <v>1</v>
      </c>
      <c r="B29" s="6">
        <f t="shared" si="1"/>
        <v>1</v>
      </c>
      <c r="C29" s="33"/>
      <c r="D29" s="37" t="str">
        <f t="shared" si="2"/>
        <v>Mo</v>
      </c>
      <c r="E29" s="38">
        <f t="shared" ref="E29:E34" si="6">+E28+1</f>
        <v>44396</v>
      </c>
      <c r="F29" s="39"/>
      <c r="G29" s="30">
        <v>9005</v>
      </c>
      <c r="H29" s="41" t="s">
        <v>179</v>
      </c>
      <c r="I29" s="86" t="s">
        <v>55</v>
      </c>
      <c r="J29" s="87">
        <v>8</v>
      </c>
    </row>
    <row r="30" spans="1:10" ht="22.5" customHeight="1">
      <c r="A30" s="6">
        <f t="shared" si="0"/>
        <v>1</v>
      </c>
      <c r="B30" s="6">
        <f t="shared" si="1"/>
        <v>2</v>
      </c>
      <c r="C30" s="33"/>
      <c r="D30" s="27" t="str">
        <f t="shared" si="2"/>
        <v>Tue</v>
      </c>
      <c r="E30" s="28">
        <f t="shared" si="6"/>
        <v>44397</v>
      </c>
      <c r="F30" s="29"/>
      <c r="G30" s="30">
        <v>9005</v>
      </c>
      <c r="H30" s="36" t="s">
        <v>180</v>
      </c>
      <c r="I30" s="86" t="s">
        <v>55</v>
      </c>
      <c r="J30" s="87">
        <v>8</v>
      </c>
    </row>
    <row r="31" spans="1:10" ht="22.5" customHeight="1">
      <c r="A31" s="6">
        <f t="shared" si="0"/>
        <v>1</v>
      </c>
      <c r="B31" s="6">
        <f t="shared" si="1"/>
        <v>3</v>
      </c>
      <c r="C31" s="33"/>
      <c r="D31" s="37" t="str">
        <f t="shared" si="2"/>
        <v>Wed</v>
      </c>
      <c r="E31" s="38">
        <f t="shared" si="6"/>
        <v>44398</v>
      </c>
      <c r="F31" s="39"/>
      <c r="G31" s="30">
        <v>9005</v>
      </c>
      <c r="H31" s="41" t="s">
        <v>181</v>
      </c>
      <c r="I31" s="86" t="s">
        <v>55</v>
      </c>
      <c r="J31" s="87">
        <v>8</v>
      </c>
    </row>
    <row r="32" spans="1:10" ht="22.5" customHeight="1">
      <c r="A32" s="6">
        <f t="shared" si="0"/>
        <v>1</v>
      </c>
      <c r="B32" s="6">
        <f t="shared" si="1"/>
        <v>4</v>
      </c>
      <c r="C32" s="33"/>
      <c r="D32" s="27" t="str">
        <f t="shared" si="2"/>
        <v>Thu</v>
      </c>
      <c r="E32" s="28">
        <f t="shared" si="6"/>
        <v>44399</v>
      </c>
      <c r="F32" s="29"/>
      <c r="G32" s="30">
        <v>9005</v>
      </c>
      <c r="H32" s="36" t="s">
        <v>182</v>
      </c>
      <c r="I32" s="86" t="s">
        <v>55</v>
      </c>
      <c r="J32" s="87">
        <v>8</v>
      </c>
    </row>
    <row r="33" spans="1:10" ht="22.5" customHeight="1">
      <c r="A33" s="6">
        <f t="shared" si="0"/>
        <v>1</v>
      </c>
      <c r="B33" s="6">
        <f t="shared" si="1"/>
        <v>5</v>
      </c>
      <c r="C33" s="33"/>
      <c r="D33" s="37" t="str">
        <f t="shared" si="2"/>
        <v>Fri</v>
      </c>
      <c r="E33" s="38">
        <f t="shared" si="6"/>
        <v>44400</v>
      </c>
      <c r="F33" s="39"/>
      <c r="G33" s="30">
        <v>9005</v>
      </c>
      <c r="H33" s="58" t="s">
        <v>183</v>
      </c>
      <c r="I33" s="86" t="s">
        <v>55</v>
      </c>
      <c r="J33" s="87">
        <v>8</v>
      </c>
    </row>
    <row r="34" spans="1:10" ht="22.5" customHeight="1">
      <c r="A34" s="6" t="str">
        <f t="shared" si="0"/>
        <v/>
      </c>
      <c r="B34" s="6">
        <f t="shared" si="1"/>
        <v>6</v>
      </c>
      <c r="C34" s="33"/>
      <c r="D34" s="27" t="str">
        <f t="shared" si="2"/>
        <v>Sat</v>
      </c>
      <c r="E34" s="28">
        <f t="shared" si="6"/>
        <v>44401</v>
      </c>
      <c r="F34" s="29"/>
      <c r="G34" s="30"/>
      <c r="H34" s="36"/>
      <c r="I34" s="30"/>
      <c r="J34" s="32"/>
    </row>
    <row r="35" spans="1:10" ht="22.5" customHeight="1">
      <c r="A35" s="6" t="str">
        <f t="shared" si="0"/>
        <v/>
      </c>
      <c r="B35" s="6">
        <f t="shared" si="1"/>
        <v>7</v>
      </c>
      <c r="C35" s="33"/>
      <c r="D35" s="27" t="str">
        <f t="shared" si="2"/>
        <v>Sun</v>
      </c>
      <c r="E35" s="28">
        <f t="shared" ref="E35" si="7">+E34+1</f>
        <v>44402</v>
      </c>
      <c r="F35" s="29"/>
      <c r="G35" s="30"/>
      <c r="H35" s="36"/>
      <c r="I35" s="30"/>
      <c r="J35" s="32"/>
    </row>
    <row r="36" spans="1:10" ht="22.5" customHeight="1">
      <c r="A36" s="6">
        <f t="shared" si="0"/>
        <v>1</v>
      </c>
      <c r="B36" s="6">
        <f t="shared" si="1"/>
        <v>1</v>
      </c>
      <c r="C36" s="33"/>
      <c r="D36" s="37" t="str">
        <f t="shared" si="2"/>
        <v>Mo</v>
      </c>
      <c r="E36" s="38">
        <f>+E35+1</f>
        <v>44403</v>
      </c>
      <c r="F36" s="39"/>
      <c r="G36" s="30">
        <v>9005</v>
      </c>
      <c r="H36" s="41" t="s">
        <v>184</v>
      </c>
      <c r="I36" s="86" t="s">
        <v>55</v>
      </c>
      <c r="J36" s="87">
        <v>8</v>
      </c>
    </row>
    <row r="37" spans="1:10" ht="22.5" customHeight="1">
      <c r="A37" s="6">
        <f t="shared" si="0"/>
        <v>1</v>
      </c>
      <c r="B37" s="6">
        <f t="shared" si="1"/>
        <v>2</v>
      </c>
      <c r="C37" s="33"/>
      <c r="D37" s="27" t="str">
        <f t="shared" si="2"/>
        <v>Tue</v>
      </c>
      <c r="E37" s="28">
        <f>+E36+1</f>
        <v>44404</v>
      </c>
      <c r="F37" s="29"/>
      <c r="G37" s="30">
        <v>9005</v>
      </c>
      <c r="H37" s="36" t="s">
        <v>185</v>
      </c>
      <c r="I37" s="86" t="s">
        <v>55</v>
      </c>
      <c r="J37" s="87">
        <v>8</v>
      </c>
    </row>
    <row r="38" spans="1:10" ht="22.5" customHeight="1">
      <c r="A38" s="6">
        <f t="shared" si="0"/>
        <v>1</v>
      </c>
      <c r="B38" s="6">
        <f t="shared" si="1"/>
        <v>3</v>
      </c>
      <c r="C38" s="33"/>
      <c r="D38" s="37" t="str">
        <f t="shared" si="2"/>
        <v>Wed</v>
      </c>
      <c r="E38" s="38">
        <f>+E37+1</f>
        <v>44405</v>
      </c>
      <c r="F38" s="39"/>
      <c r="G38" s="30">
        <v>9005</v>
      </c>
      <c r="H38" s="43" t="s">
        <v>186</v>
      </c>
      <c r="I38" s="86" t="s">
        <v>55</v>
      </c>
      <c r="J38" s="87">
        <v>8</v>
      </c>
    </row>
    <row r="39" spans="1:10" ht="22.5" customHeight="1">
      <c r="A39" s="6">
        <f t="shared" si="0"/>
        <v>1</v>
      </c>
      <c r="B39" s="6">
        <f>WEEKDAY(E38+1,2)</f>
        <v>4</v>
      </c>
      <c r="C39" s="33"/>
      <c r="D39" s="27" t="str">
        <f>IF(B39=1,"Mo",IF(B39=2,"Tue",IF(B39=3,"Wed",IF(B39=4,"Thu",IF(B39=5,"Fri",IF(B39=6,"Sat",IF(B39=7,"Sun","")))))))</f>
        <v>Thu</v>
      </c>
      <c r="E39" s="28">
        <f>IF(MONTH(E38+1)&gt;MONTH(E38),"",E38+1)</f>
        <v>44406</v>
      </c>
      <c r="F39" s="29"/>
      <c r="G39" s="30">
        <v>9005</v>
      </c>
      <c r="H39" s="36" t="s">
        <v>187</v>
      </c>
      <c r="I39" s="86" t="s">
        <v>55</v>
      </c>
      <c r="J39" s="87">
        <v>8</v>
      </c>
    </row>
    <row r="40" spans="1:10" ht="21" customHeight="1">
      <c r="A40" s="6">
        <f t="shared" si="0"/>
        <v>1</v>
      </c>
      <c r="B40" s="6">
        <v>5</v>
      </c>
      <c r="C40" s="33"/>
      <c r="D40" s="37" t="str">
        <f>IF(B40=1,"Mo",IF(B40=2,"Tue",IF(B40=3,"Wed",IF(B40=4,"Thu",IF(B40=5,"Fri",IF(B40=6,"Sat",IF(B40=7,"Sun","")))))))</f>
        <v>Fri</v>
      </c>
      <c r="E40" s="38">
        <f>IF(MONTH(E39+1)&gt;MONTH(E39),"",E39+1)</f>
        <v>44407</v>
      </c>
      <c r="F40" s="39"/>
      <c r="G40" s="30">
        <v>9005</v>
      </c>
      <c r="H40" s="58" t="s">
        <v>188</v>
      </c>
      <c r="I40" s="86" t="s">
        <v>55</v>
      </c>
      <c r="J40" s="87">
        <v>8</v>
      </c>
    </row>
    <row r="41" spans="1:10" ht="22.5" customHeight="1">
      <c r="A41" s="6" t="str">
        <f t="shared" ref="A41" si="8">IF(OR(C41="f",C41="u",C41="F",C41="U"),"",IF(OR(B41=1,B41=2,B41=3,B41=4,B41=5),1,""))</f>
        <v/>
      </c>
      <c r="B41" s="6">
        <f t="shared" ref="B41" si="9">WEEKDAY(E41,2)</f>
        <v>6</v>
      </c>
      <c r="C41" s="33"/>
      <c r="D41" s="27" t="str">
        <f t="shared" ref="D41" si="10">IF(B41=1,"Mo",IF(B41=2,"Tue",IF(B41=3,"Wed",IF(B41=4,"Thu",IF(B41=5,"Fri",IF(B41=6,"Sat",IF(B41=7,"Sun","")))))))</f>
        <v>Sat</v>
      </c>
      <c r="E41" s="28">
        <f>+E40+1</f>
        <v>44408</v>
      </c>
      <c r="F41" s="29"/>
      <c r="G41" s="30"/>
      <c r="H41" s="36"/>
      <c r="I41" s="30"/>
      <c r="J41" s="32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197" priority="41" stopIfTrue="1">
      <formula>IF($A11=1,B11,)</formula>
    </cfRule>
    <cfRule type="expression" dxfId="196" priority="42" stopIfTrue="1">
      <formula>IF($A11="",B11,)</formula>
    </cfRule>
  </conditionalFormatting>
  <conditionalFormatting sqref="E11">
    <cfRule type="expression" dxfId="195" priority="43" stopIfTrue="1">
      <formula>IF($A11="",B11,"")</formula>
    </cfRule>
  </conditionalFormatting>
  <conditionalFormatting sqref="E12:E40">
    <cfRule type="expression" dxfId="194" priority="44" stopIfTrue="1">
      <formula>IF($A12&lt;&gt;1,B12,"")</formula>
    </cfRule>
  </conditionalFormatting>
  <conditionalFormatting sqref="D11:D40">
    <cfRule type="expression" dxfId="193" priority="45" stopIfTrue="1">
      <formula>IF($A11="",B11,)</formula>
    </cfRule>
  </conditionalFormatting>
  <conditionalFormatting sqref="G14 G34:G35 G20:G21 G27:G28">
    <cfRule type="expression" dxfId="192" priority="46" stopIfTrue="1">
      <formula>#REF!="Freelancer"</formula>
    </cfRule>
    <cfRule type="expression" dxfId="191" priority="47" stopIfTrue="1">
      <formula>#REF!="DTC Int. Staff"</formula>
    </cfRule>
  </conditionalFormatting>
  <conditionalFormatting sqref="G14 G20:G21 G27:G28 G34:G35">
    <cfRule type="expression" dxfId="190" priority="39" stopIfTrue="1">
      <formula>$F$5="Freelancer"</formula>
    </cfRule>
    <cfRule type="expression" dxfId="189" priority="40" stopIfTrue="1">
      <formula>$F$5="DTC Int. Staff"</formula>
    </cfRule>
  </conditionalFormatting>
  <conditionalFormatting sqref="G13">
    <cfRule type="expression" dxfId="188" priority="33" stopIfTrue="1">
      <formula>#REF!="Freelancer"</formula>
    </cfRule>
    <cfRule type="expression" dxfId="187" priority="34" stopIfTrue="1">
      <formula>#REF!="DTC Int. Staff"</formula>
    </cfRule>
  </conditionalFormatting>
  <conditionalFormatting sqref="G13">
    <cfRule type="expression" dxfId="186" priority="31" stopIfTrue="1">
      <formula>$F$5="Freelancer"</formula>
    </cfRule>
    <cfRule type="expression" dxfId="185" priority="32" stopIfTrue="1">
      <formula>$F$5="DTC Int. Staff"</formula>
    </cfRule>
  </conditionalFormatting>
  <conditionalFormatting sqref="G41">
    <cfRule type="expression" dxfId="184" priority="13" stopIfTrue="1">
      <formula>$F$5="Freelancer"</formula>
    </cfRule>
    <cfRule type="expression" dxfId="183" priority="14" stopIfTrue="1">
      <formula>$F$5="DTC Int. Staff"</formula>
    </cfRule>
  </conditionalFormatting>
  <conditionalFormatting sqref="C41">
    <cfRule type="expression" dxfId="182" priority="15" stopIfTrue="1">
      <formula>IF($A41=1,B41,)</formula>
    </cfRule>
    <cfRule type="expression" dxfId="181" priority="16" stopIfTrue="1">
      <formula>IF($A41="",B41,)</formula>
    </cfRule>
  </conditionalFormatting>
  <conditionalFormatting sqref="E41">
    <cfRule type="expression" dxfId="180" priority="17" stopIfTrue="1">
      <formula>IF($A41&lt;&gt;1,B41,"")</formula>
    </cfRule>
  </conditionalFormatting>
  <conditionalFormatting sqref="D41">
    <cfRule type="expression" dxfId="179" priority="18" stopIfTrue="1">
      <formula>IF($A41="",B41,)</formula>
    </cfRule>
  </conditionalFormatting>
  <conditionalFormatting sqref="G41">
    <cfRule type="expression" dxfId="178" priority="19" stopIfTrue="1">
      <formula>#REF!="Freelancer"</formula>
    </cfRule>
    <cfRule type="expression" dxfId="177" priority="20" stopIfTrue="1">
      <formula>#REF!="DTC Int. Staff"</formula>
    </cfRule>
  </conditionalFormatting>
  <conditionalFormatting sqref="G11">
    <cfRule type="expression" dxfId="176" priority="11" stopIfTrue="1">
      <formula>#REF!="Freelancer"</formula>
    </cfRule>
    <cfRule type="expression" dxfId="175" priority="12" stopIfTrue="1">
      <formula>#REF!="DTC Int. Staff"</formula>
    </cfRule>
  </conditionalFormatting>
  <conditionalFormatting sqref="G12">
    <cfRule type="expression" dxfId="174" priority="9" stopIfTrue="1">
      <formula>#REF!="Freelancer"</formula>
    </cfRule>
    <cfRule type="expression" dxfId="173" priority="10" stopIfTrue="1">
      <formula>#REF!="DTC Int. Staff"</formula>
    </cfRule>
  </conditionalFormatting>
  <conditionalFormatting sqref="G15:G19">
    <cfRule type="expression" dxfId="172" priority="7" stopIfTrue="1">
      <formula>#REF!="Freelancer"</formula>
    </cfRule>
    <cfRule type="expression" dxfId="171" priority="8" stopIfTrue="1">
      <formula>#REF!="DTC Int. Staff"</formula>
    </cfRule>
  </conditionalFormatting>
  <conditionalFormatting sqref="G22:G26">
    <cfRule type="expression" dxfId="170" priority="5" stopIfTrue="1">
      <formula>#REF!="Freelancer"</formula>
    </cfRule>
    <cfRule type="expression" dxfId="169" priority="6" stopIfTrue="1">
      <formula>#REF!="DTC Int. Staff"</formula>
    </cfRule>
  </conditionalFormatting>
  <conditionalFormatting sqref="G29:G33">
    <cfRule type="expression" dxfId="168" priority="3" stopIfTrue="1">
      <formula>#REF!="Freelancer"</formula>
    </cfRule>
    <cfRule type="expression" dxfId="167" priority="4" stopIfTrue="1">
      <formula>#REF!="DTC Int. Staff"</formula>
    </cfRule>
  </conditionalFormatting>
  <conditionalFormatting sqref="G36:G40">
    <cfRule type="expression" dxfId="166" priority="1" stopIfTrue="1">
      <formula>#REF!="Freelancer"</formula>
    </cfRule>
    <cfRule type="expression" dxfId="16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4492-51BD-47D0-9D84-1DA5C66310CD}">
  <sheetPr>
    <pageSetUpPr fitToPage="1"/>
  </sheetPr>
  <dimension ref="A1:J186"/>
  <sheetViews>
    <sheetView showGridLines="0" topLeftCell="D6" zoomScale="90" zoomScaleNormal="90" workbookViewId="0">
      <selection activeCell="I12" sqref="I12:J12"/>
    </sheetView>
  </sheetViews>
  <sheetFormatPr defaultColWidth="11.42578125" defaultRowHeight="14.45"/>
  <cols>
    <col min="1" max="2" width="4" style="6" hidden="1" customWidth="1"/>
    <col min="3" max="3" width="3.5703125" style="6" hidden="1" customWidth="1"/>
    <col min="4" max="4" width="13" style="6" bestFit="1" customWidth="1"/>
    <col min="5" max="5" width="10.5703125" style="6" bestFit="1" customWidth="1"/>
    <col min="6" max="6" width="21.7109375" style="6" bestFit="1" customWidth="1"/>
    <col min="7" max="7" width="16.28515625" style="6" customWidth="1"/>
    <col min="8" max="8" width="85.28515625" style="6" customWidth="1"/>
    <col min="9" max="10" width="13.85546875" style="6" customWidth="1"/>
    <col min="11" max="16384" width="11.42578125" style="6"/>
  </cols>
  <sheetData>
    <row r="1" spans="1:10" ht="51.75" customHeight="1" thickBot="1">
      <c r="D1" s="153" t="s">
        <v>41</v>
      </c>
      <c r="E1" s="154"/>
      <c r="F1" s="154"/>
      <c r="G1" s="154"/>
      <c r="H1" s="154"/>
      <c r="I1" s="154"/>
      <c r="J1" s="155"/>
    </row>
    <row r="2" spans="1:10" ht="13.5" customHeight="1">
      <c r="D2" s="7"/>
      <c r="E2" s="7"/>
      <c r="F2" s="7"/>
      <c r="G2" s="7"/>
      <c r="H2" s="7"/>
      <c r="I2" s="7"/>
      <c r="J2" s="8"/>
    </row>
    <row r="3" spans="1:10" ht="20.25" customHeight="1">
      <c r="D3" s="9" t="s">
        <v>42</v>
      </c>
      <c r="E3" s="10"/>
      <c r="F3" s="11" t="str">
        <f>'Information-General Settings'!C3</f>
        <v>Prapaporn</v>
      </c>
      <c r="G3" s="12"/>
      <c r="I3" s="13"/>
      <c r="J3" s="13"/>
    </row>
    <row r="4" spans="1:10" ht="20.25" customHeight="1">
      <c r="D4" s="151" t="s">
        <v>43</v>
      </c>
      <c r="E4" s="152"/>
      <c r="F4" s="11" t="str">
        <f>'Information-General Settings'!C4</f>
        <v>Chalermpong</v>
      </c>
      <c r="G4" s="12"/>
      <c r="I4" s="13"/>
      <c r="J4" s="13"/>
    </row>
    <row r="5" spans="1:10" ht="20.25" customHeight="1">
      <c r="D5" s="9" t="s">
        <v>44</v>
      </c>
      <c r="E5" s="14"/>
      <c r="F5" s="11" t="str">
        <f>'Information-General Settings'!C5</f>
        <v>TIME039</v>
      </c>
      <c r="G5" s="12"/>
      <c r="I5" s="13"/>
      <c r="J5" s="13"/>
    </row>
    <row r="6" spans="1:10" ht="20.25" customHeight="1">
      <c r="E6" s="13"/>
      <c r="F6" s="13"/>
      <c r="G6" s="13"/>
      <c r="H6" s="12"/>
      <c r="I6" s="13"/>
      <c r="J6" s="15"/>
    </row>
    <row r="7" spans="1:10" ht="29.1">
      <c r="G7" s="16"/>
      <c r="H7" s="12"/>
      <c r="I7" s="17" t="s">
        <v>45</v>
      </c>
      <c r="J7" s="18" t="s">
        <v>46</v>
      </c>
    </row>
    <row r="8" spans="1:10" ht="43.5" customHeight="1">
      <c r="G8" s="13"/>
      <c r="H8" s="12"/>
      <c r="I8" s="19">
        <f>SUM(J10:J52)</f>
        <v>164</v>
      </c>
      <c r="J8" s="20">
        <f>I8/8</f>
        <v>20.5</v>
      </c>
    </row>
    <row r="9" spans="1:10" ht="20.25" customHeight="1" thickBot="1">
      <c r="E9" s="13"/>
      <c r="F9" s="13"/>
      <c r="G9" s="13"/>
      <c r="H9" s="12"/>
      <c r="I9" s="13"/>
      <c r="J9" s="15"/>
    </row>
    <row r="10" spans="1:10" ht="22.5" customHeight="1" thickBot="1">
      <c r="B10" s="6">
        <f>MONTH(E11)</f>
        <v>8</v>
      </c>
      <c r="C10" s="59"/>
      <c r="D10" s="23">
        <v>44409</v>
      </c>
      <c r="E10" s="23" t="s">
        <v>47</v>
      </c>
      <c r="F10" s="24" t="s">
        <v>48</v>
      </c>
      <c r="G10" s="51" t="s">
        <v>49</v>
      </c>
      <c r="H10" s="25" t="s">
        <v>50</v>
      </c>
      <c r="I10" s="25" t="s">
        <v>51</v>
      </c>
      <c r="J10" s="103" t="s">
        <v>52</v>
      </c>
    </row>
    <row r="11" spans="1:10" ht="22.5" customHeight="1">
      <c r="A11" s="6" t="str">
        <f t="shared" ref="A11:A40" si="0">IF(OR(C11="f",C11="u",C11="F",C11="U"),"",IF(OR(B11=1,B11=2,B11=3,B11=4,B11=5),1,""))</f>
        <v/>
      </c>
      <c r="B11" s="6">
        <f t="shared" ref="B11:B38" si="1">WEEKDAY(E11,2)</f>
        <v>7</v>
      </c>
      <c r="C11" s="60"/>
      <c r="D11" s="61" t="str">
        <f>IF(B11=1,"Mo",IF(B11=2,"Tue",IF(B11=3,"Wed",IF(B11=4,"Thu",IF(B11=5,"Fri",IF(B11=6,"Sat",IF(B11=7,"Sun","")))))))</f>
        <v>Sun</v>
      </c>
      <c r="E11" s="28">
        <f>+D10</f>
        <v>44409</v>
      </c>
      <c r="F11" s="29"/>
      <c r="G11" s="30"/>
      <c r="H11" s="31"/>
      <c r="I11" s="30"/>
      <c r="J11" s="32"/>
    </row>
    <row r="12" spans="1:10" ht="22.5" customHeight="1">
      <c r="A12" s="6">
        <f t="shared" si="0"/>
        <v>1</v>
      </c>
      <c r="B12" s="6">
        <f t="shared" si="1"/>
        <v>1</v>
      </c>
      <c r="C12" s="62"/>
      <c r="D12" s="61" t="str">
        <f>IF(B12=1,"Mo",IF(B12=2,"Tue",IF(B12=3,"Wed",IF(B12=4,"Thu",IF(B12=5,"Fri",IF(B12=6,"Sat",IF(B12=7,"Sun","")))))))</f>
        <v>Mo</v>
      </c>
      <c r="E12" s="28">
        <f t="shared" ref="E12:E38" si="2">+E11+1</f>
        <v>44410</v>
      </c>
      <c r="F12" s="29"/>
      <c r="G12" s="30">
        <v>9005</v>
      </c>
      <c r="H12" s="36" t="s">
        <v>189</v>
      </c>
      <c r="I12" s="86" t="s">
        <v>55</v>
      </c>
      <c r="J12" s="87">
        <v>8</v>
      </c>
    </row>
    <row r="13" spans="1:10" ht="22.5" customHeight="1">
      <c r="A13" s="6">
        <f t="shared" si="0"/>
        <v>1</v>
      </c>
      <c r="B13" s="6">
        <f t="shared" si="1"/>
        <v>2</v>
      </c>
      <c r="C13" s="62"/>
      <c r="D13" s="63" t="str">
        <f>IF(B13=1,"Mo",IF(B13=2,"Tue",IF(B13=3,"Wed",IF(B13=4,"Thu",IF(B13=5,"Fri",IF(B13=6,"Sat",IF(B13=7,"Sun","")))))))</f>
        <v>Tue</v>
      </c>
      <c r="E13" s="38">
        <f t="shared" si="2"/>
        <v>44411</v>
      </c>
      <c r="F13" s="39"/>
      <c r="G13" s="30">
        <v>9005</v>
      </c>
      <c r="H13" s="58" t="s">
        <v>190</v>
      </c>
      <c r="I13" s="86" t="s">
        <v>55</v>
      </c>
      <c r="J13" s="87">
        <v>8</v>
      </c>
    </row>
    <row r="14" spans="1:10" ht="22.5" customHeight="1">
      <c r="A14" s="6">
        <f t="shared" si="0"/>
        <v>1</v>
      </c>
      <c r="B14" s="6">
        <f t="shared" si="1"/>
        <v>3</v>
      </c>
      <c r="C14" s="62"/>
      <c r="D14" s="61" t="str">
        <f t="shared" ref="D14:D38" si="3">IF(B14=1,"Mo",IF(B14=2,"Tue",IF(B14=3,"Wed",IF(B14=4,"Thu",IF(B14=5,"Fri",IF(B14=6,"Sat",IF(B14=7,"Sun","")))))))</f>
        <v>Wed</v>
      </c>
      <c r="E14" s="28">
        <f t="shared" si="2"/>
        <v>44412</v>
      </c>
      <c r="F14" s="29"/>
      <c r="G14" s="30">
        <v>9005</v>
      </c>
      <c r="H14" s="31" t="s">
        <v>191</v>
      </c>
      <c r="I14" s="86" t="s">
        <v>55</v>
      </c>
      <c r="J14" s="87">
        <v>8</v>
      </c>
    </row>
    <row r="15" spans="1:10" ht="22.5" customHeight="1">
      <c r="A15" s="6">
        <f t="shared" si="0"/>
        <v>1</v>
      </c>
      <c r="B15" s="6">
        <f t="shared" si="1"/>
        <v>4</v>
      </c>
      <c r="C15" s="62"/>
      <c r="D15" s="63" t="str">
        <f t="shared" si="3"/>
        <v>Thu</v>
      </c>
      <c r="E15" s="38">
        <f t="shared" si="2"/>
        <v>44413</v>
      </c>
      <c r="F15" s="39"/>
      <c r="G15" s="30">
        <v>9005</v>
      </c>
      <c r="H15" s="41" t="s">
        <v>192</v>
      </c>
      <c r="I15" s="86" t="s">
        <v>55</v>
      </c>
      <c r="J15" s="87">
        <v>8</v>
      </c>
    </row>
    <row r="16" spans="1:10" ht="22.5" customHeight="1">
      <c r="A16" s="6">
        <f t="shared" si="0"/>
        <v>1</v>
      </c>
      <c r="B16" s="6">
        <f t="shared" si="1"/>
        <v>5</v>
      </c>
      <c r="C16" s="62"/>
      <c r="D16" s="61" t="str">
        <f t="shared" si="3"/>
        <v>Fri</v>
      </c>
      <c r="E16" s="28">
        <f t="shared" si="2"/>
        <v>44414</v>
      </c>
      <c r="F16" s="29"/>
      <c r="G16" s="30">
        <v>9005</v>
      </c>
      <c r="H16" s="104" t="s">
        <v>193</v>
      </c>
      <c r="I16" s="86" t="s">
        <v>55</v>
      </c>
      <c r="J16" s="87">
        <v>8</v>
      </c>
    </row>
    <row r="17" spans="1:10" ht="22.5" customHeight="1">
      <c r="A17" s="6" t="str">
        <f t="shared" si="0"/>
        <v/>
      </c>
      <c r="B17" s="6">
        <f t="shared" si="1"/>
        <v>6</v>
      </c>
      <c r="C17" s="62"/>
      <c r="D17" s="63" t="str">
        <f t="shared" si="3"/>
        <v>Sat</v>
      </c>
      <c r="E17" s="38">
        <f t="shared" si="2"/>
        <v>44415</v>
      </c>
      <c r="F17" s="39"/>
      <c r="G17" s="40"/>
      <c r="H17" s="41"/>
      <c r="I17" s="40"/>
      <c r="J17" s="42"/>
    </row>
    <row r="18" spans="1:10" s="91" customFormat="1" ht="22.5" customHeight="1">
      <c r="A18" s="91" t="str">
        <f t="shared" si="0"/>
        <v/>
      </c>
      <c r="B18" s="91">
        <f t="shared" si="1"/>
        <v>7</v>
      </c>
      <c r="C18" s="92"/>
      <c r="D18" s="63" t="str">
        <f>IF(B18=1,"Mo",IF(B18=2,"Tue",IF(B18=3,"Wed",IF(B18=4,"Thu",IF(B18=5,"Fri",IF(B18=6,"Sat",IF(B18=7,"Sun","")))))))</f>
        <v>Sun</v>
      </c>
      <c r="E18" s="38">
        <f t="shared" si="2"/>
        <v>44416</v>
      </c>
      <c r="F18" s="39"/>
      <c r="G18" s="40"/>
      <c r="H18" s="41"/>
      <c r="I18" s="40"/>
      <c r="J18" s="42"/>
    </row>
    <row r="19" spans="1:10" ht="22.5" customHeight="1">
      <c r="A19" s="6">
        <f t="shared" si="0"/>
        <v>1</v>
      </c>
      <c r="B19" s="6">
        <f t="shared" si="1"/>
        <v>1</v>
      </c>
      <c r="C19" s="62"/>
      <c r="D19" s="61" t="str">
        <f>IF(B19=1,"Mo",IF(B19=2,"Tue",IF(B19=3,"Wed",IF(B19=4,"Thu",IF(B19=5,"Fri",IF(B19=6,"Sat",IF(B19=7,"Sun","")))))))</f>
        <v>Mo</v>
      </c>
      <c r="E19" s="28">
        <f t="shared" si="2"/>
        <v>44417</v>
      </c>
      <c r="F19" s="29"/>
      <c r="G19" s="30">
        <v>9005</v>
      </c>
      <c r="H19" s="36" t="s">
        <v>194</v>
      </c>
      <c r="I19" s="86" t="s">
        <v>55</v>
      </c>
      <c r="J19" s="87">
        <v>8</v>
      </c>
    </row>
    <row r="20" spans="1:10" ht="22.5" customHeight="1">
      <c r="A20" s="6">
        <f t="shared" si="0"/>
        <v>1</v>
      </c>
      <c r="B20" s="6">
        <f t="shared" si="1"/>
        <v>2</v>
      </c>
      <c r="C20" s="62"/>
      <c r="D20" s="63" t="str">
        <f>IF(B20=1,"Mo",IF(B20=2,"Tue",IF(B20=3,"Wed",IF(B20=4,"Thu",IF(B20=5,"Fri",IF(B20=6,"Sat",IF(B20=7,"Sun","")))))))</f>
        <v>Tue</v>
      </c>
      <c r="E20" s="38">
        <f t="shared" si="2"/>
        <v>44418</v>
      </c>
      <c r="F20" s="39"/>
      <c r="G20" s="30">
        <v>9005</v>
      </c>
      <c r="H20" s="58" t="s">
        <v>195</v>
      </c>
      <c r="I20" s="86" t="s">
        <v>55</v>
      </c>
      <c r="J20" s="87">
        <v>8</v>
      </c>
    </row>
    <row r="21" spans="1:10" ht="22.5" customHeight="1">
      <c r="A21" s="6">
        <f t="shared" si="0"/>
        <v>1</v>
      </c>
      <c r="B21" s="6">
        <f t="shared" si="1"/>
        <v>3</v>
      </c>
      <c r="C21" s="62"/>
      <c r="D21" s="61" t="str">
        <f t="shared" si="3"/>
        <v>Wed</v>
      </c>
      <c r="E21" s="28">
        <f t="shared" si="2"/>
        <v>44419</v>
      </c>
      <c r="F21" s="29"/>
      <c r="G21" s="30">
        <v>9005</v>
      </c>
      <c r="H21" s="36" t="s">
        <v>196</v>
      </c>
      <c r="I21" s="86" t="s">
        <v>55</v>
      </c>
      <c r="J21" s="87">
        <v>8</v>
      </c>
    </row>
    <row r="22" spans="1:10" ht="22.5" customHeight="1">
      <c r="A22" s="6">
        <f t="shared" si="0"/>
        <v>1</v>
      </c>
      <c r="B22" s="6">
        <f t="shared" si="1"/>
        <v>4</v>
      </c>
      <c r="C22" s="62"/>
      <c r="D22" s="63" t="str">
        <f t="shared" si="3"/>
        <v>Thu</v>
      </c>
      <c r="E22" s="38">
        <f t="shared" si="2"/>
        <v>44420</v>
      </c>
      <c r="F22" s="29"/>
      <c r="G22" s="30">
        <v>9005</v>
      </c>
      <c r="H22" s="57" t="s">
        <v>197</v>
      </c>
      <c r="I22" s="86" t="s">
        <v>55</v>
      </c>
      <c r="J22" s="87">
        <v>8</v>
      </c>
    </row>
    <row r="23" spans="1:10" ht="22.5" customHeight="1">
      <c r="A23" s="6">
        <f t="shared" si="0"/>
        <v>1</v>
      </c>
      <c r="B23" s="6">
        <f t="shared" si="1"/>
        <v>5</v>
      </c>
      <c r="C23" s="62"/>
      <c r="D23" s="61" t="str">
        <f t="shared" si="3"/>
        <v>Fri</v>
      </c>
      <c r="E23" s="28">
        <f t="shared" si="2"/>
        <v>44421</v>
      </c>
      <c r="F23" s="29"/>
      <c r="G23" s="30">
        <v>9005</v>
      </c>
      <c r="H23" s="36" t="s">
        <v>198</v>
      </c>
      <c r="I23" s="86" t="s">
        <v>55</v>
      </c>
      <c r="J23" s="87">
        <v>8</v>
      </c>
    </row>
    <row r="24" spans="1:10" ht="22.5" customHeight="1">
      <c r="A24" s="6" t="str">
        <f t="shared" si="0"/>
        <v/>
      </c>
      <c r="B24" s="6">
        <f t="shared" si="1"/>
        <v>6</v>
      </c>
      <c r="C24" s="62"/>
      <c r="D24" s="63" t="str">
        <f t="shared" si="3"/>
        <v>Sat</v>
      </c>
      <c r="E24" s="38">
        <f t="shared" si="2"/>
        <v>44422</v>
      </c>
      <c r="F24" s="39"/>
      <c r="G24" s="40"/>
      <c r="H24" s="41"/>
      <c r="I24" s="40"/>
      <c r="J24" s="42"/>
    </row>
    <row r="25" spans="1:10" ht="22.5" customHeight="1">
      <c r="A25" s="6" t="str">
        <f t="shared" si="0"/>
        <v/>
      </c>
      <c r="B25" s="6">
        <f t="shared" si="1"/>
        <v>7</v>
      </c>
      <c r="C25" s="62"/>
      <c r="D25" s="61" t="str">
        <f t="shared" si="3"/>
        <v>Sun</v>
      </c>
      <c r="E25" s="28">
        <f t="shared" si="2"/>
        <v>44423</v>
      </c>
      <c r="F25" s="39"/>
      <c r="G25" s="40"/>
      <c r="H25" s="41"/>
      <c r="I25" s="40"/>
      <c r="J25" s="42"/>
    </row>
    <row r="26" spans="1:10" ht="22.5" customHeight="1">
      <c r="A26" s="6">
        <f t="shared" si="0"/>
        <v>1</v>
      </c>
      <c r="B26" s="6">
        <f t="shared" si="1"/>
        <v>1</v>
      </c>
      <c r="C26" s="62"/>
      <c r="D26" s="61" t="str">
        <f t="shared" si="3"/>
        <v>Mo</v>
      </c>
      <c r="E26" s="28">
        <f t="shared" si="2"/>
        <v>44424</v>
      </c>
      <c r="F26" s="29"/>
      <c r="G26" s="30">
        <v>9005</v>
      </c>
      <c r="H26" s="36" t="s">
        <v>199</v>
      </c>
      <c r="I26" s="86" t="s">
        <v>55</v>
      </c>
      <c r="J26" s="87">
        <v>8</v>
      </c>
    </row>
    <row r="27" spans="1:10" ht="22.5" customHeight="1">
      <c r="A27" s="6">
        <f t="shared" si="0"/>
        <v>1</v>
      </c>
      <c r="B27" s="6">
        <f t="shared" si="1"/>
        <v>2</v>
      </c>
      <c r="C27" s="62"/>
      <c r="D27" s="63" t="str">
        <f t="shared" si="3"/>
        <v>Tue</v>
      </c>
      <c r="E27" s="38">
        <f t="shared" si="2"/>
        <v>44425</v>
      </c>
      <c r="F27" s="39"/>
      <c r="G27" s="30">
        <v>9005</v>
      </c>
      <c r="H27" s="41" t="s">
        <v>200</v>
      </c>
      <c r="I27" s="86" t="s">
        <v>55</v>
      </c>
      <c r="J27" s="87">
        <v>8</v>
      </c>
    </row>
    <row r="28" spans="1:10" ht="22.5" customHeight="1">
      <c r="A28" s="6">
        <f t="shared" si="0"/>
        <v>1</v>
      </c>
      <c r="B28" s="6">
        <f t="shared" si="1"/>
        <v>3</v>
      </c>
      <c r="C28" s="62"/>
      <c r="D28" s="61" t="str">
        <f t="shared" si="3"/>
        <v>Wed</v>
      </c>
      <c r="E28" s="28">
        <f t="shared" si="2"/>
        <v>44426</v>
      </c>
      <c r="F28" s="29"/>
      <c r="G28" s="30">
        <v>9005</v>
      </c>
      <c r="H28" s="36" t="s">
        <v>201</v>
      </c>
      <c r="I28" s="86" t="s">
        <v>55</v>
      </c>
      <c r="J28" s="87">
        <v>8</v>
      </c>
    </row>
    <row r="29" spans="1:10" ht="22.5" customHeight="1">
      <c r="A29" s="6">
        <f t="shared" si="0"/>
        <v>1</v>
      </c>
      <c r="B29" s="6">
        <f t="shared" si="1"/>
        <v>4</v>
      </c>
      <c r="C29" s="62"/>
      <c r="D29" s="63" t="str">
        <f t="shared" si="3"/>
        <v>Thu</v>
      </c>
      <c r="E29" s="38">
        <f t="shared" si="2"/>
        <v>44427</v>
      </c>
      <c r="F29" s="39"/>
      <c r="G29" s="30">
        <v>9005</v>
      </c>
      <c r="H29" s="41" t="s">
        <v>202</v>
      </c>
      <c r="I29" s="86" t="s">
        <v>55</v>
      </c>
      <c r="J29" s="87">
        <v>4</v>
      </c>
    </row>
    <row r="30" spans="1:10" ht="22.5" customHeight="1">
      <c r="A30" s="6">
        <f t="shared" si="0"/>
        <v>1</v>
      </c>
      <c r="B30" s="6">
        <f t="shared" si="1"/>
        <v>5</v>
      </c>
      <c r="C30" s="62"/>
      <c r="D30" s="61" t="str">
        <f t="shared" si="3"/>
        <v>Fri</v>
      </c>
      <c r="E30" s="28">
        <f t="shared" si="2"/>
        <v>44428</v>
      </c>
      <c r="F30" s="29"/>
      <c r="G30" s="30">
        <v>9013</v>
      </c>
      <c r="H30" s="36" t="s">
        <v>203</v>
      </c>
      <c r="I30" s="30"/>
      <c r="J30" s="32"/>
    </row>
    <row r="31" spans="1:10" ht="22.5" customHeight="1">
      <c r="A31" s="6" t="str">
        <f t="shared" si="0"/>
        <v/>
      </c>
      <c r="B31" s="6">
        <f t="shared" si="1"/>
        <v>6</v>
      </c>
      <c r="C31" s="62"/>
      <c r="D31" s="63" t="str">
        <f t="shared" si="3"/>
        <v>Sat</v>
      </c>
      <c r="E31" s="38">
        <f t="shared" si="2"/>
        <v>44429</v>
      </c>
      <c r="F31" s="39"/>
      <c r="G31" s="40"/>
      <c r="H31" s="41"/>
      <c r="I31" s="40"/>
      <c r="J31" s="42"/>
    </row>
    <row r="32" spans="1:10" s="91" customFormat="1" ht="22.5" customHeight="1">
      <c r="A32" s="91" t="str">
        <f t="shared" si="0"/>
        <v/>
      </c>
      <c r="B32" s="91">
        <f t="shared" si="1"/>
        <v>7</v>
      </c>
      <c r="C32" s="92"/>
      <c r="D32" s="63" t="str">
        <f t="shared" si="3"/>
        <v>Sun</v>
      </c>
      <c r="E32" s="38">
        <f t="shared" si="2"/>
        <v>44430</v>
      </c>
      <c r="F32" s="39"/>
      <c r="G32" s="40"/>
      <c r="H32" s="41"/>
      <c r="I32" s="40"/>
      <c r="J32" s="42"/>
    </row>
    <row r="33" spans="1:10" ht="22.5" customHeight="1">
      <c r="A33" s="6">
        <f t="shared" si="0"/>
        <v>1</v>
      </c>
      <c r="B33" s="6">
        <f t="shared" si="1"/>
        <v>1</v>
      </c>
      <c r="C33" s="62"/>
      <c r="D33" s="61" t="str">
        <f>IF(B33=1,"Mo",IF(B33=2,"Tue",IF(B33=3,"Wed",IF(B33=4,"Thu",IF(B33=5,"Fri",IF(B33=6,"Sat",IF(B33=7,"Sun","")))))))</f>
        <v>Mo</v>
      </c>
      <c r="E33" s="28">
        <f t="shared" si="2"/>
        <v>44431</v>
      </c>
      <c r="F33" s="29"/>
      <c r="G33" s="30">
        <v>9005</v>
      </c>
      <c r="H33" s="31" t="s">
        <v>204</v>
      </c>
      <c r="I33" s="86" t="s">
        <v>55</v>
      </c>
      <c r="J33" s="87">
        <v>8</v>
      </c>
    </row>
    <row r="34" spans="1:10" ht="22.5" customHeight="1">
      <c r="A34" s="6">
        <f t="shared" si="0"/>
        <v>1</v>
      </c>
      <c r="B34" s="6">
        <f t="shared" si="1"/>
        <v>2</v>
      </c>
      <c r="C34" s="62"/>
      <c r="D34" s="63" t="str">
        <f>IF(B34=1,"Mo",IF(B34=2,"Tue",IF(B34=3,"Wed",IF(B34=4,"Thu",IF(B34=5,"Fri",IF(B34=6,"Sat",IF(B34=7,"Sun","")))))))</f>
        <v>Tue</v>
      </c>
      <c r="E34" s="38">
        <f t="shared" si="2"/>
        <v>44432</v>
      </c>
      <c r="F34" s="39"/>
      <c r="G34" s="30">
        <v>9005</v>
      </c>
      <c r="H34" s="41" t="s">
        <v>205</v>
      </c>
      <c r="I34" s="86" t="s">
        <v>55</v>
      </c>
      <c r="J34" s="87">
        <v>8</v>
      </c>
    </row>
    <row r="35" spans="1:10" ht="22.5" customHeight="1">
      <c r="A35" s="6">
        <f t="shared" si="0"/>
        <v>1</v>
      </c>
      <c r="B35" s="6">
        <f t="shared" si="1"/>
        <v>3</v>
      </c>
      <c r="C35" s="62"/>
      <c r="D35" s="61" t="str">
        <f t="shared" si="3"/>
        <v>Wed</v>
      </c>
      <c r="E35" s="28">
        <f t="shared" si="2"/>
        <v>44433</v>
      </c>
      <c r="F35" s="29"/>
      <c r="G35" s="30">
        <v>9005</v>
      </c>
      <c r="H35" s="36" t="s">
        <v>206</v>
      </c>
      <c r="I35" s="86" t="s">
        <v>55</v>
      </c>
      <c r="J35" s="87">
        <v>8</v>
      </c>
    </row>
    <row r="36" spans="1:10" ht="22.5" customHeight="1">
      <c r="A36" s="6">
        <f t="shared" si="0"/>
        <v>1</v>
      </c>
      <c r="B36" s="6">
        <f t="shared" si="1"/>
        <v>4</v>
      </c>
      <c r="C36" s="62"/>
      <c r="D36" s="63" t="str">
        <f t="shared" si="3"/>
        <v>Thu</v>
      </c>
      <c r="E36" s="38">
        <f t="shared" si="2"/>
        <v>44434</v>
      </c>
      <c r="F36" s="39"/>
      <c r="G36" s="30">
        <v>9005</v>
      </c>
      <c r="H36" s="41" t="s">
        <v>207</v>
      </c>
      <c r="I36" s="86" t="s">
        <v>55</v>
      </c>
      <c r="J36" s="87">
        <v>8</v>
      </c>
    </row>
    <row r="37" spans="1:10" ht="22.5" customHeight="1">
      <c r="A37" s="6">
        <f t="shared" si="0"/>
        <v>1</v>
      </c>
      <c r="B37" s="6">
        <f t="shared" si="1"/>
        <v>5</v>
      </c>
      <c r="C37" s="62"/>
      <c r="D37" s="61" t="str">
        <f t="shared" si="3"/>
        <v>Fri</v>
      </c>
      <c r="E37" s="28">
        <f t="shared" si="2"/>
        <v>44435</v>
      </c>
      <c r="F37" s="29"/>
      <c r="G37" s="30">
        <v>9005</v>
      </c>
      <c r="H37" s="36" t="s">
        <v>208</v>
      </c>
      <c r="I37" s="86" t="s">
        <v>55</v>
      </c>
      <c r="J37" s="87">
        <v>8</v>
      </c>
    </row>
    <row r="38" spans="1:10" ht="22.5" customHeight="1">
      <c r="A38" s="6" t="str">
        <f t="shared" si="0"/>
        <v/>
      </c>
      <c r="B38" s="6">
        <f t="shared" si="1"/>
        <v>6</v>
      </c>
      <c r="C38" s="62"/>
      <c r="D38" s="63" t="str">
        <f t="shared" si="3"/>
        <v>Sat</v>
      </c>
      <c r="E38" s="38">
        <f t="shared" si="2"/>
        <v>44436</v>
      </c>
      <c r="F38" s="39"/>
      <c r="G38" s="40"/>
      <c r="H38" s="43"/>
      <c r="I38" s="40"/>
      <c r="J38" s="42"/>
    </row>
    <row r="39" spans="1:10" ht="22.5" customHeight="1">
      <c r="A39" s="6" t="str">
        <f t="shared" si="0"/>
        <v/>
      </c>
      <c r="B39" s="6">
        <f>WEEKDAY(E38+1,2)</f>
        <v>7</v>
      </c>
      <c r="C39" s="62"/>
      <c r="D39" s="61" t="str">
        <f>IF(B39=1,"Mo",IF(B39=2,"Tue",IF(B39=3,"Wed",IF(B39=4,"Thu",IF(B39=5,"Fri",IF(B39=6,"Sat",IF(B39=7,"Sun","")))))))</f>
        <v>Sun</v>
      </c>
      <c r="E39" s="28">
        <f>IF(MONTH(E38+1)&gt;MONTH(E38),"",E38+1)</f>
        <v>44437</v>
      </c>
      <c r="F39" s="39"/>
      <c r="G39" s="40"/>
      <c r="H39" s="41"/>
      <c r="I39" s="40"/>
      <c r="J39" s="42"/>
    </row>
    <row r="40" spans="1:10" ht="22.5" customHeight="1">
      <c r="A40" s="6">
        <f t="shared" si="0"/>
        <v>1</v>
      </c>
      <c r="B40" s="6">
        <v>3</v>
      </c>
      <c r="C40" s="62"/>
      <c r="D40" s="61" t="str">
        <f>IF(B33=1,"Mo",IF(B33=2,"Tue",IF(B33=3,"Wed",IF(B33=4,"Thu",IF(B33=5,"Fri",IF(B33=6,"Sat",IF(B33=7,"Sun","")))))))</f>
        <v>Mo</v>
      </c>
      <c r="E40" s="28">
        <f>IF(MONTH(E39+1)&gt;MONTH(E39),"",E39+1)</f>
        <v>44438</v>
      </c>
      <c r="F40" s="29"/>
      <c r="G40" s="30">
        <v>9005</v>
      </c>
      <c r="H40" s="31" t="s">
        <v>209</v>
      </c>
      <c r="I40" s="86" t="s">
        <v>55</v>
      </c>
      <c r="J40" s="87">
        <v>8</v>
      </c>
    </row>
    <row r="41" spans="1:10" ht="21.75" customHeight="1">
      <c r="C41" s="93"/>
      <c r="D41" s="101" t="str">
        <f>IF(B34=1,"Mo",IF(B34=2,"Tue",IF(B34=3,"Wed",IF(B34=4,"Thu",IF(B34=5,"Fri",IF(B34=6,"Sat",IF(B34=7,"Sun","")))))))</f>
        <v>Tue</v>
      </c>
      <c r="E41" s="102">
        <f>IF(MONTH(E40+1)&gt;MONTH(E40),"",E40+1)</f>
        <v>44439</v>
      </c>
      <c r="F41" s="40"/>
      <c r="G41" s="30">
        <v>9005</v>
      </c>
      <c r="H41" s="58" t="s">
        <v>210</v>
      </c>
      <c r="I41" s="86" t="s">
        <v>55</v>
      </c>
      <c r="J41" s="87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</sheetData>
  <mergeCells count="2">
    <mergeCell ref="D1:J1"/>
    <mergeCell ref="D4:E4"/>
  </mergeCells>
  <conditionalFormatting sqref="C11:C41">
    <cfRule type="expression" dxfId="164" priority="55" stopIfTrue="1">
      <formula>IF($A11=1,B11,)</formula>
    </cfRule>
    <cfRule type="expression" dxfId="163" priority="56" stopIfTrue="1">
      <formula>IF($A11="",B11,)</formula>
    </cfRule>
  </conditionalFormatting>
  <conditionalFormatting sqref="E11">
    <cfRule type="expression" dxfId="162" priority="57" stopIfTrue="1">
      <formula>IF($A11="",B11,"")</formula>
    </cfRule>
  </conditionalFormatting>
  <conditionalFormatting sqref="E12:E41">
    <cfRule type="expression" dxfId="161" priority="58" stopIfTrue="1">
      <formula>IF($A12&lt;&gt;1,B12,"")</formula>
    </cfRule>
  </conditionalFormatting>
  <conditionalFormatting sqref="D11:D41">
    <cfRule type="expression" dxfId="160" priority="59" stopIfTrue="1">
      <formula>IF($A11="",B11,)</formula>
    </cfRule>
  </conditionalFormatting>
  <conditionalFormatting sqref="G11:G12 G17:G25 G30:G38">
    <cfRule type="expression" dxfId="159" priority="60" stopIfTrue="1">
      <formula>#REF!="Freelancer"</formula>
    </cfRule>
    <cfRule type="expression" dxfId="158" priority="61" stopIfTrue="1">
      <formula>#REF!="DTC Int. Staff"</formula>
    </cfRule>
  </conditionalFormatting>
  <conditionalFormatting sqref="G38 G17:G21 G24:G25 G31:G35">
    <cfRule type="expression" dxfId="157" priority="53" stopIfTrue="1">
      <formula>$F$5="Freelancer"</formula>
    </cfRule>
    <cfRule type="expression" dxfId="156" priority="54" stopIfTrue="1">
      <formula>$F$5="DTC Int. Staff"</formula>
    </cfRule>
  </conditionalFormatting>
  <conditionalFormatting sqref="G12">
    <cfRule type="expression" dxfId="155" priority="51" stopIfTrue="1">
      <formula>#REF!="Freelancer"</formula>
    </cfRule>
    <cfRule type="expression" dxfId="154" priority="52" stopIfTrue="1">
      <formula>#REF!="DTC Int. Staff"</formula>
    </cfRule>
  </conditionalFormatting>
  <conditionalFormatting sqref="G12">
    <cfRule type="expression" dxfId="153" priority="49" stopIfTrue="1">
      <formula>$F$5="Freelancer"</formula>
    </cfRule>
    <cfRule type="expression" dxfId="152" priority="50" stopIfTrue="1">
      <formula>$F$5="DTC Int. Staff"</formula>
    </cfRule>
  </conditionalFormatting>
  <conditionalFormatting sqref="G23">
    <cfRule type="expression" dxfId="151" priority="39" stopIfTrue="1">
      <formula>$F$5="Freelancer"</formula>
    </cfRule>
    <cfRule type="expression" dxfId="150" priority="40" stopIfTrue="1">
      <formula>$F$5="DTC Int. Staff"</formula>
    </cfRule>
  </conditionalFormatting>
  <conditionalFormatting sqref="G13:G16">
    <cfRule type="expression" dxfId="149" priority="33" stopIfTrue="1">
      <formula>#REF!="Freelancer"</formula>
    </cfRule>
    <cfRule type="expression" dxfId="148" priority="34" stopIfTrue="1">
      <formula>#REF!="DTC Int. Staff"</formula>
    </cfRule>
  </conditionalFormatting>
  <conditionalFormatting sqref="G13:G16">
    <cfRule type="expression" dxfId="147" priority="31" stopIfTrue="1">
      <formula>#REF!="Freelancer"</formula>
    </cfRule>
    <cfRule type="expression" dxfId="146" priority="32" stopIfTrue="1">
      <formula>#REF!="DTC Int. Staff"</formula>
    </cfRule>
  </conditionalFormatting>
  <conditionalFormatting sqref="G13:G16">
    <cfRule type="expression" dxfId="145" priority="29" stopIfTrue="1">
      <formula>$F$5="Freelancer"</formula>
    </cfRule>
    <cfRule type="expression" dxfId="144" priority="30" stopIfTrue="1">
      <formula>$F$5="DTC Int. Staff"</formula>
    </cfRule>
  </conditionalFormatting>
  <conditionalFormatting sqref="G19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19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G20:G23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20:G23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G26:G29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26:G29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26:G29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33:G36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33:G36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G37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37">
    <cfRule type="expression" dxfId="123" priority="7" stopIfTrue="1">
      <formula>$F$5="Freelancer"</formula>
    </cfRule>
    <cfRule type="expression" dxfId="122" priority="8" stopIfTrue="1">
      <formula>$F$5="DTC Int. Staff"</formula>
    </cfRule>
  </conditionalFormatting>
  <conditionalFormatting sqref="G40:G41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40:G41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40:G41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Detecon International GmbH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Prapaporn Chareampong</cp:lastModifiedBy>
  <cp:revision/>
  <dcterms:created xsi:type="dcterms:W3CDTF">2006-02-12T14:53:28Z</dcterms:created>
  <dcterms:modified xsi:type="dcterms:W3CDTF">2022-01-06T06:12:21Z</dcterms:modified>
  <cp:category/>
  <cp:contentStatus/>
</cp:coreProperties>
</file>