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um\FH-SWF\6. Semster\IoT\Praktikum\Praktikum1\"/>
    </mc:Choice>
  </mc:AlternateContent>
  <xr:revisionPtr revIDLastSave="0" documentId="13_ncr:1_{C3AD94FD-DD3F-476B-9F00-89F2376380AB}" xr6:coauthVersionLast="45" xr6:coauthVersionMax="45" xr10:uidLastSave="{00000000-0000-0000-0000-000000000000}"/>
  <bookViews>
    <workbookView xWindow="0" yWindow="0" windowWidth="25440" windowHeight="15390" xr2:uid="{B97834B6-E166-467E-9822-D14E888C8722}"/>
  </bookViews>
  <sheets>
    <sheet name="k_means_Algorithm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1" l="1"/>
  <c r="D126" i="1"/>
  <c r="E125" i="1"/>
  <c r="D125" i="1"/>
  <c r="C126" i="1"/>
  <c r="B126" i="1"/>
  <c r="B125" i="1"/>
  <c r="C125" i="1"/>
  <c r="C119" i="1"/>
  <c r="D119" i="1"/>
  <c r="C118" i="1"/>
  <c r="D118" i="1"/>
  <c r="B116" i="1"/>
  <c r="A116" i="1"/>
  <c r="B108" i="1"/>
  <c r="A108" i="1"/>
  <c r="D108" i="1" s="1"/>
  <c r="D117" i="1"/>
  <c r="C117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7" i="1"/>
  <c r="C107" i="1"/>
  <c r="D106" i="1"/>
  <c r="C106" i="1"/>
  <c r="C116" i="1" l="1"/>
  <c r="D116" i="1"/>
  <c r="C108" i="1"/>
  <c r="D90" i="1"/>
  <c r="D91" i="1"/>
  <c r="D92" i="1"/>
  <c r="D93" i="1"/>
  <c r="D94" i="1"/>
  <c r="D95" i="1"/>
  <c r="D96" i="1"/>
  <c r="D97" i="1"/>
  <c r="D98" i="1"/>
  <c r="D99" i="1"/>
  <c r="D100" i="1"/>
  <c r="D89" i="1"/>
  <c r="C90" i="1"/>
  <c r="C91" i="1"/>
  <c r="C92" i="1"/>
  <c r="C93" i="1"/>
  <c r="C94" i="1"/>
  <c r="C95" i="1"/>
  <c r="C96" i="1"/>
  <c r="C97" i="1"/>
  <c r="C98" i="1"/>
  <c r="C99" i="1"/>
  <c r="C100" i="1"/>
  <c r="C89" i="1"/>
  <c r="C85" i="1"/>
  <c r="B85" i="1"/>
  <c r="A99" i="1" s="1"/>
  <c r="C83" i="1"/>
  <c r="B91" i="1" s="1"/>
  <c r="B83" i="1"/>
  <c r="B75" i="1"/>
  <c r="B99" i="1" s="1"/>
  <c r="A75" i="1"/>
  <c r="C75" i="1" s="1"/>
  <c r="B67" i="1"/>
  <c r="A67" i="1"/>
  <c r="C45" i="1"/>
  <c r="B45" i="1"/>
  <c r="A58" i="1" s="1"/>
  <c r="C43" i="1"/>
  <c r="B50" i="1" s="1"/>
  <c r="B43" i="1"/>
  <c r="A50" i="1" s="1"/>
  <c r="B58" i="1"/>
  <c r="A91" i="1"/>
  <c r="C66" i="1"/>
  <c r="C67" i="1"/>
  <c r="C68" i="1"/>
  <c r="C69" i="1"/>
  <c r="C70" i="1"/>
  <c r="D70" i="1"/>
  <c r="C71" i="1"/>
  <c r="C72" i="1"/>
  <c r="D72" i="1"/>
  <c r="C73" i="1"/>
  <c r="C74" i="1"/>
  <c r="C76" i="1"/>
  <c r="D76" i="1"/>
  <c r="C65" i="1"/>
  <c r="C36" i="1"/>
  <c r="D36" i="1"/>
  <c r="D28" i="1"/>
  <c r="D27" i="1"/>
  <c r="C28" i="1"/>
  <c r="D37" i="1"/>
  <c r="C37" i="1"/>
  <c r="D30" i="1"/>
  <c r="D31" i="1"/>
  <c r="D32" i="1"/>
  <c r="D33" i="1"/>
  <c r="D34" i="1"/>
  <c r="D35" i="1"/>
  <c r="C30" i="1"/>
  <c r="C31" i="1"/>
  <c r="C32" i="1"/>
  <c r="C33" i="1"/>
  <c r="C34" i="1"/>
  <c r="C35" i="1"/>
  <c r="D29" i="1"/>
  <c r="D26" i="1"/>
  <c r="C29" i="1"/>
  <c r="C27" i="1"/>
  <c r="C26" i="1"/>
  <c r="D74" i="1" l="1"/>
  <c r="D66" i="1"/>
  <c r="D68" i="1"/>
  <c r="D75" i="1"/>
  <c r="D73" i="1"/>
  <c r="D71" i="1"/>
  <c r="D69" i="1"/>
  <c r="D67" i="1"/>
  <c r="D65" i="1"/>
</calcChain>
</file>

<file path=xl/sharedStrings.xml><?xml version="1.0" encoding="utf-8"?>
<sst xmlns="http://schemas.openxmlformats.org/spreadsheetml/2006/main" count="48" uniqueCount="23">
  <si>
    <t>Temperatur</t>
  </si>
  <si>
    <t>Zeit</t>
  </si>
  <si>
    <t>Distanz Rot</t>
  </si>
  <si>
    <t>Distanz Grün</t>
  </si>
  <si>
    <t>1. Durchlauf 2. Schritt</t>
  </si>
  <si>
    <t>Cenroid_rot neu</t>
  </si>
  <si>
    <t>Cenroid_grün neu</t>
  </si>
  <si>
    <t xml:space="preserve">1. Durchlauf 1. Schritt  </t>
  </si>
  <si>
    <t xml:space="preserve">2. Durchlauf 1. Schritt  </t>
  </si>
  <si>
    <t>2. Durchlauf 2. Schritt</t>
  </si>
  <si>
    <t>Sensorwerte</t>
  </si>
  <si>
    <t>Vorarbeitungsaufgabe zum Praktikum 1</t>
  </si>
  <si>
    <t>Clustering mittels k-mean Algorithmus</t>
  </si>
  <si>
    <t xml:space="preserve">Aufgabe b) </t>
  </si>
  <si>
    <t>Aufgabe a)</t>
  </si>
  <si>
    <t>P1</t>
  </si>
  <si>
    <t>P2</t>
  </si>
  <si>
    <t xml:space="preserve">Aufgabe c) </t>
  </si>
  <si>
    <t>Vergleich zum 2. Durchlauf</t>
  </si>
  <si>
    <t>Zeigt keine Verbesserung, da Werte weiter auseinander laufen würden.</t>
  </si>
  <si>
    <t xml:space="preserve">Aufgabe d) </t>
  </si>
  <si>
    <t>Wenn die Mittelwertegeben sind würde ich die Centroiden, anhand dessen verteilen, da dies ein gutes Maß dafür wäre.</t>
  </si>
  <si>
    <t>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</si>
</sst>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805555555555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k_means_Algorithmus!$B$6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C08-4F6A-ACCE-F389667C51CC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C08-4F6A-ACCE-F389667C51CC}"/>
              </c:ext>
            </c:extLst>
          </c:dPt>
          <c:xVal>
            <c:numRef>
              <c:f>k_means_Algorithmus!$A$7:$A$18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k_means_Algorithmus!$B$7:$B$18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18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22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8-4F6A-ACCE-F389667C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6512"/>
        <c:axId val="493728480"/>
      </c:scatterChart>
      <c:valAx>
        <c:axId val="4937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8480"/>
        <c:crosses val="autoZero"/>
        <c:crossBetween val="midCat"/>
        <c:majorUnit val="1"/>
      </c:valAx>
      <c:valAx>
        <c:axId val="493728480"/>
        <c:scaling>
          <c:orientation val="minMax"/>
          <c:max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6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805555555555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k_means_Algorithmus!$B$6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72-40A3-A823-39D87FDB689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72-40A3-A823-39D87FDB689A}"/>
              </c:ext>
            </c:extLst>
          </c:dPt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72-40A3-A823-39D87FDB689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72-40A3-A823-39D87FDB689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A72-40A3-A823-39D87FDB689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72-40A3-A823-39D87FDB689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72-40A3-A823-39D87FDB689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72-40A3-A823-39D87FDB689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A72-40A3-A823-39D87FDB689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72-40A3-A823-39D87FDB689A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A72-40A3-A823-39D87FDB689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12700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4A72-40A3-A823-39D87FDB689A}"/>
              </c:ext>
            </c:extLst>
          </c:dPt>
          <c:xVal>
            <c:numRef>
              <c:f>k_means_Algorithmus!$A$7:$A$18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k_means_Algorithmus!$B$7:$B$18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18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22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2-40A3-A823-39D87FDB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6512"/>
        <c:axId val="493728480"/>
      </c:scatterChart>
      <c:valAx>
        <c:axId val="4937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8480"/>
        <c:crosses val="autoZero"/>
        <c:crossBetween val="midCat"/>
        <c:majorUnit val="1"/>
      </c:valAx>
      <c:valAx>
        <c:axId val="493728480"/>
        <c:scaling>
          <c:orientation val="minMax"/>
          <c:max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26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k_means_Algorithmus!$B$47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7B8-4EB1-B9BB-E7F59F572334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B8-4EB1-B9BB-E7F59F572334}"/>
              </c:ext>
            </c:extLst>
          </c:dPt>
          <c:xVal>
            <c:numRef>
              <c:f>k_means_Algorithmus!$A$48:$A$59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4.5999999999999996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7.3999999999999995</c:v>
                </c:pt>
                <c:pt idx="11">
                  <c:v>10</c:v>
                </c:pt>
              </c:numCache>
            </c:numRef>
          </c:xVal>
          <c:yVal>
            <c:numRef>
              <c:f>k_means_Algorithmus!$B$48:$B$59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34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8-4EB1-B9BB-E7F59F57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7328"/>
        <c:axId val="493715688"/>
      </c:scatterChart>
      <c:valAx>
        <c:axId val="4937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15688"/>
        <c:crosses val="autoZero"/>
        <c:crossBetween val="midCat"/>
        <c:majorUnit val="1"/>
      </c:valAx>
      <c:valAx>
        <c:axId val="4937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1732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k_means_Algorithmus!$B$47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D-45F6-A870-81F20A87E56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3D-45F6-A870-81F20A87E560}"/>
              </c:ext>
            </c:extLst>
          </c:dPt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3D-45F6-A870-81F20A87E56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D-45F6-A870-81F20A87E56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3D-45F6-A870-81F20A87E56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D-45F6-A870-81F20A87E56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D-45F6-A870-81F20A87E56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3D-45F6-A870-81F20A87E56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3D-45F6-A870-81F20A87E56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D-45F6-A870-81F20A87E560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3D-45F6-A870-81F20A87E56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543D-45F6-A870-81F20A87E560}"/>
              </c:ext>
            </c:extLst>
          </c:dPt>
          <c:xVal>
            <c:numRef>
              <c:f>k_means_Algorithmus!$A$48:$A$59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4.5999999999999996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7.3999999999999995</c:v>
                </c:pt>
                <c:pt idx="11">
                  <c:v>10</c:v>
                </c:pt>
              </c:numCache>
            </c:numRef>
          </c:xVal>
          <c:yVal>
            <c:numRef>
              <c:f>k_means_Algorithmus!$B$48:$B$59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34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5F6-A870-81F20A87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7328"/>
        <c:axId val="493715688"/>
      </c:scatterChart>
      <c:valAx>
        <c:axId val="4937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15688"/>
        <c:crosses val="autoZero"/>
        <c:crossBetween val="midCat"/>
        <c:majorUnit val="1"/>
      </c:valAx>
      <c:valAx>
        <c:axId val="4937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1732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k_means_Algorithmus!$B$88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11-499F-A58A-F95696A2C13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11-499F-A58A-F95696A2C133}"/>
              </c:ext>
            </c:extLst>
          </c:dPt>
          <c:dPt>
            <c:idx val="2"/>
            <c:marker>
              <c:symbol val="star"/>
              <c:size val="5"/>
              <c:spPr>
                <a:noFill/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B11-499F-A58A-F95696A2C13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11-499F-A58A-F95696A2C13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11-499F-A58A-F95696A2C13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11-499F-A58A-F95696A2C13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B11-499F-A58A-F95696A2C13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11-499F-A58A-F95696A2C13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B11-499F-A58A-F95696A2C13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B11-499F-A58A-F95696A2C133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127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11-499F-A58A-F95696A2C13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B11-499F-A58A-F95696A2C133}"/>
              </c:ext>
            </c:extLst>
          </c:dPt>
          <c:xVal>
            <c:numRef>
              <c:f>k_means_Algorithmus!$A$89:$A$100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6.3</c:v>
                </c:pt>
                <c:pt idx="11">
                  <c:v>10</c:v>
                </c:pt>
              </c:numCache>
            </c:numRef>
          </c:xVal>
          <c:yVal>
            <c:numRef>
              <c:f>k_means_Algorithmus!$B$89:$B$100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6.3999999999999995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31.8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1-499F-A58A-F95696A2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8912"/>
        <c:axId val="550481368"/>
      </c:scatterChart>
      <c:valAx>
        <c:axId val="550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481368"/>
        <c:crosses val="autoZero"/>
        <c:crossBetween val="midCat"/>
        <c:majorUnit val="1"/>
      </c:valAx>
      <c:valAx>
        <c:axId val="5504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4889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k_means_Algorithmus!$B$105</c:f>
              <c:strCache>
                <c:ptCount val="1"/>
                <c:pt idx="0">
                  <c:v>Sensorwerte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0E-4D54-9B4C-F405381E83C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30E-4D54-9B4C-F405381E83C5}"/>
              </c:ext>
            </c:extLst>
          </c:dPt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0E-4D54-9B4C-F405381E83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30E-4D54-9B4C-F405381E83C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30E-4D54-9B4C-F405381E83C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30E-4D54-9B4C-F405381E83C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30E-4D54-9B4C-F405381E83C5}"/>
              </c:ext>
            </c:extLst>
          </c:dPt>
          <c:dPt>
            <c:idx val="10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0E-4D54-9B4C-F405381E83C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30E-4D54-9B4C-F405381E83C5}"/>
              </c:ext>
            </c:extLst>
          </c:dPt>
          <c:xVal>
            <c:numRef>
              <c:f>k_means_Algorithmus!$A$106:$A$119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6.3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k_means_Algorithmus!$B$106:$B$119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6.3999999999999995</c:v>
                </c:pt>
                <c:pt idx="3">
                  <c:v>25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22</c:v>
                </c:pt>
                <c:pt idx="8">
                  <c:v>8</c:v>
                </c:pt>
                <c:pt idx="9">
                  <c:v>12</c:v>
                </c:pt>
                <c:pt idx="10">
                  <c:v>31.8</c:v>
                </c:pt>
                <c:pt idx="11">
                  <c:v>42</c:v>
                </c:pt>
                <c:pt idx="12">
                  <c:v>18</c:v>
                </c:pt>
                <c:pt idx="1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E-4D54-9B4C-F405381E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21392"/>
        <c:axId val="504817456"/>
      </c:scatterChart>
      <c:valAx>
        <c:axId val="5048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817456"/>
        <c:crosses val="autoZero"/>
        <c:crossBetween val="midCat"/>
        <c:majorUnit val="1"/>
      </c:valAx>
      <c:valAx>
        <c:axId val="5048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8213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0</xdr:rowOff>
    </xdr:from>
    <xdr:to>
      <xdr:col>10</xdr:col>
      <xdr:colOff>0</xdr:colOff>
      <xdr:row>21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0191B3-4854-41EE-9BD0-55003031D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23</xdr:row>
      <xdr:rowOff>28575</xdr:rowOff>
    </xdr:from>
    <xdr:to>
      <xdr:col>11</xdr:col>
      <xdr:colOff>742950</xdr:colOff>
      <xdr:row>40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B26AA7-E0D0-4E40-B00E-287E4DF23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223836</xdr:colOff>
      <xdr:row>42</xdr:row>
      <xdr:rowOff>4762</xdr:rowOff>
    </xdr:from>
    <xdr:to>
      <xdr:col>11</xdr:col>
      <xdr:colOff>742949</xdr:colOff>
      <xdr:row>59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43AB01-3488-4CB5-AC8E-BD18DAD05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61</xdr:row>
      <xdr:rowOff>114300</xdr:rowOff>
    </xdr:from>
    <xdr:to>
      <xdr:col>12</xdr:col>
      <xdr:colOff>357188</xdr:colOff>
      <xdr:row>79</xdr:row>
      <xdr:rowOff>14288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3BBC054-3EC0-4FB6-95A0-C87976832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519112</xdr:colOff>
      <xdr:row>81</xdr:row>
      <xdr:rowOff>119061</xdr:rowOff>
    </xdr:from>
    <xdr:to>
      <xdr:col>12</xdr:col>
      <xdr:colOff>419100</xdr:colOff>
      <xdr:row>100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51F7053-4FEB-4B9D-A22B-6BAF608B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552450</xdr:colOff>
      <xdr:row>103</xdr:row>
      <xdr:rowOff>42862</xdr:rowOff>
    </xdr:from>
    <xdr:to>
      <xdr:col>12</xdr:col>
      <xdr:colOff>685800</xdr:colOff>
      <xdr:row>120</xdr:row>
      <xdr:rowOff>57150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C1F9E7C-29C4-488E-AF52-8A0191955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5456-A300-42D3-AAE5-B18407093BE0}">
  <dimension ref="A1:H131"/>
  <sheetViews>
    <sheetView tabSelected="1" topLeftCell="A103" workbookViewId="0">
      <selection activeCell="C133" sqref="C133"/>
    </sheetView>
  </sheetViews>
  <sheetFormatPr baseColWidth="10" defaultRowHeight="15" x14ac:dyDescent="0.25"/>
  <cols>
    <col min="1" max="1" width="16.7109375" customWidth="1"/>
    <col min="2" max="2" width="17" customWidth="1"/>
    <col min="3" max="3" width="13.7109375" customWidth="1"/>
    <col min="4" max="4" width="14" customWidth="1"/>
  </cols>
  <sheetData>
    <row r="1" spans="1:3" ht="23.25" x14ac:dyDescent="0.35">
      <c r="A1" s="5" t="s">
        <v>11</v>
      </c>
      <c r="B1" s="6"/>
      <c r="C1" s="6"/>
    </row>
    <row r="2" spans="1:3" ht="18.75" x14ac:dyDescent="0.3">
      <c r="A2" s="8" t="s">
        <v>12</v>
      </c>
      <c r="B2" s="7"/>
      <c r="C2" s="7"/>
    </row>
    <row r="4" spans="1:3" ht="18.75" x14ac:dyDescent="0.3">
      <c r="A4" s="9" t="s">
        <v>14</v>
      </c>
    </row>
    <row r="5" spans="1:3" x14ac:dyDescent="0.25">
      <c r="A5" s="1"/>
    </row>
    <row r="6" spans="1:3" x14ac:dyDescent="0.25">
      <c r="A6" s="1" t="s">
        <v>1</v>
      </c>
      <c r="B6" s="1" t="s">
        <v>10</v>
      </c>
    </row>
    <row r="7" spans="1:3" x14ac:dyDescent="0.25">
      <c r="A7" s="1">
        <v>1</v>
      </c>
      <c r="B7" s="1">
        <v>5</v>
      </c>
    </row>
    <row r="8" spans="1:3" x14ac:dyDescent="0.25">
      <c r="A8" s="1">
        <v>2</v>
      </c>
      <c r="B8" s="1">
        <v>2</v>
      </c>
    </row>
    <row r="9" spans="1:3" x14ac:dyDescent="0.25">
      <c r="A9" s="2">
        <v>2</v>
      </c>
      <c r="B9" s="2">
        <v>18</v>
      </c>
    </row>
    <row r="10" spans="1:3" x14ac:dyDescent="0.25">
      <c r="A10" s="1">
        <v>3</v>
      </c>
      <c r="B10" s="1">
        <v>25</v>
      </c>
    </row>
    <row r="11" spans="1:3" x14ac:dyDescent="0.25">
      <c r="A11" s="1">
        <v>4</v>
      </c>
      <c r="B11" s="1">
        <v>10</v>
      </c>
    </row>
    <row r="12" spans="1:3" x14ac:dyDescent="0.25">
      <c r="A12" s="1">
        <v>5</v>
      </c>
      <c r="B12" s="1">
        <v>38</v>
      </c>
    </row>
    <row r="13" spans="1:3" x14ac:dyDescent="0.25">
      <c r="A13" s="1">
        <v>6</v>
      </c>
      <c r="B13" s="1">
        <v>1</v>
      </c>
    </row>
    <row r="14" spans="1:3" x14ac:dyDescent="0.25">
      <c r="A14" s="1">
        <v>7</v>
      </c>
      <c r="B14" s="1">
        <v>22</v>
      </c>
    </row>
    <row r="15" spans="1:3" x14ac:dyDescent="0.25">
      <c r="A15" s="1">
        <v>8</v>
      </c>
      <c r="B15" s="1">
        <v>8</v>
      </c>
    </row>
    <row r="16" spans="1:3" x14ac:dyDescent="0.25">
      <c r="A16" s="1">
        <v>9</v>
      </c>
      <c r="B16" s="1">
        <v>12</v>
      </c>
    </row>
    <row r="17" spans="1:4" x14ac:dyDescent="0.25">
      <c r="A17" s="3">
        <v>10</v>
      </c>
      <c r="B17" s="3">
        <v>22</v>
      </c>
    </row>
    <row r="18" spans="1:4" x14ac:dyDescent="0.25">
      <c r="A18" s="1">
        <v>10</v>
      </c>
      <c r="B18" s="1">
        <v>42</v>
      </c>
    </row>
    <row r="23" spans="1:4" x14ac:dyDescent="0.25">
      <c r="A23" s="7" t="s">
        <v>7</v>
      </c>
      <c r="B23" s="7"/>
    </row>
    <row r="25" spans="1:4" x14ac:dyDescent="0.25">
      <c r="A25" s="1" t="s">
        <v>1</v>
      </c>
      <c r="B25" s="1" t="s">
        <v>0</v>
      </c>
      <c r="C25" s="1" t="s">
        <v>2</v>
      </c>
      <c r="D25" s="1" t="s">
        <v>3</v>
      </c>
    </row>
    <row r="26" spans="1:4" x14ac:dyDescent="0.25">
      <c r="A26" s="2">
        <v>1</v>
      </c>
      <c r="B26" s="2">
        <v>5</v>
      </c>
      <c r="C26" s="2">
        <f>(A26-$A$28)^2+(B26-$B$28)^2</f>
        <v>170</v>
      </c>
      <c r="D26" s="2">
        <f>(A26-$A$36)^2+(B26-$B$36)^2</f>
        <v>370</v>
      </c>
    </row>
    <row r="27" spans="1:4" x14ac:dyDescent="0.25">
      <c r="A27" s="2">
        <v>2</v>
      </c>
      <c r="B27" s="2">
        <v>2</v>
      </c>
      <c r="C27" s="2">
        <f>(A27-$A$28)^2+(B27-$B$28)^2</f>
        <v>256</v>
      </c>
      <c r="D27" s="2">
        <f>(A27-$A$36)^2+(B27-$B$36)^2</f>
        <v>464</v>
      </c>
    </row>
    <row r="28" spans="1:4" x14ac:dyDescent="0.25">
      <c r="A28" s="2">
        <v>2</v>
      </c>
      <c r="B28" s="2">
        <v>18</v>
      </c>
      <c r="C28" s="2">
        <f>(A28-$A$28)^2+(B28-$B$28)^2</f>
        <v>0</v>
      </c>
      <c r="D28" s="2">
        <f>(A28-$A$36)^2+(B28-$B$36)^2</f>
        <v>80</v>
      </c>
    </row>
    <row r="29" spans="1:4" x14ac:dyDescent="0.25">
      <c r="A29" s="2">
        <v>3</v>
      </c>
      <c r="B29" s="2">
        <v>25</v>
      </c>
      <c r="C29" s="2">
        <f>(A29-$A$28)^2+(B29-$B$28)^2</f>
        <v>50</v>
      </c>
      <c r="D29" s="2">
        <f>(A29-$A$36)^2+(B29-$B$36)^2</f>
        <v>58</v>
      </c>
    </row>
    <row r="30" spans="1:4" x14ac:dyDescent="0.25">
      <c r="A30" s="2">
        <v>4</v>
      </c>
      <c r="B30" s="2">
        <v>10</v>
      </c>
      <c r="C30" s="2">
        <f t="shared" ref="C30:C37" si="0">(A30-$A$28)^2+(B30-$B$28)^2</f>
        <v>68</v>
      </c>
      <c r="D30" s="2">
        <f t="shared" ref="D30:D37" si="1">(A30-$A$36)^2+(B30-$B$36)^2</f>
        <v>180</v>
      </c>
    </row>
    <row r="31" spans="1:4" x14ac:dyDescent="0.25">
      <c r="A31" s="3">
        <v>5</v>
      </c>
      <c r="B31" s="3">
        <v>38</v>
      </c>
      <c r="C31" s="3">
        <f t="shared" si="0"/>
        <v>409</v>
      </c>
      <c r="D31" s="3">
        <f t="shared" si="1"/>
        <v>281</v>
      </c>
    </row>
    <row r="32" spans="1:4" x14ac:dyDescent="0.25">
      <c r="A32" s="2">
        <v>6</v>
      </c>
      <c r="B32" s="2">
        <v>1</v>
      </c>
      <c r="C32" s="2">
        <f t="shared" si="0"/>
        <v>305</v>
      </c>
      <c r="D32" s="2">
        <f t="shared" si="1"/>
        <v>457</v>
      </c>
    </row>
    <row r="33" spans="1:4" x14ac:dyDescent="0.25">
      <c r="A33" s="3">
        <v>7</v>
      </c>
      <c r="B33" s="3">
        <v>22</v>
      </c>
      <c r="C33" s="3">
        <f t="shared" si="0"/>
        <v>41</v>
      </c>
      <c r="D33" s="3">
        <f t="shared" si="1"/>
        <v>9</v>
      </c>
    </row>
    <row r="34" spans="1:4" x14ac:dyDescent="0.25">
      <c r="A34" s="2">
        <v>8</v>
      </c>
      <c r="B34" s="2">
        <v>8</v>
      </c>
      <c r="C34" s="2">
        <f t="shared" si="0"/>
        <v>136</v>
      </c>
      <c r="D34" s="2">
        <f t="shared" si="1"/>
        <v>200</v>
      </c>
    </row>
    <row r="35" spans="1:4" x14ac:dyDescent="0.25">
      <c r="A35" s="2">
        <v>9</v>
      </c>
      <c r="B35" s="2">
        <v>12</v>
      </c>
      <c r="C35" s="2">
        <f t="shared" si="0"/>
        <v>85</v>
      </c>
      <c r="D35" s="2">
        <f t="shared" si="1"/>
        <v>101</v>
      </c>
    </row>
    <row r="36" spans="1:4" x14ac:dyDescent="0.25">
      <c r="A36" s="3">
        <v>10</v>
      </c>
      <c r="B36" s="3">
        <v>22</v>
      </c>
      <c r="C36" s="3">
        <f t="shared" ref="C36" si="2">(A36-$A$28)^2+(B36-$B$28)^2</f>
        <v>80</v>
      </c>
      <c r="D36" s="3">
        <f t="shared" ref="D36" si="3">(A36-$A$36)^2+(B36-$B$36)^2</f>
        <v>0</v>
      </c>
    </row>
    <row r="37" spans="1:4" x14ac:dyDescent="0.25">
      <c r="A37" s="3">
        <v>10</v>
      </c>
      <c r="B37" s="3">
        <v>42</v>
      </c>
      <c r="C37" s="3">
        <f t="shared" si="0"/>
        <v>640</v>
      </c>
      <c r="D37" s="3">
        <f t="shared" si="1"/>
        <v>400</v>
      </c>
    </row>
    <row r="40" spans="1:4" x14ac:dyDescent="0.25">
      <c r="A40" s="7" t="s">
        <v>4</v>
      </c>
      <c r="B40" s="7"/>
    </row>
    <row r="42" spans="1:4" x14ac:dyDescent="0.25">
      <c r="A42" s="1" t="s">
        <v>5</v>
      </c>
      <c r="B42" s="1" t="s">
        <v>1</v>
      </c>
      <c r="C42" s="1" t="s">
        <v>10</v>
      </c>
    </row>
    <row r="43" spans="1:4" x14ac:dyDescent="0.25">
      <c r="B43">
        <f>ROUNDUP((SUM(A26,A27,A28,A30,A32,A34,A35)/7),1)</f>
        <v>4.5999999999999996</v>
      </c>
      <c r="C43">
        <f>ROUNDUP((SUM(B26,B27,B28,B30,B32,B34,B35)/7),1)</f>
        <v>8</v>
      </c>
    </row>
    <row r="45" spans="1:4" x14ac:dyDescent="0.25">
      <c r="A45" s="1" t="s">
        <v>6</v>
      </c>
      <c r="B45">
        <f>ROUNDUP((SUM(A31,A33,A37)/3),1)</f>
        <v>7.3999999999999995</v>
      </c>
      <c r="C45">
        <f>ROUNDUP((SUM(B31,B33,B37)/3),1)</f>
        <v>34</v>
      </c>
    </row>
    <row r="47" spans="1:4" x14ac:dyDescent="0.25">
      <c r="A47" s="1" t="s">
        <v>1</v>
      </c>
      <c r="B47" s="1" t="s">
        <v>10</v>
      </c>
    </row>
    <row r="48" spans="1:4" x14ac:dyDescent="0.25">
      <c r="A48" s="4">
        <v>1</v>
      </c>
      <c r="B48" s="4">
        <v>5</v>
      </c>
    </row>
    <row r="49" spans="1:4" x14ac:dyDescent="0.25">
      <c r="A49" s="4">
        <v>2</v>
      </c>
      <c r="B49" s="4">
        <v>2</v>
      </c>
    </row>
    <row r="50" spans="1:4" x14ac:dyDescent="0.25">
      <c r="A50" s="2">
        <f>B43</f>
        <v>4.5999999999999996</v>
      </c>
      <c r="B50" s="2">
        <f>C43</f>
        <v>8</v>
      </c>
    </row>
    <row r="51" spans="1:4" x14ac:dyDescent="0.25">
      <c r="A51" s="4">
        <v>3</v>
      </c>
      <c r="B51" s="4">
        <v>25</v>
      </c>
    </row>
    <row r="52" spans="1:4" x14ac:dyDescent="0.25">
      <c r="A52" s="4">
        <v>4</v>
      </c>
      <c r="B52" s="4">
        <v>10</v>
      </c>
    </row>
    <row r="53" spans="1:4" x14ac:dyDescent="0.25">
      <c r="A53" s="4">
        <v>5</v>
      </c>
      <c r="B53" s="4">
        <v>38</v>
      </c>
    </row>
    <row r="54" spans="1:4" x14ac:dyDescent="0.25">
      <c r="A54" s="4">
        <v>6</v>
      </c>
      <c r="B54" s="4">
        <v>1</v>
      </c>
    </row>
    <row r="55" spans="1:4" x14ac:dyDescent="0.25">
      <c r="A55" s="4">
        <v>7</v>
      </c>
      <c r="B55" s="4">
        <v>22</v>
      </c>
    </row>
    <row r="56" spans="1:4" x14ac:dyDescent="0.25">
      <c r="A56" s="4">
        <v>8</v>
      </c>
      <c r="B56" s="4">
        <v>8</v>
      </c>
    </row>
    <row r="57" spans="1:4" x14ac:dyDescent="0.25">
      <c r="A57" s="4">
        <v>9</v>
      </c>
      <c r="B57" s="4">
        <v>12</v>
      </c>
    </row>
    <row r="58" spans="1:4" x14ac:dyDescent="0.25">
      <c r="A58" s="3">
        <f>B45</f>
        <v>7.3999999999999995</v>
      </c>
      <c r="B58" s="3">
        <f>C45</f>
        <v>34</v>
      </c>
    </row>
    <row r="59" spans="1:4" x14ac:dyDescent="0.25">
      <c r="A59" s="4">
        <v>10</v>
      </c>
      <c r="B59" s="4">
        <v>42</v>
      </c>
    </row>
    <row r="63" spans="1:4" x14ac:dyDescent="0.25">
      <c r="A63" s="7" t="s">
        <v>8</v>
      </c>
      <c r="B63" s="7"/>
    </row>
    <row r="64" spans="1:4" x14ac:dyDescent="0.25">
      <c r="A64" s="1" t="s">
        <v>1</v>
      </c>
      <c r="B64" s="1" t="s">
        <v>10</v>
      </c>
      <c r="C64" s="1" t="s">
        <v>2</v>
      </c>
      <c r="D64" s="1" t="s">
        <v>3</v>
      </c>
    </row>
    <row r="65" spans="1:4" x14ac:dyDescent="0.25">
      <c r="A65" s="2">
        <v>1</v>
      </c>
      <c r="B65" s="2">
        <v>5</v>
      </c>
      <c r="C65" s="2">
        <f>(A65-$A$67)^2+(B65-$B$67)^2</f>
        <v>21.959999999999997</v>
      </c>
      <c r="D65" s="2">
        <f>(A65-$A$75)^2+(B65-$B$75)^2</f>
        <v>881.96</v>
      </c>
    </row>
    <row r="66" spans="1:4" x14ac:dyDescent="0.25">
      <c r="A66" s="2">
        <v>2</v>
      </c>
      <c r="B66" s="2">
        <v>2</v>
      </c>
      <c r="C66" s="2">
        <f t="shared" ref="C66:C76" si="4">(A66-$A$67)^2+(B66-$B$67)^2</f>
        <v>42.76</v>
      </c>
      <c r="D66" s="2">
        <f t="shared" ref="D66:D76" si="5">(A66-$A$75)^2+(B66-$B$75)^2</f>
        <v>1053.1600000000001</v>
      </c>
    </row>
    <row r="67" spans="1:4" x14ac:dyDescent="0.25">
      <c r="A67" s="2">
        <f>B43</f>
        <v>4.5999999999999996</v>
      </c>
      <c r="B67" s="2">
        <f>C43</f>
        <v>8</v>
      </c>
      <c r="C67" s="2">
        <f t="shared" si="4"/>
        <v>0</v>
      </c>
      <c r="D67" s="2">
        <f t="shared" si="5"/>
        <v>683.84</v>
      </c>
    </row>
    <row r="68" spans="1:4" x14ac:dyDescent="0.25">
      <c r="A68" s="3">
        <v>3</v>
      </c>
      <c r="B68" s="3">
        <v>25</v>
      </c>
      <c r="C68" s="3">
        <f t="shared" si="4"/>
        <v>291.56</v>
      </c>
      <c r="D68" s="3">
        <f t="shared" si="5"/>
        <v>100.36</v>
      </c>
    </row>
    <row r="69" spans="1:4" x14ac:dyDescent="0.25">
      <c r="A69" s="2">
        <v>4</v>
      </c>
      <c r="B69" s="2">
        <v>10</v>
      </c>
      <c r="C69" s="2">
        <f t="shared" si="4"/>
        <v>4.3599999999999994</v>
      </c>
      <c r="D69" s="2">
        <f t="shared" si="5"/>
        <v>587.55999999999995</v>
      </c>
    </row>
    <row r="70" spans="1:4" x14ac:dyDescent="0.25">
      <c r="A70" s="3">
        <v>5</v>
      </c>
      <c r="B70" s="3">
        <v>38</v>
      </c>
      <c r="C70" s="3">
        <f t="shared" si="4"/>
        <v>900.16</v>
      </c>
      <c r="D70" s="3">
        <f t="shared" si="5"/>
        <v>21.759999999999998</v>
      </c>
    </row>
    <row r="71" spans="1:4" x14ac:dyDescent="0.25">
      <c r="A71" s="2">
        <v>6</v>
      </c>
      <c r="B71" s="2">
        <v>1</v>
      </c>
      <c r="C71" s="2">
        <f t="shared" si="4"/>
        <v>50.96</v>
      </c>
      <c r="D71" s="2">
        <f t="shared" si="5"/>
        <v>1090.96</v>
      </c>
    </row>
    <row r="72" spans="1:4" x14ac:dyDescent="0.25">
      <c r="A72" s="3">
        <v>7</v>
      </c>
      <c r="B72" s="3">
        <v>22</v>
      </c>
      <c r="C72" s="3">
        <f t="shared" si="4"/>
        <v>201.76</v>
      </c>
      <c r="D72" s="3">
        <f t="shared" si="5"/>
        <v>144.16</v>
      </c>
    </row>
    <row r="73" spans="1:4" x14ac:dyDescent="0.25">
      <c r="A73" s="2">
        <v>8</v>
      </c>
      <c r="B73" s="2">
        <v>8</v>
      </c>
      <c r="C73" s="2">
        <f t="shared" si="4"/>
        <v>11.560000000000002</v>
      </c>
      <c r="D73" s="2">
        <f t="shared" si="5"/>
        <v>676.36</v>
      </c>
    </row>
    <row r="74" spans="1:4" x14ac:dyDescent="0.25">
      <c r="A74" s="2">
        <v>9</v>
      </c>
      <c r="B74" s="2">
        <v>12</v>
      </c>
      <c r="C74" s="2">
        <f t="shared" si="4"/>
        <v>35.36</v>
      </c>
      <c r="D74" s="2">
        <f t="shared" si="5"/>
        <v>486.56</v>
      </c>
    </row>
    <row r="75" spans="1:4" x14ac:dyDescent="0.25">
      <c r="A75" s="3">
        <f>B45</f>
        <v>7.3999999999999995</v>
      </c>
      <c r="B75" s="3">
        <f>C45</f>
        <v>34</v>
      </c>
      <c r="C75" s="3">
        <f t="shared" si="4"/>
        <v>683.84</v>
      </c>
      <c r="D75" s="3">
        <f t="shared" si="5"/>
        <v>0</v>
      </c>
    </row>
    <row r="76" spans="1:4" x14ac:dyDescent="0.25">
      <c r="A76" s="3">
        <v>10</v>
      </c>
      <c r="B76" s="3">
        <v>42</v>
      </c>
      <c r="C76" s="3">
        <f t="shared" si="4"/>
        <v>1185.1600000000001</v>
      </c>
      <c r="D76" s="3">
        <f t="shared" si="5"/>
        <v>70.760000000000005</v>
      </c>
    </row>
    <row r="80" spans="1:4" x14ac:dyDescent="0.25">
      <c r="A80" s="7" t="s">
        <v>9</v>
      </c>
      <c r="B80" s="7"/>
    </row>
    <row r="82" spans="1:4" x14ac:dyDescent="0.25">
      <c r="A82" s="1" t="s">
        <v>5</v>
      </c>
      <c r="B82" s="1" t="s">
        <v>1</v>
      </c>
      <c r="C82" s="1" t="s">
        <v>10</v>
      </c>
    </row>
    <row r="83" spans="1:4" x14ac:dyDescent="0.25">
      <c r="B83" s="1">
        <f>ROUNDUP((SUM(A65,A66,A69,A71,A73,A74)/6),1)</f>
        <v>5</v>
      </c>
      <c r="C83" s="1">
        <f>ROUNDUP((SUM(B65,B66,B69,B71,B73,B74)/6),1)</f>
        <v>6.3999999999999995</v>
      </c>
    </row>
    <row r="84" spans="1:4" x14ac:dyDescent="0.25">
      <c r="B84" s="1"/>
      <c r="C84" s="1"/>
    </row>
    <row r="85" spans="1:4" x14ac:dyDescent="0.25">
      <c r="A85" s="1" t="s">
        <v>6</v>
      </c>
      <c r="B85" s="1">
        <f>ROUNDUP((SUM(A68,A70,A72,A76)/4),1)</f>
        <v>6.3</v>
      </c>
      <c r="C85" s="1">
        <f>ROUNDUP((SUM(B68,B70,B72,B76)/4),1)</f>
        <v>31.8</v>
      </c>
    </row>
    <row r="88" spans="1:4" x14ac:dyDescent="0.25">
      <c r="A88" s="1" t="s">
        <v>1</v>
      </c>
      <c r="B88" s="1" t="s">
        <v>10</v>
      </c>
      <c r="C88" s="1" t="s">
        <v>2</v>
      </c>
      <c r="D88" s="1" t="s">
        <v>3</v>
      </c>
    </row>
    <row r="89" spans="1:4" x14ac:dyDescent="0.25">
      <c r="A89" s="2">
        <v>1</v>
      </c>
      <c r="B89" s="2">
        <v>5</v>
      </c>
      <c r="C89" s="2">
        <f>(A89-$A$91)^2+(B89-$B$91)^2</f>
        <v>17.959999999999997</v>
      </c>
      <c r="D89" s="2">
        <f>(A89-$A$99)^2+(B89-$B$99)^2</f>
        <v>746.33</v>
      </c>
    </row>
    <row r="90" spans="1:4" x14ac:dyDescent="0.25">
      <c r="A90" s="2">
        <v>2</v>
      </c>
      <c r="B90" s="2">
        <v>2</v>
      </c>
      <c r="C90" s="2">
        <f t="shared" ref="C90:C100" si="6">(A90-$A$91)^2+(B90-$B$91)^2</f>
        <v>28.359999999999996</v>
      </c>
      <c r="D90" s="2">
        <f t="shared" ref="D90:D100" si="7">(A90-$A$99)^2+(B90-$B$99)^2</f>
        <v>906.53000000000009</v>
      </c>
    </row>
    <row r="91" spans="1:4" x14ac:dyDescent="0.25">
      <c r="A91" s="2">
        <f>B83</f>
        <v>5</v>
      </c>
      <c r="B91" s="2">
        <f>C83</f>
        <v>6.3999999999999995</v>
      </c>
      <c r="C91" s="2">
        <f t="shared" si="6"/>
        <v>0</v>
      </c>
      <c r="D91" s="2">
        <f t="shared" si="7"/>
        <v>646.85000000000014</v>
      </c>
    </row>
    <row r="92" spans="1:4" x14ac:dyDescent="0.25">
      <c r="A92" s="3">
        <v>3</v>
      </c>
      <c r="B92" s="3">
        <v>25</v>
      </c>
      <c r="C92" s="3">
        <f t="shared" si="6"/>
        <v>349.96000000000004</v>
      </c>
      <c r="D92" s="3">
        <f t="shared" si="7"/>
        <v>57.13000000000001</v>
      </c>
    </row>
    <row r="93" spans="1:4" x14ac:dyDescent="0.25">
      <c r="A93" s="2">
        <v>4</v>
      </c>
      <c r="B93" s="2">
        <v>10</v>
      </c>
      <c r="C93" s="2">
        <f t="shared" si="6"/>
        <v>13.960000000000004</v>
      </c>
      <c r="D93" s="2">
        <f t="shared" si="7"/>
        <v>480.53000000000003</v>
      </c>
    </row>
    <row r="94" spans="1:4" x14ac:dyDescent="0.25">
      <c r="A94" s="3">
        <v>5</v>
      </c>
      <c r="B94" s="3">
        <v>38</v>
      </c>
      <c r="C94" s="3">
        <f t="shared" si="6"/>
        <v>998.56000000000006</v>
      </c>
      <c r="D94" s="3">
        <f t="shared" si="7"/>
        <v>40.129999999999988</v>
      </c>
    </row>
    <row r="95" spans="1:4" x14ac:dyDescent="0.25">
      <c r="A95" s="2">
        <v>6</v>
      </c>
      <c r="B95" s="2">
        <v>1</v>
      </c>
      <c r="C95" s="2">
        <f t="shared" si="6"/>
        <v>30.159999999999993</v>
      </c>
      <c r="D95" s="2">
        <f t="shared" si="7"/>
        <v>948.73000000000013</v>
      </c>
    </row>
    <row r="96" spans="1:4" x14ac:dyDescent="0.25">
      <c r="A96" s="3">
        <v>7</v>
      </c>
      <c r="B96" s="3">
        <v>22</v>
      </c>
      <c r="C96" s="3">
        <f t="shared" si="6"/>
        <v>247.36000000000004</v>
      </c>
      <c r="D96" s="3">
        <f t="shared" si="7"/>
        <v>96.530000000000015</v>
      </c>
    </row>
    <row r="97" spans="1:4" x14ac:dyDescent="0.25">
      <c r="A97" s="2">
        <v>8</v>
      </c>
      <c r="B97" s="2">
        <v>8</v>
      </c>
      <c r="C97" s="2">
        <f t="shared" si="6"/>
        <v>11.560000000000002</v>
      </c>
      <c r="D97" s="2">
        <f t="shared" si="7"/>
        <v>569.33000000000004</v>
      </c>
    </row>
    <row r="98" spans="1:4" x14ac:dyDescent="0.25">
      <c r="A98" s="2">
        <v>9</v>
      </c>
      <c r="B98" s="2">
        <v>12</v>
      </c>
      <c r="C98" s="2">
        <f t="shared" si="6"/>
        <v>47.360000000000007</v>
      </c>
      <c r="D98" s="2">
        <f t="shared" si="7"/>
        <v>399.33000000000004</v>
      </c>
    </row>
    <row r="99" spans="1:4" x14ac:dyDescent="0.25">
      <c r="A99" s="3">
        <f>B85</f>
        <v>6.3</v>
      </c>
      <c r="B99" s="3">
        <f>C85</f>
        <v>31.8</v>
      </c>
      <c r="C99" s="3">
        <f t="shared" si="6"/>
        <v>646.85000000000014</v>
      </c>
      <c r="D99" s="3">
        <f t="shared" si="7"/>
        <v>0</v>
      </c>
    </row>
    <row r="100" spans="1:4" x14ac:dyDescent="0.25">
      <c r="A100" s="3">
        <v>10</v>
      </c>
      <c r="B100" s="3">
        <v>42</v>
      </c>
      <c r="C100" s="3">
        <f t="shared" si="6"/>
        <v>1292.3600000000001</v>
      </c>
      <c r="D100" s="3">
        <f t="shared" si="7"/>
        <v>117.72999999999999</v>
      </c>
    </row>
    <row r="103" spans="1:4" ht="18.75" x14ac:dyDescent="0.3">
      <c r="A103" s="9" t="s">
        <v>13</v>
      </c>
    </row>
    <row r="105" spans="1:4" x14ac:dyDescent="0.25">
      <c r="A105" s="1" t="s">
        <v>1</v>
      </c>
      <c r="B105" s="1" t="s">
        <v>10</v>
      </c>
      <c r="C105" s="1" t="s">
        <v>2</v>
      </c>
      <c r="D105" s="1" t="s">
        <v>3</v>
      </c>
    </row>
    <row r="106" spans="1:4" x14ac:dyDescent="0.25">
      <c r="A106" s="2">
        <v>1</v>
      </c>
      <c r="B106" s="2">
        <v>5</v>
      </c>
      <c r="C106" s="2">
        <f>(A106-$A$91)^2+(B106-$B$91)^2</f>
        <v>17.959999999999997</v>
      </c>
      <c r="D106" s="2">
        <f>(A106-$A$99)^2+(B106-$B$99)^2</f>
        <v>746.33</v>
      </c>
    </row>
    <row r="107" spans="1:4" x14ac:dyDescent="0.25">
      <c r="A107" s="2">
        <v>2</v>
      </c>
      <c r="B107" s="2">
        <v>2</v>
      </c>
      <c r="C107" s="2">
        <f t="shared" ref="C107:C119" si="8">(A107-$A$91)^2+(B107-$B$91)^2</f>
        <v>28.359999999999996</v>
      </c>
      <c r="D107" s="2">
        <f t="shared" ref="D107:D119" si="9">(A107-$A$99)^2+(B107-$B$99)^2</f>
        <v>906.53000000000009</v>
      </c>
    </row>
    <row r="108" spans="1:4" x14ac:dyDescent="0.25">
      <c r="A108" s="2">
        <f>B83</f>
        <v>5</v>
      </c>
      <c r="B108" s="2">
        <f>C83</f>
        <v>6.3999999999999995</v>
      </c>
      <c r="C108" s="2">
        <f t="shared" si="8"/>
        <v>0</v>
      </c>
      <c r="D108" s="2">
        <f t="shared" si="9"/>
        <v>646.85000000000014</v>
      </c>
    </row>
    <row r="109" spans="1:4" x14ac:dyDescent="0.25">
      <c r="A109" s="3">
        <v>3</v>
      </c>
      <c r="B109" s="3">
        <v>25</v>
      </c>
      <c r="C109" s="3">
        <f t="shared" si="8"/>
        <v>349.96000000000004</v>
      </c>
      <c r="D109" s="3">
        <f t="shared" si="9"/>
        <v>57.13000000000001</v>
      </c>
    </row>
    <row r="110" spans="1:4" x14ac:dyDescent="0.25">
      <c r="A110" s="2">
        <v>4</v>
      </c>
      <c r="B110" s="2">
        <v>10</v>
      </c>
      <c r="C110" s="2">
        <f t="shared" si="8"/>
        <v>13.960000000000004</v>
      </c>
      <c r="D110" s="2">
        <f t="shared" si="9"/>
        <v>480.53000000000003</v>
      </c>
    </row>
    <row r="111" spans="1:4" x14ac:dyDescent="0.25">
      <c r="A111" s="3">
        <v>5</v>
      </c>
      <c r="B111" s="3">
        <v>38</v>
      </c>
      <c r="C111" s="3">
        <f t="shared" si="8"/>
        <v>998.56000000000006</v>
      </c>
      <c r="D111" s="3">
        <f t="shared" si="9"/>
        <v>40.129999999999988</v>
      </c>
    </row>
    <row r="112" spans="1:4" x14ac:dyDescent="0.25">
      <c r="A112" s="2">
        <v>6</v>
      </c>
      <c r="B112" s="2">
        <v>1</v>
      </c>
      <c r="C112" s="2">
        <f t="shared" si="8"/>
        <v>30.159999999999993</v>
      </c>
      <c r="D112" s="2">
        <f t="shared" si="9"/>
        <v>948.73000000000013</v>
      </c>
    </row>
    <row r="113" spans="1:5" x14ac:dyDescent="0.25">
      <c r="A113" s="3">
        <v>7</v>
      </c>
      <c r="B113" s="3">
        <v>22</v>
      </c>
      <c r="C113" s="3">
        <f t="shared" si="8"/>
        <v>247.36000000000004</v>
      </c>
      <c r="D113" s="3">
        <f t="shared" si="9"/>
        <v>96.530000000000015</v>
      </c>
    </row>
    <row r="114" spans="1:5" x14ac:dyDescent="0.25">
      <c r="A114" s="2">
        <v>8</v>
      </c>
      <c r="B114" s="2">
        <v>8</v>
      </c>
      <c r="C114" s="2">
        <f t="shared" si="8"/>
        <v>11.560000000000002</v>
      </c>
      <c r="D114" s="2">
        <f t="shared" si="9"/>
        <v>569.33000000000004</v>
      </c>
    </row>
    <row r="115" spans="1:5" x14ac:dyDescent="0.25">
      <c r="A115" s="2">
        <v>9</v>
      </c>
      <c r="B115" s="2">
        <v>12</v>
      </c>
      <c r="C115" s="2">
        <f t="shared" si="8"/>
        <v>47.360000000000007</v>
      </c>
      <c r="D115" s="2">
        <f t="shared" si="9"/>
        <v>399.33000000000004</v>
      </c>
    </row>
    <row r="116" spans="1:5" x14ac:dyDescent="0.25">
      <c r="A116" s="3">
        <f>B85</f>
        <v>6.3</v>
      </c>
      <c r="B116" s="3">
        <f>C85</f>
        <v>31.8</v>
      </c>
      <c r="C116" s="3">
        <f t="shared" si="8"/>
        <v>646.85000000000014</v>
      </c>
      <c r="D116" s="3">
        <f t="shared" si="9"/>
        <v>0</v>
      </c>
    </row>
    <row r="117" spans="1:5" x14ac:dyDescent="0.25">
      <c r="A117" s="3">
        <v>10</v>
      </c>
      <c r="B117" s="3">
        <v>42</v>
      </c>
      <c r="C117" s="3">
        <f t="shared" si="8"/>
        <v>1292.3600000000001</v>
      </c>
      <c r="D117" s="3">
        <f t="shared" si="9"/>
        <v>117.72999999999999</v>
      </c>
    </row>
    <row r="118" spans="1:5" x14ac:dyDescent="0.25">
      <c r="A118" s="2">
        <v>8</v>
      </c>
      <c r="B118" s="2">
        <v>18</v>
      </c>
      <c r="C118" s="2">
        <f t="shared" si="8"/>
        <v>143.56000000000003</v>
      </c>
      <c r="D118" s="2">
        <f t="shared" si="9"/>
        <v>193.33000000000004</v>
      </c>
      <c r="E118" s="1" t="s">
        <v>15</v>
      </c>
    </row>
    <row r="119" spans="1:5" x14ac:dyDescent="0.25">
      <c r="A119" s="3">
        <v>10</v>
      </c>
      <c r="B119" s="3">
        <v>30</v>
      </c>
      <c r="C119" s="3">
        <f t="shared" si="8"/>
        <v>581.96</v>
      </c>
      <c r="D119" s="3">
        <f t="shared" si="9"/>
        <v>16.930000000000003</v>
      </c>
      <c r="E119" s="1" t="s">
        <v>16</v>
      </c>
    </row>
    <row r="122" spans="1:5" ht="18.75" x14ac:dyDescent="0.3">
      <c r="A122" s="9" t="s">
        <v>17</v>
      </c>
    </row>
    <row r="124" spans="1:5" x14ac:dyDescent="0.25">
      <c r="A124" s="1"/>
      <c r="B124" s="1" t="s">
        <v>1</v>
      </c>
      <c r="C124" s="1" t="s">
        <v>10</v>
      </c>
      <c r="D124" s="7" t="s">
        <v>18</v>
      </c>
      <c r="E124" s="7"/>
    </row>
    <row r="125" spans="1:5" x14ac:dyDescent="0.25">
      <c r="A125" s="1" t="s">
        <v>5</v>
      </c>
      <c r="B125" s="1">
        <f>ROUNDUP((SUM(A106,A107,A110,A112,A114,A115,A118)/7),1)</f>
        <v>5.5</v>
      </c>
      <c r="C125" s="1">
        <f>ROUNDUP((SUM(B106,B107,B110,B112,B114,B115,B118)/7),1)</f>
        <v>8</v>
      </c>
      <c r="D125" s="11">
        <f>(B125-B83)</f>
        <v>0.5</v>
      </c>
      <c r="E125" s="11">
        <f>(C125-C83)</f>
        <v>1.6000000000000005</v>
      </c>
    </row>
    <row r="126" spans="1:5" x14ac:dyDescent="0.25">
      <c r="A126" s="1" t="s">
        <v>6</v>
      </c>
      <c r="B126" s="1">
        <f>ROUNDUP((SUM(A109,A111,A113,A117,A119)/5),1)</f>
        <v>7</v>
      </c>
      <c r="C126" s="1">
        <f>ROUNDUP((SUM(B109,B111,B113,B117,B119)/5),1)</f>
        <v>31.4</v>
      </c>
      <c r="D126">
        <f>B126-B85</f>
        <v>0.70000000000000018</v>
      </c>
      <c r="E126">
        <f>C126-C85</f>
        <v>-0.40000000000000213</v>
      </c>
    </row>
    <row r="128" spans="1:5" x14ac:dyDescent="0.25">
      <c r="A128" s="12" t="s">
        <v>19</v>
      </c>
      <c r="B128" s="12"/>
      <c r="C128" s="12"/>
      <c r="D128" s="12"/>
      <c r="E128" s="12"/>
    </row>
    <row r="130" spans="1:8" ht="18.75" x14ac:dyDescent="0.3">
      <c r="A130" s="9" t="s">
        <v>20</v>
      </c>
      <c r="B130" s="9" t="s">
        <v>22</v>
      </c>
    </row>
    <row r="131" spans="1:8" x14ac:dyDescent="0.25">
      <c r="A131" s="10" t="s">
        <v>21</v>
      </c>
      <c r="B131" s="10"/>
      <c r="C131" s="10"/>
      <c r="D131" s="10"/>
      <c r="E131" s="10"/>
      <c r="F131" s="10"/>
      <c r="G131" s="10"/>
      <c r="H131" s="10"/>
    </row>
  </sheetData>
  <mergeCells count="8">
    <mergeCell ref="D124:E124"/>
    <mergeCell ref="A128:E128"/>
    <mergeCell ref="A131:H131"/>
    <mergeCell ref="A23:B23"/>
    <mergeCell ref="A40:B40"/>
    <mergeCell ref="A63:B63"/>
    <mergeCell ref="A80:B80"/>
    <mergeCell ref="A2:C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k_means_Algorithmus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2020-05-31T16:09:27Z</dcterms:created>
  <dcterms:modified xsi:type="dcterms:W3CDTF">2020-05-31T18:27:21Z</dcterms:modified>
</cp:coreProperties>
</file>