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Полина\Documents\учебные\"/>
    </mc:Choice>
  </mc:AlternateContent>
  <xr:revisionPtr revIDLastSave="0" documentId="8_{CF4FA1D1-2859-4863-9A8F-0DED13DDD237}" xr6:coauthVersionLast="47" xr6:coauthVersionMax="47" xr10:uidLastSave="{00000000-0000-0000-0000-000000000000}"/>
  <bookViews>
    <workbookView xWindow="1950" yWindow="795" windowWidth="15375" windowHeight="10125" firstSheet="3" activeTab="6" xr2:uid="{23BA4A40-6F56-47C1-AB3C-AE59A3EFA736}"/>
  </bookViews>
  <sheets>
    <sheet name="Таблица2" sheetId="3" r:id="rId1"/>
    <sheet name="2" sheetId="4" r:id="rId2"/>
    <sheet name="Табоица1" sheetId="5" r:id="rId3"/>
    <sheet name="1" sheetId="1" r:id="rId4"/>
    <sheet name="Лист6" sheetId="6" r:id="rId5"/>
    <sheet name="Лист7" sheetId="7" r:id="rId6"/>
    <sheet name="Лист8" sheetId="8" r:id="rId7"/>
  </sheets>
  <calcPr calcId="191029"/>
  <pivotCaches>
    <pivotCache cacheId="4" r:id="rId8"/>
    <pivotCache cacheId="7" r:id="rId9"/>
    <pivotCache cacheId="1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7" l="1"/>
  <c r="B25" i="7"/>
  <c r="B24" i="7"/>
  <c r="B23" i="7"/>
  <c r="B22" i="7"/>
  <c r="B22" i="6"/>
  <c r="B25" i="6"/>
  <c r="B24" i="6"/>
  <c r="B23" i="6"/>
  <c r="D3" i="4"/>
  <c r="D4" i="4"/>
  <c r="D5" i="4"/>
  <c r="D6" i="4"/>
  <c r="D7" i="4"/>
  <c r="D8" i="4"/>
  <c r="D2" i="4"/>
</calcChain>
</file>

<file path=xl/sharedStrings.xml><?xml version="1.0" encoding="utf-8"?>
<sst xmlns="http://schemas.openxmlformats.org/spreadsheetml/2006/main" count="152" uniqueCount="116">
  <si>
    <t>спорт</t>
  </si>
  <si>
    <t>год</t>
  </si>
  <si>
    <t>продажи</t>
  </si>
  <si>
    <t>гольф</t>
  </si>
  <si>
    <t>теннис</t>
  </si>
  <si>
    <t>Названия строк</t>
  </si>
  <si>
    <t>Общий итог</t>
  </si>
  <si>
    <t>Сумма по полю продажи</t>
  </si>
  <si>
    <t>Год</t>
  </si>
  <si>
    <t>Фактические расходы</t>
  </si>
  <si>
    <t>Предполагаемые расходы</t>
  </si>
  <si>
    <t>Состояние бюджета</t>
  </si>
  <si>
    <t>Сумма по полю Фактические расходы</t>
  </si>
  <si>
    <t>Сумма по полю Предполагаемые расходы</t>
  </si>
  <si>
    <t>Демографические данные</t>
  </si>
  <si>
    <t>Страна</t>
  </si>
  <si>
    <t>Площадь</t>
  </si>
  <si>
    <t>Ежегодный прирост</t>
  </si>
  <si>
    <t>Столица</t>
  </si>
  <si>
    <t>Россия</t>
  </si>
  <si>
    <t>Украина</t>
  </si>
  <si>
    <t>Беларусь</t>
  </si>
  <si>
    <t>Казахстан</t>
  </si>
  <si>
    <t>Армения</t>
  </si>
  <si>
    <t>Азербайджан</t>
  </si>
  <si>
    <t>Узбекистан</t>
  </si>
  <si>
    <t>Таджикистан</t>
  </si>
  <si>
    <t>Туркемнистан</t>
  </si>
  <si>
    <t>Кыргызстан</t>
  </si>
  <si>
    <t>Молдова</t>
  </si>
  <si>
    <t>Грузия</t>
  </si>
  <si>
    <t>Латвия</t>
  </si>
  <si>
    <t>Литва</t>
  </si>
  <si>
    <t>Эстония</t>
  </si>
  <si>
    <t>Москва</t>
  </si>
  <si>
    <t>Киев</t>
  </si>
  <si>
    <t>Минск</t>
  </si>
  <si>
    <t>Астана</t>
  </si>
  <si>
    <t>Ереван</t>
  </si>
  <si>
    <t>Баку</t>
  </si>
  <si>
    <t>Ташкент</t>
  </si>
  <si>
    <t>Душанбе</t>
  </si>
  <si>
    <t>Ашхабад</t>
  </si>
  <si>
    <t>Бишкек</t>
  </si>
  <si>
    <t>Кишинев</t>
  </si>
  <si>
    <t>Тбилиси</t>
  </si>
  <si>
    <t>Рига</t>
  </si>
  <si>
    <t>Вильнюс</t>
  </si>
  <si>
    <t>Таллин</t>
  </si>
  <si>
    <t>Население</t>
  </si>
  <si>
    <t>Поиск</t>
  </si>
  <si>
    <t>Прирост населения</t>
  </si>
  <si>
    <t>Доля горожан</t>
  </si>
  <si>
    <t>РОССИЙСКАЯ ФУТБОЛЬНАЯ ПРЕМЬЕР ЛИГА</t>
  </si>
  <si>
    <t>Команда</t>
  </si>
  <si>
    <t>Зенит</t>
  </si>
  <si>
    <t>ЦСКА</t>
  </si>
  <si>
    <t>Рубин</t>
  </si>
  <si>
    <t>Спартак</t>
  </si>
  <si>
    <t>Локомотив</t>
  </si>
  <si>
    <t>Спартак Н</t>
  </si>
  <si>
    <t>Динамо</t>
  </si>
  <si>
    <t>Томь</t>
  </si>
  <si>
    <t>Ростов</t>
  </si>
  <si>
    <t>Анжи</t>
  </si>
  <si>
    <t>Краснодар</t>
  </si>
  <si>
    <t>Терек</t>
  </si>
  <si>
    <t>Крылья советов</t>
  </si>
  <si>
    <t>Амкар</t>
  </si>
  <si>
    <t>Кубань</t>
  </si>
  <si>
    <t>Волга</t>
  </si>
  <si>
    <t>Город</t>
  </si>
  <si>
    <t>Главный тренер</t>
  </si>
  <si>
    <t>Бюджет</t>
  </si>
  <si>
    <t>УЕФА</t>
  </si>
  <si>
    <t>Место</t>
  </si>
  <si>
    <t>Дмитрий Чернышов</t>
  </si>
  <si>
    <t>Дан Петреску</t>
  </si>
  <si>
    <t>Миодраг Божович</t>
  </si>
  <si>
    <t>Андрей Кобелев</t>
  </si>
  <si>
    <t>Станислав Черчесов</t>
  </si>
  <si>
    <t>Славолюб Муслин</t>
  </si>
  <si>
    <t>Гус Хиддинк</t>
  </si>
  <si>
    <t>Сергей Балахнин</t>
  </si>
  <si>
    <t>Сергей Передня</t>
  </si>
  <si>
    <t>Сергей Силкин</t>
  </si>
  <si>
    <t>Сергей Ташуев</t>
  </si>
  <si>
    <t>Жосе Коусейру</t>
  </si>
  <si>
    <t>Валерий Карпин</t>
  </si>
  <si>
    <t>Курбан Бердыев</t>
  </si>
  <si>
    <t>Леонид Слуцкий</t>
  </si>
  <si>
    <t>Лучиано Спаллети</t>
  </si>
  <si>
    <t>Санкт-Петербург</t>
  </si>
  <si>
    <t>Казань</t>
  </si>
  <si>
    <t>Нальчик</t>
  </si>
  <si>
    <t>Томск</t>
  </si>
  <si>
    <t>Ростов-на-Дону</t>
  </si>
  <si>
    <t>Махачкала</t>
  </si>
  <si>
    <t>грозный</t>
  </si>
  <si>
    <t>Самара</t>
  </si>
  <si>
    <t>Пермь</t>
  </si>
  <si>
    <t>Нижний Новгород</t>
  </si>
  <si>
    <t>город</t>
  </si>
  <si>
    <t>главный тренер</t>
  </si>
  <si>
    <t>бюджет</t>
  </si>
  <si>
    <t>Продано ноутбуков</t>
  </si>
  <si>
    <t>Продано ПК</t>
  </si>
  <si>
    <t>Месяц</t>
  </si>
  <si>
    <t>Январь</t>
  </si>
  <si>
    <t>Февраль</t>
  </si>
  <si>
    <t>Март</t>
  </si>
  <si>
    <t>Апрель</t>
  </si>
  <si>
    <t>Май</t>
  </si>
  <si>
    <t>Июнь</t>
  </si>
  <si>
    <t>Сумма по полю Продано ноутбуков</t>
  </si>
  <si>
    <t>Сумма по полю Продано ПК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</si>
</sst>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₽&quot;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 EXcel 5.xlsx]Таблица2!Сводная таблица2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Таблица2!$B$3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Таблица2!$A$4:$A$12</c:f>
              <c:multiLvlStrCache>
                <c:ptCount val="6"/>
                <c:lvl>
                  <c:pt idx="0">
                    <c:v>93</c:v>
                  </c:pt>
                  <c:pt idx="1">
                    <c:v>95</c:v>
                  </c:pt>
                  <c:pt idx="2">
                    <c:v>96</c:v>
                  </c:pt>
                  <c:pt idx="3">
                    <c:v>94</c:v>
                  </c:pt>
                  <c:pt idx="4">
                    <c:v>95</c:v>
                  </c:pt>
                  <c:pt idx="5">
                    <c:v>96</c:v>
                  </c:pt>
                </c:lvl>
                <c:lvl>
                  <c:pt idx="0">
                    <c:v>гольф</c:v>
                  </c:pt>
                  <c:pt idx="3">
                    <c:v>теннис</c:v>
                  </c:pt>
                </c:lvl>
              </c:multiLvlStrCache>
            </c:multiLvlStrRef>
          </c:cat>
          <c:val>
            <c:numRef>
              <c:f>Таблица2!$B$4:$B$12</c:f>
              <c:numCache>
                <c:formatCode>General</c:formatCode>
                <c:ptCount val="6"/>
                <c:pt idx="0">
                  <c:v>16750</c:v>
                </c:pt>
                <c:pt idx="1">
                  <c:v>5550</c:v>
                </c:pt>
                <c:pt idx="2">
                  <c:v>6430</c:v>
                </c:pt>
                <c:pt idx="3">
                  <c:v>12070</c:v>
                </c:pt>
                <c:pt idx="4">
                  <c:v>5000</c:v>
                </c:pt>
                <c:pt idx="5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05-4284-9285-693A7BDAE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961344"/>
        <c:axId val="334950528"/>
      </c:barChart>
      <c:catAx>
        <c:axId val="33496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950528"/>
        <c:crosses val="autoZero"/>
        <c:auto val="1"/>
        <c:lblAlgn val="ctr"/>
        <c:lblOffset val="100"/>
        <c:noMultiLvlLbl val="0"/>
      </c:catAx>
      <c:valAx>
        <c:axId val="3349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96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 EXcel 5.xlsx]Табоица1!Сводная таблица3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tx1"/>
            </a:solidFill>
            <a:round/>
          </a:ln>
          <a:effectLst/>
        </c:spPr>
        <c:marker>
          <c:symbol val="diamond"/>
          <c:size val="5"/>
          <c:spPr>
            <a:solidFill>
              <a:srgbClr val="00206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tx1"/>
            </a:solidFill>
            <a:round/>
          </a:ln>
          <a:effectLst/>
        </c:spPr>
        <c:marker>
          <c:symbol val="square"/>
          <c:size val="5"/>
          <c:spPr>
            <a:solidFill>
              <a:srgbClr val="FF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tx1"/>
            </a:solidFill>
            <a:round/>
          </a:ln>
          <a:effectLst/>
        </c:spPr>
        <c:marker>
          <c:symbol val="square"/>
          <c:size val="5"/>
          <c:spPr>
            <a:solidFill>
              <a:srgbClr val="FF0000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Табоица1!$B$3</c:f>
              <c:strCache>
                <c:ptCount val="1"/>
                <c:pt idx="0">
                  <c:v>Сумма по полю Фактические расходы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Табоица1!$A$4:$A$11</c:f>
              <c:strCache>
                <c:ptCount val="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</c:strCache>
            </c:strRef>
          </c:cat>
          <c:val>
            <c:numRef>
              <c:f>Табоица1!$B$4:$B$11</c:f>
              <c:numCache>
                <c:formatCode>General</c:formatCode>
                <c:ptCount val="7"/>
                <c:pt idx="0">
                  <c:v>1500</c:v>
                </c:pt>
                <c:pt idx="1">
                  <c:v>1900</c:v>
                </c:pt>
                <c:pt idx="2">
                  <c:v>1000</c:v>
                </c:pt>
                <c:pt idx="3">
                  <c:v>1700</c:v>
                </c:pt>
                <c:pt idx="4">
                  <c:v>2300</c:v>
                </c:pt>
                <c:pt idx="5">
                  <c:v>3500</c:v>
                </c:pt>
                <c:pt idx="6">
                  <c:v>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BB-437C-BAC8-F67C05EDFA39}"/>
            </c:ext>
          </c:extLst>
        </c:ser>
        <c:ser>
          <c:idx val="1"/>
          <c:order val="1"/>
          <c:tx>
            <c:strRef>
              <c:f>Табоица1!$C$3</c:f>
              <c:strCache>
                <c:ptCount val="1"/>
                <c:pt idx="0">
                  <c:v>Сумма по полю Предполагаемые расходы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Табоица1!$A$4:$A$11</c:f>
              <c:strCache>
                <c:ptCount val="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</c:strCache>
            </c:strRef>
          </c:cat>
          <c:val>
            <c:numRef>
              <c:f>Табоица1!$C$4:$C$11</c:f>
              <c:numCache>
                <c:formatCode>General</c:formatCode>
                <c:ptCount val="7"/>
                <c:pt idx="0">
                  <c:v>1000</c:v>
                </c:pt>
                <c:pt idx="1">
                  <c:v>2100</c:v>
                </c:pt>
                <c:pt idx="2">
                  <c:v>1300</c:v>
                </c:pt>
                <c:pt idx="3">
                  <c:v>2000</c:v>
                </c:pt>
                <c:pt idx="4">
                  <c:v>2000</c:v>
                </c:pt>
                <c:pt idx="5">
                  <c:v>3000</c:v>
                </c:pt>
                <c:pt idx="6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BB-437C-BAC8-F67C05EDF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725904"/>
        <c:axId val="463735888"/>
      </c:lineChart>
      <c:catAx>
        <c:axId val="46372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735888"/>
        <c:crosses val="autoZero"/>
        <c:auto val="1"/>
        <c:lblAlgn val="ctr"/>
        <c:lblOffset val="100"/>
        <c:noMultiLvlLbl val="0"/>
      </c:catAx>
      <c:valAx>
        <c:axId val="4637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72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/>
        </a:gs>
        <a:gs pos="100000">
          <a:schemeClr val="tx1"/>
        </a:gs>
      </a:gsLst>
      <a:lin ang="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 EXcel 5.xlsx]Лист8!Сводная таблица4</c:name>
    <c:fmtId val="0"/>
  </c:pivotSource>
  <c:chart>
    <c:autoTitleDeleted val="0"/>
    <c:pivotFmts>
      <c:pivotFmt>
        <c:idx val="0"/>
        <c:spPr>
          <a:ln w="28575" cap="rnd">
            <a:solidFill>
              <a:schemeClr val="accent5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8"/>
          <c:spPr>
            <a:solidFill>
              <a:srgbClr val="FFFF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ymbol val="triangle"/>
          <c:size val="10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Лист8!$B$10</c:f>
              <c:strCache>
                <c:ptCount val="1"/>
                <c:pt idx="0">
                  <c:v>Сумма по полю Продано ноутбуков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Лист8!$A$11:$A$17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Лист8!$B$11:$B$17</c:f>
              <c:numCache>
                <c:formatCode>General</c:formatCode>
                <c:ptCount val="6"/>
                <c:pt idx="0">
                  <c:v>40</c:v>
                </c:pt>
                <c:pt idx="1">
                  <c:v>52</c:v>
                </c:pt>
                <c:pt idx="2">
                  <c:v>65</c:v>
                </c:pt>
                <c:pt idx="3">
                  <c:v>70</c:v>
                </c:pt>
                <c:pt idx="4">
                  <c:v>60</c:v>
                </c:pt>
                <c:pt idx="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B-4925-AB19-A8300A2C2AFB}"/>
            </c:ext>
          </c:extLst>
        </c:ser>
        <c:ser>
          <c:idx val="1"/>
          <c:order val="1"/>
          <c:tx>
            <c:strRef>
              <c:f>Лист8!$C$10</c:f>
              <c:strCache>
                <c:ptCount val="1"/>
                <c:pt idx="0">
                  <c:v>Сумма по полю Продано ПК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Лист8!$A$11:$A$17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Лист8!$C$11:$C$17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65</c:v>
                </c:pt>
                <c:pt idx="3">
                  <c:v>60</c:v>
                </c:pt>
                <c:pt idx="4">
                  <c:v>55</c:v>
                </c:pt>
                <c:pt idx="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7B-4925-AB19-A8300A2C2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07712"/>
        <c:axId val="127708128"/>
      </c:lineChart>
      <c:catAx>
        <c:axId val="12770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708128"/>
        <c:crosses val="autoZero"/>
        <c:auto val="1"/>
        <c:lblAlgn val="ctr"/>
        <c:lblOffset val="100"/>
        <c:noMultiLvlLbl val="0"/>
      </c:catAx>
      <c:valAx>
        <c:axId val="1277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707712"/>
        <c:crosses val="autoZero"/>
        <c:crossBetween val="between"/>
      </c:valAx>
      <c:spPr>
        <a:gradFill>
          <a:gsLst>
            <a:gs pos="100000">
              <a:schemeClr val="bg1"/>
            </a:gs>
            <a:gs pos="28000">
              <a:srgbClr val="002060">
                <a:alpha val="69000"/>
              </a:srgbClr>
            </a:gs>
            <a:gs pos="0">
              <a:schemeClr val="tx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84713453090474"/>
          <c:y val="0.38824110527850686"/>
          <c:w val="0.29610751099969834"/>
          <c:h val="0.22351742490522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3</xdr:row>
      <xdr:rowOff>109537</xdr:rowOff>
    </xdr:from>
    <xdr:to>
      <xdr:col>11</xdr:col>
      <xdr:colOff>500062</xdr:colOff>
      <xdr:row>17</xdr:row>
      <xdr:rowOff>185737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F07D45E-7D42-4923-BBA0-220EB351E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</xdr:colOff>
      <xdr:row>6</xdr:row>
      <xdr:rowOff>42862</xdr:rowOff>
    </xdr:from>
    <xdr:to>
      <xdr:col>6</xdr:col>
      <xdr:colOff>452437</xdr:colOff>
      <xdr:row>20</xdr:row>
      <xdr:rowOff>119062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9FD80D2-BC2A-44AD-B47A-B032D5934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33337</xdr:rowOff>
    </xdr:from>
    <xdr:to>
      <xdr:col>6</xdr:col>
      <xdr:colOff>85725</xdr:colOff>
      <xdr:row>22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9C1039E-5D6F-4408-BC3A-86573728F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лина" refreshedDate="44739.35071377315" createdVersion="7" refreshedVersion="7" minRefreshableVersion="3" recordCount="8" xr:uid="{7FE6389D-B299-4137-B55E-CFC0BDD6F6E5}">
  <cacheSource type="worksheet">
    <worksheetSource ref="A1:C9" sheet="1"/>
  </cacheSource>
  <cacheFields count="3">
    <cacheField name="спорт" numFmtId="0">
      <sharedItems count="2">
        <s v="гольф"/>
        <s v="теннис"/>
      </sharedItems>
    </cacheField>
    <cacheField name="год" numFmtId="0">
      <sharedItems containsSemiMixedTypes="0" containsString="0" containsNumber="1" containsInteger="1" minValue="93" maxValue="96" count="4">
        <n v="93"/>
        <n v="94"/>
        <n v="95"/>
        <n v="96"/>
      </sharedItems>
    </cacheField>
    <cacheField name="продажи" numFmtId="164">
      <sharedItems containsSemiMixedTypes="0" containsString="0" containsNumber="1" containsInteger="1" minValue="1750" maxValue="1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лина" refreshedDate="44739.355789814814" createdVersion="7" refreshedVersion="7" minRefreshableVersion="3" recordCount="7" xr:uid="{80D6E0BA-5D1A-4D83-A3B1-A528970F9A77}">
  <cacheSource type="worksheet">
    <worksheetSource ref="A1:D8" sheet="2"/>
  </cacheSource>
  <cacheFields count="4">
    <cacheField name="Год" numFmtId="0">
      <sharedItems containsSemiMixedTypes="0" containsString="0" containsNumber="1" containsInteger="1" minValue="1993" maxValue="1999" count="7">
        <n v="1993"/>
        <n v="1994"/>
        <n v="1995"/>
        <n v="1996"/>
        <n v="1997"/>
        <n v="1998"/>
        <n v="1999"/>
      </sharedItems>
    </cacheField>
    <cacheField name="Фактические расходы" numFmtId="0">
      <sharedItems containsSemiMixedTypes="0" containsString="0" containsNumber="1" containsInteger="1" minValue="1000" maxValue="4800"/>
    </cacheField>
    <cacheField name="Предполагаемые расходы" numFmtId="0">
      <sharedItems containsSemiMixedTypes="0" containsString="0" containsNumber="1" containsInteger="1" minValue="1000" maxValue="5000"/>
    </cacheField>
    <cacheField name="Состояние бюджета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лина" refreshedDate="44739.381075462959" createdVersion="7" refreshedVersion="7" minRefreshableVersion="3" recordCount="6" xr:uid="{63B2A15D-62A2-449C-A1AE-E1BC9086E1D8}">
  <cacheSource type="worksheet">
    <worksheetSource ref="A1:C7" sheet="Лист8"/>
  </cacheSource>
  <cacheFields count="3">
    <cacheField name="Месяц" numFmtId="0">
      <sharedItems count="6">
        <s v="Январь"/>
        <s v="Февраль"/>
        <s v="Март"/>
        <s v="Апрель"/>
        <s v="Май"/>
        <s v="Июнь"/>
      </sharedItems>
    </cacheField>
    <cacheField name="Продано ноутбуков" numFmtId="0">
      <sharedItems containsSemiMixedTypes="0" containsString="0" containsNumber="1" containsInteger="1" minValue="40" maxValue="70"/>
    </cacheField>
    <cacheField name="Продано ПК" numFmtId="0">
      <sharedItems containsSemiMixedTypes="0" containsString="0" containsNumber="1" containsInteger="1" minValue="50" maxValue="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15000"/>
  </r>
  <r>
    <x v="1"/>
    <x v="1"/>
    <n v="8000"/>
  </r>
  <r>
    <x v="0"/>
    <x v="0"/>
    <n v="1750"/>
  </r>
  <r>
    <x v="0"/>
    <x v="2"/>
    <n v="5550"/>
  </r>
  <r>
    <x v="1"/>
    <x v="1"/>
    <n v="4070"/>
  </r>
  <r>
    <x v="1"/>
    <x v="2"/>
    <n v="5000"/>
  </r>
  <r>
    <x v="0"/>
    <x v="3"/>
    <n v="6430"/>
  </r>
  <r>
    <x v="1"/>
    <x v="3"/>
    <n v="2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1500"/>
    <n v="1000"/>
    <s v="не превышает"/>
  </r>
  <r>
    <x v="1"/>
    <n v="1900"/>
    <n v="2100"/>
    <s v="превышает"/>
  </r>
  <r>
    <x v="2"/>
    <n v="1000"/>
    <n v="1300"/>
    <s v="превышает"/>
  </r>
  <r>
    <x v="3"/>
    <n v="1700"/>
    <n v="2000"/>
    <s v="превышает"/>
  </r>
  <r>
    <x v="4"/>
    <n v="2300"/>
    <n v="2000"/>
    <s v="не превышает"/>
  </r>
  <r>
    <x v="5"/>
    <n v="3500"/>
    <n v="3000"/>
    <s v="не превышает"/>
  </r>
  <r>
    <x v="6"/>
    <n v="4800"/>
    <n v="5000"/>
    <s v="превышает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40"/>
    <n v="50"/>
  </r>
  <r>
    <x v="1"/>
    <n v="52"/>
    <n v="60"/>
  </r>
  <r>
    <x v="2"/>
    <n v="65"/>
    <n v="65"/>
  </r>
  <r>
    <x v="3"/>
    <n v="70"/>
    <n v="60"/>
  </r>
  <r>
    <x v="4"/>
    <n v="60"/>
    <n v="55"/>
  </r>
  <r>
    <x v="5"/>
    <n v="40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86DF12-146A-4366-859F-F8A851B805DD}" name="Сводная таблица2" cacheId="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3:B12" firstHeaderRow="1" firstDataRow="1" firstDataCol="1"/>
  <pivotFields count="3">
    <pivotField axis="axisRow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numFmtId="164" showAll="0"/>
  </pivotFields>
  <rowFields count="2">
    <field x="0"/>
    <field x="1"/>
  </rowFields>
  <rowItems count="9">
    <i>
      <x/>
    </i>
    <i r="1">
      <x/>
    </i>
    <i r="1">
      <x v="2"/>
    </i>
    <i r="1">
      <x v="3"/>
    </i>
    <i>
      <x v="1"/>
    </i>
    <i r="1">
      <x v="1"/>
    </i>
    <i r="1">
      <x v="2"/>
    </i>
    <i r="1">
      <x v="3"/>
    </i>
    <i t="grand">
      <x/>
    </i>
  </rowItems>
  <colItems count="1">
    <i/>
  </colItems>
  <dataFields count="1">
    <dataField name="Сумма по полю продажи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B8F116-C42C-4A5F-9A42-C095A4E97812}" name="Сводная таблица3" cacheId="7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3:C11" firstHeaderRow="0" firstDataRow="1" firstDataCol="1"/>
  <pivotFields count="4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dataField="1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Фактические расходы" fld="1" baseField="0" baseItem="0"/>
    <dataField name="Сумма по полю Предполагаемые расходы" fld="2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AB1630-2D87-467D-A3B2-2CF43F83D067}" name="Сводная таблица4" cacheId="1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10:C17" firstHeaderRow="0" firstDataRow="1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Продано ноутбуков" fld="1" baseField="0" baseItem="0"/>
    <dataField name="Сумма по полю Продано ПК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133C6-F140-4F8C-ADFA-C1239ACB59F4}">
  <dimension ref="A3:B12"/>
  <sheetViews>
    <sheetView workbookViewId="0">
      <selection activeCell="B16" sqref="B16"/>
    </sheetView>
  </sheetViews>
  <sheetFormatPr defaultRowHeight="15" x14ac:dyDescent="0.25"/>
  <cols>
    <col min="1" max="1" width="17.28515625" bestFit="1" customWidth="1"/>
    <col min="2" max="2" width="24.7109375" bestFit="1" customWidth="1"/>
  </cols>
  <sheetData>
    <row r="3" spans="1:2" x14ac:dyDescent="0.25">
      <c r="A3" s="4" t="s">
        <v>5</v>
      </c>
      <c r="B3" t="s">
        <v>7</v>
      </c>
    </row>
    <row r="4" spans="1:2" x14ac:dyDescent="0.25">
      <c r="A4" s="5" t="s">
        <v>3</v>
      </c>
      <c r="B4" s="6">
        <v>28730</v>
      </c>
    </row>
    <row r="5" spans="1:2" x14ac:dyDescent="0.25">
      <c r="A5" s="7">
        <v>93</v>
      </c>
      <c r="B5" s="6">
        <v>16750</v>
      </c>
    </row>
    <row r="6" spans="1:2" x14ac:dyDescent="0.25">
      <c r="A6" s="7">
        <v>95</v>
      </c>
      <c r="B6" s="6">
        <v>5550</v>
      </c>
    </row>
    <row r="7" spans="1:2" x14ac:dyDescent="0.25">
      <c r="A7" s="7">
        <v>96</v>
      </c>
      <c r="B7" s="6">
        <v>6430</v>
      </c>
    </row>
    <row r="8" spans="1:2" x14ac:dyDescent="0.25">
      <c r="A8" s="5" t="s">
        <v>4</v>
      </c>
      <c r="B8" s="6">
        <v>19170</v>
      </c>
    </row>
    <row r="9" spans="1:2" x14ac:dyDescent="0.25">
      <c r="A9" s="7">
        <v>94</v>
      </c>
      <c r="B9" s="6">
        <v>12070</v>
      </c>
    </row>
    <row r="10" spans="1:2" x14ac:dyDescent="0.25">
      <c r="A10" s="7">
        <v>95</v>
      </c>
      <c r="B10" s="6">
        <v>5000</v>
      </c>
    </row>
    <row r="11" spans="1:2" x14ac:dyDescent="0.25">
      <c r="A11" s="7">
        <v>96</v>
      </c>
      <c r="B11" s="6">
        <v>2100</v>
      </c>
    </row>
    <row r="12" spans="1:2" x14ac:dyDescent="0.25">
      <c r="A12" s="5" t="s">
        <v>6</v>
      </c>
      <c r="B12" s="6">
        <v>47900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486A0-CB63-4CA1-BFA1-D6ED7775BA15}">
  <dimension ref="A1:D8"/>
  <sheetViews>
    <sheetView workbookViewId="0">
      <selection sqref="A1:D8"/>
    </sheetView>
  </sheetViews>
  <sheetFormatPr defaultRowHeight="15" x14ac:dyDescent="0.25"/>
  <cols>
    <col min="1" max="1" width="5" bestFit="1" customWidth="1"/>
    <col min="2" max="2" width="21.140625" bestFit="1" customWidth="1"/>
    <col min="3" max="3" width="25.7109375" bestFit="1" customWidth="1"/>
    <col min="4" max="4" width="19.5703125" bestFit="1" customWidth="1"/>
  </cols>
  <sheetData>
    <row r="1" spans="1:4" x14ac:dyDescent="0.25">
      <c r="A1" s="8" t="s">
        <v>8</v>
      </c>
      <c r="B1" s="8" t="s">
        <v>9</v>
      </c>
      <c r="C1" s="8" t="s">
        <v>10</v>
      </c>
      <c r="D1" s="8" t="s">
        <v>11</v>
      </c>
    </row>
    <row r="2" spans="1:4" x14ac:dyDescent="0.25">
      <c r="A2" s="8">
        <v>1993</v>
      </c>
      <c r="B2" s="8">
        <v>1500</v>
      </c>
      <c r="C2" s="8">
        <v>1000</v>
      </c>
      <c r="D2" s="8" t="str">
        <f>IF(C2&gt;B2, "превышает", "не превышает")</f>
        <v>не превышает</v>
      </c>
    </row>
    <row r="3" spans="1:4" x14ac:dyDescent="0.25">
      <c r="A3" s="8">
        <v>1994</v>
      </c>
      <c r="B3" s="8">
        <v>1900</v>
      </c>
      <c r="C3" s="8">
        <v>2100</v>
      </c>
      <c r="D3" s="8" t="str">
        <f t="shared" ref="D3:D8" si="0">IF(C3&gt;B3, "превышает", "не превышает")</f>
        <v>превышает</v>
      </c>
    </row>
    <row r="4" spans="1:4" x14ac:dyDescent="0.25">
      <c r="A4" s="8">
        <v>1995</v>
      </c>
      <c r="B4" s="8">
        <v>1000</v>
      </c>
      <c r="C4" s="8">
        <v>1300</v>
      </c>
      <c r="D4" s="8" t="str">
        <f t="shared" si="0"/>
        <v>превышает</v>
      </c>
    </row>
    <row r="5" spans="1:4" x14ac:dyDescent="0.25">
      <c r="A5" s="8">
        <v>1996</v>
      </c>
      <c r="B5" s="8">
        <v>1700</v>
      </c>
      <c r="C5" s="8">
        <v>2000</v>
      </c>
      <c r="D5" s="8" t="str">
        <f t="shared" si="0"/>
        <v>превышает</v>
      </c>
    </row>
    <row r="6" spans="1:4" x14ac:dyDescent="0.25">
      <c r="A6" s="8">
        <v>1997</v>
      </c>
      <c r="B6" s="8">
        <v>2300</v>
      </c>
      <c r="C6" s="8">
        <v>2000</v>
      </c>
      <c r="D6" s="8" t="str">
        <f t="shared" si="0"/>
        <v>не превышает</v>
      </c>
    </row>
    <row r="7" spans="1:4" x14ac:dyDescent="0.25">
      <c r="A7" s="8">
        <v>1998</v>
      </c>
      <c r="B7" s="8">
        <v>3500</v>
      </c>
      <c r="C7" s="8">
        <v>3000</v>
      </c>
      <c r="D7" s="8" t="str">
        <f t="shared" si="0"/>
        <v>не превышает</v>
      </c>
    </row>
    <row r="8" spans="1:4" x14ac:dyDescent="0.25">
      <c r="A8" s="8">
        <v>1999</v>
      </c>
      <c r="B8" s="8">
        <v>4800</v>
      </c>
      <c r="C8" s="8">
        <v>5000</v>
      </c>
      <c r="D8" s="8" t="str">
        <f t="shared" si="0"/>
        <v>превышает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47141-2B05-4967-A673-07748623E2DC}">
  <dimension ref="A3:C11"/>
  <sheetViews>
    <sheetView topLeftCell="B1" zoomScale="85" zoomScaleNormal="85" workbookViewId="0">
      <selection activeCell="J17" sqref="J17"/>
    </sheetView>
  </sheetViews>
  <sheetFormatPr defaultRowHeight="15" x14ac:dyDescent="0.25"/>
  <cols>
    <col min="1" max="1" width="17.85546875" bestFit="1" customWidth="1"/>
    <col min="2" max="2" width="37" bestFit="1" customWidth="1"/>
    <col min="3" max="3" width="41.7109375" bestFit="1" customWidth="1"/>
    <col min="4" max="4" width="19.42578125" bestFit="1" customWidth="1"/>
  </cols>
  <sheetData>
    <row r="3" spans="1:3" x14ac:dyDescent="0.25">
      <c r="A3" s="4" t="s">
        <v>5</v>
      </c>
      <c r="B3" t="s">
        <v>12</v>
      </c>
      <c r="C3" t="s">
        <v>13</v>
      </c>
    </row>
    <row r="4" spans="1:3" x14ac:dyDescent="0.25">
      <c r="A4" s="5">
        <v>1993</v>
      </c>
      <c r="B4" s="6">
        <v>1500</v>
      </c>
      <c r="C4" s="6">
        <v>1000</v>
      </c>
    </row>
    <row r="5" spans="1:3" x14ac:dyDescent="0.25">
      <c r="A5" s="5">
        <v>1994</v>
      </c>
      <c r="B5" s="6">
        <v>1900</v>
      </c>
      <c r="C5" s="6">
        <v>2100</v>
      </c>
    </row>
    <row r="6" spans="1:3" x14ac:dyDescent="0.25">
      <c r="A6" s="5">
        <v>1995</v>
      </c>
      <c r="B6" s="6">
        <v>1000</v>
      </c>
      <c r="C6" s="6">
        <v>1300</v>
      </c>
    </row>
    <row r="7" spans="1:3" x14ac:dyDescent="0.25">
      <c r="A7" s="5">
        <v>1996</v>
      </c>
      <c r="B7" s="6">
        <v>1700</v>
      </c>
      <c r="C7" s="6">
        <v>2000</v>
      </c>
    </row>
    <row r="8" spans="1:3" x14ac:dyDescent="0.25">
      <c r="A8" s="5">
        <v>1997</v>
      </c>
      <c r="B8" s="6">
        <v>2300</v>
      </c>
      <c r="C8" s="6">
        <v>2000</v>
      </c>
    </row>
    <row r="9" spans="1:3" x14ac:dyDescent="0.25">
      <c r="A9" s="5">
        <v>1998</v>
      </c>
      <c r="B9" s="6">
        <v>3500</v>
      </c>
      <c r="C9" s="6">
        <v>3000</v>
      </c>
    </row>
    <row r="10" spans="1:3" x14ac:dyDescent="0.25">
      <c r="A10" s="5">
        <v>1999</v>
      </c>
      <c r="B10" s="6">
        <v>4800</v>
      </c>
      <c r="C10" s="6">
        <v>5000</v>
      </c>
    </row>
    <row r="11" spans="1:3" x14ac:dyDescent="0.25">
      <c r="A11" s="5" t="s">
        <v>6</v>
      </c>
      <c r="B11" s="6">
        <v>16700</v>
      </c>
      <c r="C11" s="6">
        <v>16400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0B33C-F7B5-4E30-86AC-B5BCA58EBD34}">
  <dimension ref="A1:C9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3</v>
      </c>
      <c r="B2" s="1">
        <v>93</v>
      </c>
      <c r="C2" s="2">
        <v>15000</v>
      </c>
    </row>
    <row r="3" spans="1:3" x14ac:dyDescent="0.25">
      <c r="A3" s="1" t="s">
        <v>4</v>
      </c>
      <c r="B3" s="1">
        <v>94</v>
      </c>
      <c r="C3" s="2">
        <v>8000</v>
      </c>
    </row>
    <row r="4" spans="1:3" x14ac:dyDescent="0.25">
      <c r="A4" s="1" t="s">
        <v>3</v>
      </c>
      <c r="B4" s="1">
        <v>93</v>
      </c>
      <c r="C4" s="2">
        <v>1750</v>
      </c>
    </row>
    <row r="5" spans="1:3" x14ac:dyDescent="0.25">
      <c r="A5" s="1" t="s">
        <v>3</v>
      </c>
      <c r="B5" s="1">
        <v>95</v>
      </c>
      <c r="C5" s="2">
        <v>5550</v>
      </c>
    </row>
    <row r="6" spans="1:3" x14ac:dyDescent="0.25">
      <c r="A6" s="1" t="s">
        <v>4</v>
      </c>
      <c r="B6" s="1">
        <v>94</v>
      </c>
      <c r="C6" s="2">
        <v>4070</v>
      </c>
    </row>
    <row r="7" spans="1:3" x14ac:dyDescent="0.25">
      <c r="A7" s="1" t="s">
        <v>4</v>
      </c>
      <c r="B7" s="1">
        <v>95</v>
      </c>
      <c r="C7" s="2">
        <v>5000</v>
      </c>
    </row>
    <row r="8" spans="1:3" x14ac:dyDescent="0.25">
      <c r="A8" s="1" t="s">
        <v>3</v>
      </c>
      <c r="B8" s="1">
        <v>96</v>
      </c>
      <c r="C8" s="2">
        <v>6430</v>
      </c>
    </row>
    <row r="9" spans="1:3" x14ac:dyDescent="0.25">
      <c r="A9" s="1" t="s">
        <v>4</v>
      </c>
      <c r="B9" s="1">
        <v>96</v>
      </c>
      <c r="C9" s="2">
        <v>2100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B6F8B-C59D-40E6-9526-0DF8C96DA322}">
  <dimension ref="A1:F27"/>
  <sheetViews>
    <sheetView topLeftCell="A14" workbookViewId="0">
      <selection activeCell="B22" sqref="B22"/>
    </sheetView>
  </sheetViews>
  <sheetFormatPr defaultRowHeight="15" x14ac:dyDescent="0.25"/>
  <cols>
    <col min="1" max="1" width="19" bestFit="1" customWidth="1"/>
    <col min="2" max="2" width="10.28515625" bestFit="1" customWidth="1"/>
    <col min="3" max="3" width="11.7109375" bestFit="1" customWidth="1"/>
    <col min="4" max="4" width="21.85546875" bestFit="1" customWidth="1"/>
    <col min="5" max="5" width="14.140625" bestFit="1" customWidth="1"/>
    <col min="6" max="6" width="9.42578125" bestFit="1" customWidth="1"/>
  </cols>
  <sheetData>
    <row r="1" spans="1:6" ht="18.75" x14ac:dyDescent="0.3">
      <c r="A1" s="11" t="s">
        <v>14</v>
      </c>
      <c r="B1" s="11"/>
      <c r="C1" s="11"/>
      <c r="D1" s="11"/>
      <c r="E1" s="11"/>
      <c r="F1" s="11"/>
    </row>
    <row r="2" spans="1:6" ht="15.75" x14ac:dyDescent="0.25">
      <c r="A2" s="12" t="s">
        <v>15</v>
      </c>
      <c r="B2" s="12" t="s">
        <v>16</v>
      </c>
      <c r="C2" s="12" t="s">
        <v>49</v>
      </c>
      <c r="D2" s="12" t="s">
        <v>17</v>
      </c>
      <c r="E2" s="12" t="s">
        <v>52</v>
      </c>
      <c r="F2" s="12" t="s">
        <v>18</v>
      </c>
    </row>
    <row r="3" spans="1:6" x14ac:dyDescent="0.25">
      <c r="A3" s="1" t="s">
        <v>19</v>
      </c>
      <c r="B3" s="1">
        <v>17075.400000000001</v>
      </c>
      <c r="C3" s="1">
        <v>148.4</v>
      </c>
      <c r="D3" s="1">
        <v>0.2</v>
      </c>
      <c r="E3" s="1">
        <v>74</v>
      </c>
      <c r="F3" s="1" t="s">
        <v>34</v>
      </c>
    </row>
    <row r="4" spans="1:6" x14ac:dyDescent="0.25">
      <c r="A4" s="1" t="s">
        <v>20</v>
      </c>
      <c r="B4" s="1">
        <v>603.70000000000005</v>
      </c>
      <c r="C4" s="1">
        <v>52.2</v>
      </c>
      <c r="D4" s="1">
        <v>0.1</v>
      </c>
      <c r="E4" s="1">
        <v>68</v>
      </c>
      <c r="F4" s="1" t="s">
        <v>35</v>
      </c>
    </row>
    <row r="5" spans="1:6" x14ac:dyDescent="0.25">
      <c r="A5" s="1" t="s">
        <v>21</v>
      </c>
      <c r="B5" s="1">
        <v>207.6</v>
      </c>
      <c r="C5" s="1">
        <v>10.3</v>
      </c>
      <c r="D5" s="1">
        <v>0.3</v>
      </c>
      <c r="E5" s="1">
        <v>67</v>
      </c>
      <c r="F5" s="1" t="s">
        <v>36</v>
      </c>
    </row>
    <row r="6" spans="1:6" x14ac:dyDescent="0.25">
      <c r="A6" s="1" t="s">
        <v>22</v>
      </c>
      <c r="B6" s="1">
        <v>2717.3</v>
      </c>
      <c r="C6" s="1">
        <v>17.399999999999999</v>
      </c>
      <c r="D6" s="1">
        <v>1.4</v>
      </c>
      <c r="E6" s="1">
        <v>59</v>
      </c>
      <c r="F6" s="1" t="s">
        <v>37</v>
      </c>
    </row>
    <row r="7" spans="1:6" x14ac:dyDescent="0.25">
      <c r="A7" s="1" t="s">
        <v>23</v>
      </c>
      <c r="B7" s="1">
        <v>29.8</v>
      </c>
      <c r="C7" s="1">
        <v>3.6</v>
      </c>
      <c r="D7" s="1">
        <v>1.8</v>
      </c>
      <c r="E7" s="1">
        <v>68</v>
      </c>
      <c r="F7" s="1" t="s">
        <v>38</v>
      </c>
    </row>
    <row r="8" spans="1:6" x14ac:dyDescent="0.25">
      <c r="A8" s="1" t="s">
        <v>24</v>
      </c>
      <c r="B8" s="1">
        <v>86.6</v>
      </c>
      <c r="C8" s="1">
        <v>7.4</v>
      </c>
      <c r="D8" s="1">
        <v>2</v>
      </c>
      <c r="E8" s="1">
        <v>53</v>
      </c>
      <c r="F8" s="1" t="s">
        <v>39</v>
      </c>
    </row>
    <row r="9" spans="1:6" x14ac:dyDescent="0.25">
      <c r="A9" s="1" t="s">
        <v>25</v>
      </c>
      <c r="B9" s="1">
        <v>447.4</v>
      </c>
      <c r="C9" s="1">
        <v>22.5</v>
      </c>
      <c r="D9" s="1">
        <v>2.7</v>
      </c>
      <c r="E9" s="1">
        <v>40</v>
      </c>
      <c r="F9" s="1" t="s">
        <v>40</v>
      </c>
    </row>
    <row r="10" spans="1:6" x14ac:dyDescent="0.25">
      <c r="A10" s="1" t="s">
        <v>26</v>
      </c>
      <c r="B10" s="1">
        <v>143.1</v>
      </c>
      <c r="C10" s="1">
        <v>5.9</v>
      </c>
      <c r="D10" s="1">
        <v>3.2</v>
      </c>
      <c r="E10" s="1">
        <v>31</v>
      </c>
      <c r="F10" s="1" t="s">
        <v>41</v>
      </c>
    </row>
    <row r="11" spans="1:6" x14ac:dyDescent="0.25">
      <c r="A11" s="1" t="s">
        <v>27</v>
      </c>
      <c r="B11" s="1">
        <v>488.1</v>
      </c>
      <c r="C11" s="1">
        <v>4.0999999999999996</v>
      </c>
      <c r="D11" s="1">
        <v>2.7</v>
      </c>
      <c r="E11" s="1">
        <v>45</v>
      </c>
      <c r="F11" s="1" t="s">
        <v>42</v>
      </c>
    </row>
    <row r="12" spans="1:6" x14ac:dyDescent="0.25">
      <c r="A12" s="1" t="s">
        <v>28</v>
      </c>
      <c r="B12" s="1">
        <v>198.5</v>
      </c>
      <c r="C12" s="1">
        <v>4.7</v>
      </c>
      <c r="D12" s="1">
        <v>2.2000000000000002</v>
      </c>
      <c r="E12" s="1">
        <v>38</v>
      </c>
      <c r="F12" s="1" t="s">
        <v>43</v>
      </c>
    </row>
    <row r="13" spans="1:6" x14ac:dyDescent="0.25">
      <c r="A13" s="1" t="s">
        <v>29</v>
      </c>
      <c r="B13" s="1">
        <v>33.700000000000003</v>
      </c>
      <c r="C13" s="1">
        <v>4.4000000000000004</v>
      </c>
      <c r="D13" s="1">
        <v>0.8</v>
      </c>
      <c r="E13" s="1">
        <v>48</v>
      </c>
      <c r="F13" s="1" t="s">
        <v>44</v>
      </c>
    </row>
    <row r="14" spans="1:6" x14ac:dyDescent="0.25">
      <c r="A14" s="1" t="s">
        <v>30</v>
      </c>
      <c r="B14" s="1">
        <v>69.7</v>
      </c>
      <c r="C14" s="1">
        <v>5.6</v>
      </c>
      <c r="D14" s="1">
        <v>0.9</v>
      </c>
      <c r="E14" s="1">
        <v>56</v>
      </c>
      <c r="F14" s="1" t="s">
        <v>45</v>
      </c>
    </row>
    <row r="15" spans="1:6" x14ac:dyDescent="0.25">
      <c r="A15" s="1" t="s">
        <v>31</v>
      </c>
      <c r="B15" s="1">
        <v>64.5</v>
      </c>
      <c r="C15" s="1">
        <v>2.7</v>
      </c>
      <c r="D15" s="1">
        <v>0.1</v>
      </c>
      <c r="E15" s="1">
        <v>71</v>
      </c>
      <c r="F15" s="1" t="s">
        <v>46</v>
      </c>
    </row>
    <row r="16" spans="1:6" x14ac:dyDescent="0.25">
      <c r="A16" s="1" t="s">
        <v>32</v>
      </c>
      <c r="B16" s="1">
        <v>65.2</v>
      </c>
      <c r="C16" s="1">
        <v>3.9</v>
      </c>
      <c r="D16" s="1">
        <v>0.4</v>
      </c>
      <c r="E16" s="1">
        <v>69</v>
      </c>
      <c r="F16" s="1" t="s">
        <v>47</v>
      </c>
    </row>
    <row r="17" spans="1:6" x14ac:dyDescent="0.25">
      <c r="A17" s="1" t="s">
        <v>33</v>
      </c>
      <c r="B17" s="1">
        <v>45.1</v>
      </c>
      <c r="C17" s="1">
        <v>1.3</v>
      </c>
      <c r="D17" s="1">
        <v>0.2</v>
      </c>
      <c r="E17" s="1">
        <v>71</v>
      </c>
      <c r="F17" s="1" t="s">
        <v>48</v>
      </c>
    </row>
    <row r="20" spans="1:6" x14ac:dyDescent="0.25">
      <c r="A20" s="10" t="s">
        <v>50</v>
      </c>
      <c r="B20" s="10"/>
    </row>
    <row r="21" spans="1:6" x14ac:dyDescent="0.25">
      <c r="A21" s="1" t="s">
        <v>15</v>
      </c>
      <c r="B21" s="13" t="s">
        <v>20</v>
      </c>
    </row>
    <row r="22" spans="1:6" x14ac:dyDescent="0.25">
      <c r="A22" s="1" t="s">
        <v>16</v>
      </c>
      <c r="B22" s="13">
        <f>VLOOKUP(B21,A3:F17,2,FALSE)</f>
        <v>603.70000000000005</v>
      </c>
    </row>
    <row r="23" spans="1:6" x14ac:dyDescent="0.25">
      <c r="A23" s="1" t="s">
        <v>49</v>
      </c>
      <c r="B23" s="13">
        <f>VLOOKUP(B21,A3:F17,3,FALSE)</f>
        <v>52.2</v>
      </c>
    </row>
    <row r="24" spans="1:6" x14ac:dyDescent="0.25">
      <c r="A24" s="1" t="s">
        <v>51</v>
      </c>
      <c r="B24" s="13">
        <f>VLOOKUP(B21,A3:F17,4,FALSE)</f>
        <v>0.1</v>
      </c>
    </row>
    <row r="25" spans="1:6" x14ac:dyDescent="0.25">
      <c r="A25" s="1" t="s">
        <v>52</v>
      </c>
      <c r="B25" s="13">
        <f>VLOOKUP(B21,A3:F17,5,FALSE)</f>
        <v>68</v>
      </c>
    </row>
    <row r="26" spans="1:6" x14ac:dyDescent="0.25">
      <c r="A26" s="1" t="s">
        <v>18</v>
      </c>
      <c r="B26" s="13" t="s">
        <v>46</v>
      </c>
    </row>
    <row r="27" spans="1:6" x14ac:dyDescent="0.25">
      <c r="B27" s="9"/>
    </row>
  </sheetData>
  <mergeCells count="2">
    <mergeCell ref="A1:F1"/>
    <mergeCell ref="A20:B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CCDB8-81B4-4EED-A4EC-2CAD8226C67E}">
  <dimension ref="A1:F26"/>
  <sheetViews>
    <sheetView topLeftCell="A19" workbookViewId="0">
      <selection activeCell="C19" sqref="C19"/>
    </sheetView>
  </sheetViews>
  <sheetFormatPr defaultRowHeight="15" x14ac:dyDescent="0.25"/>
  <cols>
    <col min="1" max="1" width="15.5703125" bestFit="1" customWidth="1"/>
    <col min="2" max="2" width="17.7109375" bestFit="1" customWidth="1"/>
    <col min="3" max="3" width="19.7109375" bestFit="1" customWidth="1"/>
    <col min="4" max="4" width="8.28515625" bestFit="1" customWidth="1"/>
    <col min="5" max="5" width="7" bestFit="1" customWidth="1"/>
    <col min="6" max="6" width="6.7109375" bestFit="1" customWidth="1"/>
  </cols>
  <sheetData>
    <row r="1" spans="1:6" x14ac:dyDescent="0.25">
      <c r="A1" s="10" t="s">
        <v>53</v>
      </c>
      <c r="B1" s="10"/>
      <c r="C1" s="10"/>
      <c r="D1" s="10"/>
      <c r="E1" s="10"/>
      <c r="F1" s="10"/>
    </row>
    <row r="2" spans="1:6" x14ac:dyDescent="0.25">
      <c r="A2" s="1" t="s">
        <v>54</v>
      </c>
      <c r="B2" s="1" t="s">
        <v>71</v>
      </c>
      <c r="C2" s="1" t="s">
        <v>72</v>
      </c>
      <c r="D2" s="1" t="s">
        <v>73</v>
      </c>
      <c r="E2" s="1" t="s">
        <v>74</v>
      </c>
      <c r="F2" s="1" t="s">
        <v>75</v>
      </c>
    </row>
    <row r="3" spans="1:6" x14ac:dyDescent="0.25">
      <c r="A3" s="1" t="s">
        <v>55</v>
      </c>
      <c r="B3" s="1" t="s">
        <v>92</v>
      </c>
      <c r="C3" s="1" t="s">
        <v>91</v>
      </c>
      <c r="D3" s="1">
        <v>102</v>
      </c>
      <c r="E3" s="1">
        <v>60.941000000000003</v>
      </c>
      <c r="F3" s="1">
        <v>1</v>
      </c>
    </row>
    <row r="4" spans="1:6" x14ac:dyDescent="0.25">
      <c r="A4" s="1" t="s">
        <v>56</v>
      </c>
      <c r="B4" s="1" t="s">
        <v>34</v>
      </c>
      <c r="C4" s="1" t="s">
        <v>90</v>
      </c>
      <c r="D4" s="1">
        <v>70</v>
      </c>
      <c r="E4" s="1">
        <v>73.941000000000003</v>
      </c>
      <c r="F4" s="1">
        <v>2</v>
      </c>
    </row>
    <row r="5" spans="1:6" x14ac:dyDescent="0.25">
      <c r="A5" s="1" t="s">
        <v>57</v>
      </c>
      <c r="B5" s="1" t="s">
        <v>93</v>
      </c>
      <c r="C5" s="1" t="s">
        <v>89</v>
      </c>
      <c r="D5" s="1">
        <v>68</v>
      </c>
      <c r="E5" s="1">
        <v>31.940999999999999</v>
      </c>
      <c r="F5" s="1">
        <v>6</v>
      </c>
    </row>
    <row r="6" spans="1:6" x14ac:dyDescent="0.25">
      <c r="A6" s="1" t="s">
        <v>58</v>
      </c>
      <c r="B6" s="1" t="s">
        <v>34</v>
      </c>
      <c r="C6" s="1" t="s">
        <v>88</v>
      </c>
      <c r="D6" s="1">
        <v>85</v>
      </c>
      <c r="E6" s="1">
        <v>51.951000000000001</v>
      </c>
      <c r="F6" s="1">
        <v>5</v>
      </c>
    </row>
    <row r="7" spans="1:6" x14ac:dyDescent="0.25">
      <c r="A7" s="1" t="s">
        <v>59</v>
      </c>
      <c r="B7" s="1" t="s">
        <v>34</v>
      </c>
      <c r="C7" s="1" t="s">
        <v>87</v>
      </c>
      <c r="D7" s="1">
        <v>90</v>
      </c>
      <c r="E7" s="1">
        <v>18.440999999999999</v>
      </c>
      <c r="F7" s="1">
        <v>3</v>
      </c>
    </row>
    <row r="8" spans="1:6" x14ac:dyDescent="0.25">
      <c r="A8" s="1" t="s">
        <v>60</v>
      </c>
      <c r="B8" s="1" t="s">
        <v>94</v>
      </c>
      <c r="C8" s="1" t="s">
        <v>86</v>
      </c>
      <c r="D8" s="1">
        <v>15</v>
      </c>
      <c r="E8" s="1">
        <v>8.9410000000000007</v>
      </c>
      <c r="F8" s="1">
        <v>16</v>
      </c>
    </row>
    <row r="9" spans="1:6" x14ac:dyDescent="0.25">
      <c r="A9" s="1" t="s">
        <v>61</v>
      </c>
      <c r="B9" s="1" t="s">
        <v>34</v>
      </c>
      <c r="C9" s="1" t="s">
        <v>85</v>
      </c>
      <c r="D9" s="1">
        <v>80</v>
      </c>
      <c r="E9" s="1">
        <v>10.441000000000001</v>
      </c>
      <c r="F9" s="1">
        <v>4</v>
      </c>
    </row>
    <row r="10" spans="1:6" x14ac:dyDescent="0.25">
      <c r="A10" s="1" t="s">
        <v>62</v>
      </c>
      <c r="B10" s="1" t="s">
        <v>95</v>
      </c>
      <c r="C10" s="1" t="s">
        <v>84</v>
      </c>
      <c r="D10" s="1">
        <v>28</v>
      </c>
      <c r="E10" s="1">
        <v>3.6240000000000001</v>
      </c>
      <c r="F10" s="1">
        <v>15</v>
      </c>
    </row>
    <row r="11" spans="1:6" x14ac:dyDescent="0.25">
      <c r="A11" s="1" t="s">
        <v>63</v>
      </c>
      <c r="B11" s="1" t="s">
        <v>96</v>
      </c>
      <c r="C11" s="1" t="s">
        <v>83</v>
      </c>
      <c r="D11" s="1">
        <v>28</v>
      </c>
      <c r="E11" s="1">
        <v>2.8889999999999998</v>
      </c>
      <c r="F11" s="1">
        <v>11</v>
      </c>
    </row>
    <row r="12" spans="1:6" x14ac:dyDescent="0.25">
      <c r="A12" s="1" t="s">
        <v>64</v>
      </c>
      <c r="B12" s="1" t="s">
        <v>97</v>
      </c>
      <c r="C12" s="1" t="s">
        <v>82</v>
      </c>
      <c r="D12" s="1">
        <v>125</v>
      </c>
      <c r="E12" s="1">
        <v>2.875</v>
      </c>
      <c r="F12" s="1">
        <v>7</v>
      </c>
    </row>
    <row r="13" spans="1:6" x14ac:dyDescent="0.25">
      <c r="A13" s="1" t="s">
        <v>65</v>
      </c>
      <c r="B13" s="1" t="s">
        <v>65</v>
      </c>
      <c r="C13" s="1" t="s">
        <v>81</v>
      </c>
      <c r="D13" s="1">
        <v>40</v>
      </c>
      <c r="E13" s="1">
        <v>2.887</v>
      </c>
      <c r="F13" s="1">
        <v>9</v>
      </c>
    </row>
    <row r="14" spans="1:6" x14ac:dyDescent="0.25">
      <c r="A14" s="1" t="s">
        <v>66</v>
      </c>
      <c r="B14" s="1" t="s">
        <v>98</v>
      </c>
      <c r="C14" s="1" t="s">
        <v>80</v>
      </c>
      <c r="D14" s="1">
        <v>50</v>
      </c>
      <c r="E14" s="1">
        <v>1.004</v>
      </c>
      <c r="F14" s="1">
        <v>12</v>
      </c>
    </row>
    <row r="15" spans="1:6" x14ac:dyDescent="0.25">
      <c r="A15" s="1" t="s">
        <v>67</v>
      </c>
      <c r="B15" s="1" t="s">
        <v>99</v>
      </c>
      <c r="C15" s="1" t="s">
        <v>79</v>
      </c>
      <c r="D15" s="1">
        <v>28</v>
      </c>
      <c r="E15" s="1">
        <v>9.9410000000000007</v>
      </c>
      <c r="F15" s="1">
        <v>14</v>
      </c>
    </row>
    <row r="16" spans="1:6" x14ac:dyDescent="0.25">
      <c r="A16" s="1" t="s">
        <v>68</v>
      </c>
      <c r="B16" s="1" t="s">
        <v>100</v>
      </c>
      <c r="C16" s="1" t="s">
        <v>78</v>
      </c>
      <c r="D16" s="1">
        <v>21</v>
      </c>
      <c r="E16" s="1">
        <v>10.441000000000001</v>
      </c>
      <c r="F16" s="1">
        <v>10</v>
      </c>
    </row>
    <row r="17" spans="1:6" x14ac:dyDescent="0.25">
      <c r="A17" s="1" t="s">
        <v>69</v>
      </c>
      <c r="B17" s="1" t="s">
        <v>65</v>
      </c>
      <c r="C17" s="1" t="s">
        <v>77</v>
      </c>
      <c r="D17" s="1">
        <v>35</v>
      </c>
      <c r="E17" s="1">
        <v>9.41</v>
      </c>
      <c r="F17" s="1">
        <v>8</v>
      </c>
    </row>
    <row r="18" spans="1:6" x14ac:dyDescent="0.25">
      <c r="A18" s="1" t="s">
        <v>70</v>
      </c>
      <c r="B18" s="1" t="s">
        <v>101</v>
      </c>
      <c r="C18" s="1" t="s">
        <v>76</v>
      </c>
      <c r="D18" s="1">
        <v>32</v>
      </c>
      <c r="E18" s="1">
        <v>10.441000000000001</v>
      </c>
      <c r="F18" s="1">
        <v>13</v>
      </c>
    </row>
    <row r="20" spans="1:6" x14ac:dyDescent="0.25">
      <c r="A20" s="10" t="s">
        <v>50</v>
      </c>
      <c r="B20" s="10"/>
    </row>
    <row r="21" spans="1:6" x14ac:dyDescent="0.25">
      <c r="A21" s="1" t="s">
        <v>54</v>
      </c>
      <c r="B21" s="13" t="s">
        <v>59</v>
      </c>
    </row>
    <row r="22" spans="1:6" x14ac:dyDescent="0.25">
      <c r="A22" s="1" t="s">
        <v>102</v>
      </c>
      <c r="B22" s="13" t="str">
        <f>VLOOKUP(B21,A3:F18,2,FALSE)</f>
        <v>Москва</v>
      </c>
    </row>
    <row r="23" spans="1:6" x14ac:dyDescent="0.25">
      <c r="A23" s="1" t="s">
        <v>103</v>
      </c>
      <c r="B23" s="13" t="str">
        <f>VLOOKUP(B21,A3:F18,3,FALSE)</f>
        <v>Жосе Коусейру</v>
      </c>
    </row>
    <row r="24" spans="1:6" x14ac:dyDescent="0.25">
      <c r="A24" s="1" t="s">
        <v>104</v>
      </c>
      <c r="B24" s="13">
        <f>VLOOKUP(B21,A3:F18,4,FALSE)</f>
        <v>90</v>
      </c>
    </row>
    <row r="25" spans="1:6" x14ac:dyDescent="0.25">
      <c r="A25" s="1" t="s">
        <v>74</v>
      </c>
      <c r="B25" s="13">
        <f>VLOOKUP(B21,A3:F18,5,FALSE)</f>
        <v>18.440999999999999</v>
      </c>
    </row>
    <row r="26" spans="1:6" x14ac:dyDescent="0.25">
      <c r="A26" s="1" t="s">
        <v>75</v>
      </c>
      <c r="B26" s="13">
        <f>VLOOKUP(B21,A3:F18,6,FALSE)</f>
        <v>3</v>
      </c>
    </row>
  </sheetData>
  <mergeCells count="2">
    <mergeCell ref="A1:F1"/>
    <mergeCell ref="A20:B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AB22E-E80E-4B58-854A-4306BB0FE993}">
  <dimension ref="A1:C17"/>
  <sheetViews>
    <sheetView tabSelected="1" topLeftCell="B7" workbookViewId="0">
      <selection activeCell="D27" sqref="D27"/>
    </sheetView>
  </sheetViews>
  <sheetFormatPr defaultRowHeight="15" x14ac:dyDescent="0.25"/>
  <cols>
    <col min="1" max="1" width="17.28515625" bestFit="1" customWidth="1"/>
    <col min="2" max="2" width="34.7109375" bestFit="1" customWidth="1"/>
    <col min="3" max="3" width="27.42578125" bestFit="1" customWidth="1"/>
  </cols>
  <sheetData>
    <row r="1" spans="1:3" x14ac:dyDescent="0.25">
      <c r="A1" t="s">
        <v>107</v>
      </c>
      <c r="B1" t="s">
        <v>105</v>
      </c>
      <c r="C1" t="s">
        <v>106</v>
      </c>
    </row>
    <row r="2" spans="1:3" x14ac:dyDescent="0.25">
      <c r="A2" t="s">
        <v>108</v>
      </c>
      <c r="B2">
        <v>40</v>
      </c>
      <c r="C2">
        <v>50</v>
      </c>
    </row>
    <row r="3" spans="1:3" x14ac:dyDescent="0.25">
      <c r="A3" t="s">
        <v>109</v>
      </c>
      <c r="B3">
        <v>52</v>
      </c>
      <c r="C3">
        <v>60</v>
      </c>
    </row>
    <row r="4" spans="1:3" x14ac:dyDescent="0.25">
      <c r="A4" t="s">
        <v>110</v>
      </c>
      <c r="B4">
        <v>65</v>
      </c>
      <c r="C4">
        <v>65</v>
      </c>
    </row>
    <row r="5" spans="1:3" x14ac:dyDescent="0.25">
      <c r="A5" t="s">
        <v>111</v>
      </c>
      <c r="B5">
        <v>70</v>
      </c>
      <c r="C5">
        <v>60</v>
      </c>
    </row>
    <row r="6" spans="1:3" x14ac:dyDescent="0.25">
      <c r="A6" t="s">
        <v>112</v>
      </c>
      <c r="B6">
        <v>60</v>
      </c>
      <c r="C6">
        <v>55</v>
      </c>
    </row>
    <row r="7" spans="1:3" x14ac:dyDescent="0.25">
      <c r="A7" t="s">
        <v>113</v>
      </c>
      <c r="B7">
        <v>40</v>
      </c>
      <c r="C7">
        <v>60</v>
      </c>
    </row>
    <row r="10" spans="1:3" x14ac:dyDescent="0.25">
      <c r="A10" s="4" t="s">
        <v>5</v>
      </c>
      <c r="B10" t="s">
        <v>114</v>
      </c>
      <c r="C10" t="s">
        <v>115</v>
      </c>
    </row>
    <row r="11" spans="1:3" x14ac:dyDescent="0.25">
      <c r="A11" s="5" t="s">
        <v>108</v>
      </c>
      <c r="B11" s="6">
        <v>40</v>
      </c>
      <c r="C11" s="6">
        <v>50</v>
      </c>
    </row>
    <row r="12" spans="1:3" x14ac:dyDescent="0.25">
      <c r="A12" s="5" t="s">
        <v>109</v>
      </c>
      <c r="B12" s="6">
        <v>52</v>
      </c>
      <c r="C12" s="6">
        <v>60</v>
      </c>
    </row>
    <row r="13" spans="1:3" x14ac:dyDescent="0.25">
      <c r="A13" s="5" t="s">
        <v>110</v>
      </c>
      <c r="B13" s="6">
        <v>65</v>
      </c>
      <c r="C13" s="6">
        <v>65</v>
      </c>
    </row>
    <row r="14" spans="1:3" x14ac:dyDescent="0.25">
      <c r="A14" s="5" t="s">
        <v>111</v>
      </c>
      <c r="B14" s="6">
        <v>70</v>
      </c>
      <c r="C14" s="6">
        <v>60</v>
      </c>
    </row>
    <row r="15" spans="1:3" x14ac:dyDescent="0.25">
      <c r="A15" s="5" t="s">
        <v>112</v>
      </c>
      <c r="B15" s="6">
        <v>60</v>
      </c>
      <c r="C15" s="6">
        <v>55</v>
      </c>
    </row>
    <row r="16" spans="1:3" x14ac:dyDescent="0.25">
      <c r="A16" s="5" t="s">
        <v>113</v>
      </c>
      <c r="B16" s="6">
        <v>40</v>
      </c>
      <c r="C16" s="6">
        <v>60</v>
      </c>
    </row>
    <row r="17" spans="1:3" x14ac:dyDescent="0.25">
      <c r="A17" s="5" t="s">
        <v>6</v>
      </c>
      <c r="B17" s="6">
        <v>327</v>
      </c>
      <c r="C17" s="6">
        <v>350</v>
      </c>
    </row>
  </sheetData>
  <phoneticPr fontId="4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Таблица2</vt:lpstr>
      <vt:lpstr>2</vt:lpstr>
      <vt:lpstr>Табоица1</vt:lpstr>
      <vt:lpstr>1</vt:lpstr>
      <vt:lpstr>Лист6</vt:lpstr>
      <vt:lpstr>Лист7</vt:lpstr>
      <vt:lpstr>Лист8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Полина</dc:creator>
  <cp:lastModifiedBy>Полина</cp:lastModifiedBy>
  <dcterms:created xsi:type="dcterms:W3CDTF">2022-06-27T05:17:42Z</dcterms:created>
  <dcterms:modified xsi:type="dcterms:W3CDTF">2022-06-27T06:11:44Z</dcterms:modified>
</cp:coreProperties>
</file>