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mjg150230\1.8.9 PolycraftForge\config\"/>
    </mc:Choice>
  </mc:AlternateContent>
  <bookViews>
    <workbookView xWindow="17115" yWindow="0" windowWidth="6450" windowHeight="9045" tabRatio="877"/>
  </bookViews>
  <sheets>
    <sheet name="Custom Objects" sheetId="41" r:id="rId1"/>
    <sheet name="Internal Objects" sheetId="42" r:id="rId2"/>
    <sheet name="Ores" sheetId="1" r:id="rId3"/>
    <sheet name="Ingots" sheetId="5" r:id="rId4"/>
    <sheet name="Nuggets" sheetId="43" r:id="rId5"/>
    <sheet name="Compressed Blocks" sheetId="20" r:id="rId6"/>
    <sheet name="DNA Sampler" sheetId="45" r:id="rId7"/>
    <sheet name="Cell Culture" sheetId="44" r:id="rId8"/>
    <sheet name="Catalysts" sheetId="12" r:id="rId9"/>
    <sheet name="Element Vessels" sheetId="38" r:id="rId10"/>
    <sheet name="Compound Vessels" sheetId="39" r:id="rId11"/>
    <sheet name="CV Links" sheetId="10" r:id="rId12"/>
  </sheets>
  <externalReferences>
    <externalReference r:id="rId13"/>
  </externalReferences>
  <definedNames>
    <definedName name="All_Items" localSheetId="4">#REF!</definedName>
    <definedName name="All_Items">#REF!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62913"/>
</workbook>
</file>

<file path=xl/calcChain.xml><?xml version="1.0" encoding="utf-8"?>
<calcChain xmlns="http://schemas.openxmlformats.org/spreadsheetml/2006/main">
  <c r="A91" i="41" l="1"/>
  <c r="A90" i="41"/>
  <c r="A89" i="41"/>
  <c r="A88" i="41"/>
  <c r="A87" i="41"/>
  <c r="A86" i="41"/>
  <c r="A85" i="41"/>
  <c r="A84" i="41"/>
  <c r="A83" i="41"/>
  <c r="A82" i="41"/>
  <c r="A81" i="41"/>
  <c r="A80" i="41"/>
  <c r="A79" i="41"/>
  <c r="A78" i="41"/>
  <c r="D77" i="41"/>
  <c r="A77" i="41"/>
  <c r="D76" i="41"/>
  <c r="A76" i="41"/>
  <c r="D75" i="41"/>
  <c r="A75" i="41"/>
  <c r="D74" i="41"/>
  <c r="A74" i="41"/>
  <c r="D73" i="41"/>
  <c r="A73" i="41"/>
  <c r="D72" i="41"/>
  <c r="A72" i="41"/>
  <c r="D71" i="41"/>
  <c r="A71" i="41"/>
  <c r="D70" i="41"/>
  <c r="A70" i="41"/>
  <c r="D69" i="41"/>
  <c r="A69" i="41"/>
  <c r="D68" i="41"/>
  <c r="A68" i="41"/>
  <c r="D67" i="41"/>
  <c r="A67" i="41"/>
  <c r="D66" i="41"/>
  <c r="A66" i="41"/>
  <c r="D65" i="41"/>
  <c r="A65" i="41"/>
  <c r="D64" i="41"/>
  <c r="A64" i="41"/>
  <c r="D63" i="41"/>
  <c r="A63" i="41"/>
  <c r="D62" i="41"/>
  <c r="A62" i="41"/>
  <c r="D61" i="41"/>
  <c r="A61" i="41"/>
  <c r="D60" i="41"/>
  <c r="A60" i="41"/>
  <c r="D59" i="41"/>
  <c r="A59" i="41"/>
  <c r="D58" i="41"/>
  <c r="A58" i="41"/>
  <c r="D57" i="41"/>
  <c r="A57" i="41"/>
  <c r="D56" i="41"/>
  <c r="A56" i="41"/>
  <c r="D55" i="41"/>
  <c r="A55" i="41"/>
  <c r="D54" i="41"/>
  <c r="A54" i="41"/>
  <c r="D53" i="41"/>
  <c r="A53" i="41"/>
  <c r="D52" i="41"/>
  <c r="A52" i="41"/>
  <c r="D51" i="41"/>
  <c r="A51" i="41"/>
  <c r="D50" i="41"/>
  <c r="A50" i="41"/>
  <c r="D49" i="41"/>
  <c r="A49" i="41"/>
  <c r="D48" i="41"/>
  <c r="A48" i="41"/>
  <c r="D47" i="41"/>
  <c r="A47" i="41"/>
  <c r="D46" i="41"/>
  <c r="A46" i="41"/>
  <c r="D45" i="41"/>
  <c r="A45" i="41"/>
  <c r="D44" i="41"/>
  <c r="A44" i="41"/>
  <c r="D43" i="41"/>
  <c r="A43" i="41"/>
  <c r="D42" i="41"/>
  <c r="A42" i="41"/>
  <c r="D41" i="41"/>
  <c r="A41" i="41"/>
  <c r="D40" i="41"/>
  <c r="A40" i="41"/>
  <c r="D39" i="41"/>
  <c r="A39" i="41"/>
  <c r="D38" i="41"/>
  <c r="A38" i="41"/>
  <c r="D37" i="41"/>
  <c r="A37" i="41"/>
  <c r="D36" i="41"/>
  <c r="A36" i="41"/>
  <c r="D35" i="41"/>
  <c r="A35" i="41"/>
  <c r="D34" i="41"/>
  <c r="A34" i="41"/>
  <c r="D33" i="41"/>
  <c r="A33" i="41"/>
  <c r="D32" i="41"/>
  <c r="A32" i="41"/>
  <c r="D31" i="41"/>
  <c r="A31" i="41"/>
  <c r="D30" i="41"/>
  <c r="A30" i="41"/>
  <c r="D29" i="41"/>
  <c r="A29" i="41"/>
  <c r="D28" i="41"/>
  <c r="A28" i="41"/>
  <c r="D27" i="41"/>
  <c r="A27" i="41"/>
  <c r="D26" i="41"/>
  <c r="A26" i="41"/>
  <c r="D25" i="41"/>
  <c r="A25" i="41"/>
  <c r="D24" i="41"/>
  <c r="A24" i="41"/>
  <c r="D23" i="41"/>
  <c r="A23" i="41"/>
  <c r="D22" i="41"/>
  <c r="A22" i="41"/>
  <c r="D21" i="41"/>
  <c r="A21" i="41"/>
  <c r="D20" i="41"/>
  <c r="A20" i="41"/>
  <c r="D19" i="41"/>
  <c r="A19" i="41"/>
  <c r="D18" i="41"/>
  <c r="A18" i="41"/>
  <c r="D17" i="41"/>
  <c r="A17" i="41"/>
  <c r="D16" i="41"/>
  <c r="A16" i="41"/>
  <c r="D15" i="41"/>
  <c r="A15" i="41"/>
  <c r="D14" i="41"/>
  <c r="A14" i="41"/>
  <c r="D13" i="41"/>
  <c r="A13" i="41"/>
  <c r="M12" i="41"/>
  <c r="D12" i="41"/>
  <c r="A12" i="41"/>
  <c r="D11" i="41"/>
  <c r="A11" i="41"/>
  <c r="D10" i="41"/>
  <c r="A10" i="41"/>
  <c r="D9" i="41"/>
  <c r="A9" i="41"/>
  <c r="D8" i="41"/>
  <c r="A8" i="41"/>
  <c r="D7" i="41"/>
  <c r="A7" i="41"/>
  <c r="D6" i="41"/>
  <c r="A6" i="41"/>
  <c r="D5" i="41"/>
  <c r="A5" i="41"/>
  <c r="D4" i="41"/>
  <c r="A4" i="41"/>
  <c r="D3" i="41"/>
  <c r="A3" i="41"/>
  <c r="D2" i="41"/>
  <c r="A2" i="41"/>
  <c r="B1" i="41"/>
  <c r="A1" i="41"/>
  <c r="A397" i="39" l="1"/>
  <c r="K94" i="39"/>
  <c r="M94" i="39" s="1"/>
  <c r="J94" i="39"/>
  <c r="K287" i="39"/>
  <c r="N287" i="39" s="1"/>
  <c r="J287" i="39"/>
  <c r="L9" i="38"/>
  <c r="O9" i="38" s="1"/>
  <c r="J9" i="38"/>
  <c r="C133" i="10"/>
  <c r="D133" i="10" s="1"/>
  <c r="B133" i="10" s="1"/>
  <c r="C132" i="10"/>
  <c r="D132" i="10" s="1"/>
  <c r="B132" i="10" s="1"/>
  <c r="C131" i="10"/>
  <c r="D131" i="10" s="1"/>
  <c r="B131" i="10" s="1"/>
  <c r="K326" i="39"/>
  <c r="N326" i="39" s="1"/>
  <c r="J326" i="39"/>
  <c r="K325" i="39"/>
  <c r="O325" i="39" s="1"/>
  <c r="J325" i="39"/>
  <c r="K324" i="39"/>
  <c r="J324" i="39"/>
  <c r="K323" i="39"/>
  <c r="J323" i="39"/>
  <c r="K322" i="39"/>
  <c r="M322" i="39" s="1"/>
  <c r="J322" i="39"/>
  <c r="K321" i="39"/>
  <c r="J321" i="39"/>
  <c r="K320" i="39"/>
  <c r="O320" i="39" s="1"/>
  <c r="J320" i="39"/>
  <c r="K319" i="39"/>
  <c r="O319" i="39" s="1"/>
  <c r="J319" i="39"/>
  <c r="K318" i="39"/>
  <c r="N318" i="39" s="1"/>
  <c r="J318" i="39"/>
  <c r="K317" i="39"/>
  <c r="M317" i="39" s="1"/>
  <c r="J317" i="39"/>
  <c r="K316" i="39"/>
  <c r="L316" i="39" s="1"/>
  <c r="J316" i="39"/>
  <c r="K315" i="39"/>
  <c r="L315" i="39" s="1"/>
  <c r="J315" i="39"/>
  <c r="M315" i="39"/>
  <c r="K314" i="39"/>
  <c r="O314" i="39" s="1"/>
  <c r="J314" i="39"/>
  <c r="K313" i="39"/>
  <c r="J313" i="39"/>
  <c r="K312" i="39"/>
  <c r="O312" i="39" s="1"/>
  <c r="J312" i="39"/>
  <c r="K311" i="39"/>
  <c r="O311" i="39" s="1"/>
  <c r="J311" i="39"/>
  <c r="K310" i="39"/>
  <c r="N310" i="39" s="1"/>
  <c r="J310" i="39"/>
  <c r="K309" i="39"/>
  <c r="M309" i="39" s="1"/>
  <c r="J309" i="39"/>
  <c r="K308" i="39"/>
  <c r="J308" i="39"/>
  <c r="K307" i="39"/>
  <c r="L307" i="39" s="1"/>
  <c r="J307" i="39"/>
  <c r="K306" i="39"/>
  <c r="O306" i="39" s="1"/>
  <c r="J306" i="39"/>
  <c r="K305" i="39"/>
  <c r="J305" i="39"/>
  <c r="K304" i="39"/>
  <c r="M304" i="39" s="1"/>
  <c r="J304" i="39"/>
  <c r="K303" i="39"/>
  <c r="O303" i="39" s="1"/>
  <c r="J303" i="39"/>
  <c r="K302" i="39"/>
  <c r="J302" i="39"/>
  <c r="K301" i="39"/>
  <c r="M301" i="39" s="1"/>
  <c r="J301" i="39"/>
  <c r="K300" i="39"/>
  <c r="L300" i="39" s="1"/>
  <c r="J300" i="39"/>
  <c r="K299" i="39"/>
  <c r="N299" i="39" s="1"/>
  <c r="J299" i="39"/>
  <c r="K298" i="39"/>
  <c r="O298" i="39" s="1"/>
  <c r="J298" i="39"/>
  <c r="K297" i="39"/>
  <c r="J297" i="39"/>
  <c r="K296" i="39"/>
  <c r="L296" i="39" s="1"/>
  <c r="J296" i="39"/>
  <c r="K295" i="39"/>
  <c r="O295" i="39" s="1"/>
  <c r="J295" i="39"/>
  <c r="K294" i="39"/>
  <c r="N294" i="39" s="1"/>
  <c r="J294" i="39"/>
  <c r="K293" i="39"/>
  <c r="J293" i="39"/>
  <c r="K292" i="39"/>
  <c r="L292" i="39" s="1"/>
  <c r="J292" i="39"/>
  <c r="K291" i="39"/>
  <c r="L291" i="39" s="1"/>
  <c r="J291" i="39"/>
  <c r="K290" i="39"/>
  <c r="M290" i="39" s="1"/>
  <c r="J290" i="39"/>
  <c r="K289" i="39"/>
  <c r="L289" i="39" s="1"/>
  <c r="J289" i="39"/>
  <c r="K288" i="39"/>
  <c r="O288" i="39" s="1"/>
  <c r="J288" i="39"/>
  <c r="K286" i="39"/>
  <c r="M286" i="39" s="1"/>
  <c r="J286" i="39"/>
  <c r="K285" i="39"/>
  <c r="O285" i="39" s="1"/>
  <c r="J285" i="39"/>
  <c r="K284" i="39"/>
  <c r="L284" i="39" s="1"/>
  <c r="J284" i="39"/>
  <c r="K283" i="39"/>
  <c r="L283" i="39" s="1"/>
  <c r="J283" i="39"/>
  <c r="K282" i="39"/>
  <c r="M282" i="39" s="1"/>
  <c r="J282" i="39"/>
  <c r="K281" i="39"/>
  <c r="J281" i="39"/>
  <c r="K280" i="39"/>
  <c r="O280" i="39" s="1"/>
  <c r="J280" i="39"/>
  <c r="K279" i="39"/>
  <c r="N279" i="39" s="1"/>
  <c r="J279" i="39"/>
  <c r="K278" i="39"/>
  <c r="J278" i="39"/>
  <c r="K277" i="39"/>
  <c r="O277" i="39" s="1"/>
  <c r="J277" i="39"/>
  <c r="K276" i="39"/>
  <c r="M276" i="39" s="1"/>
  <c r="J276" i="39"/>
  <c r="K275" i="39"/>
  <c r="J275" i="39"/>
  <c r="K274" i="39"/>
  <c r="N274" i="39" s="1"/>
  <c r="J274" i="39"/>
  <c r="K273" i="39"/>
  <c r="O273" i="39" s="1"/>
  <c r="J273" i="39"/>
  <c r="K272" i="39"/>
  <c r="L272" i="39" s="1"/>
  <c r="J272" i="39"/>
  <c r="K271" i="39"/>
  <c r="M271" i="39" s="1"/>
  <c r="J271" i="39"/>
  <c r="K270" i="39"/>
  <c r="M270" i="39" s="1"/>
  <c r="J270" i="39"/>
  <c r="K269" i="39"/>
  <c r="N269" i="39" s="1"/>
  <c r="J269" i="39"/>
  <c r="K268" i="39"/>
  <c r="N268" i="39" s="1"/>
  <c r="J268" i="39"/>
  <c r="K267" i="39"/>
  <c r="O267" i="39" s="1"/>
  <c r="J267" i="39"/>
  <c r="K266" i="39"/>
  <c r="L266" i="39" s="1"/>
  <c r="J266" i="39"/>
  <c r="K265" i="39"/>
  <c r="M265" i="39" s="1"/>
  <c r="J265" i="39"/>
  <c r="K264" i="39"/>
  <c r="N264" i="39" s="1"/>
  <c r="J264" i="39"/>
  <c r="K263" i="39"/>
  <c r="O263" i="39" s="1"/>
  <c r="J263" i="39"/>
  <c r="K262" i="39"/>
  <c r="J262" i="39"/>
  <c r="K261" i="39"/>
  <c r="M261" i="39" s="1"/>
  <c r="J261" i="39"/>
  <c r="K260" i="39"/>
  <c r="M260" i="39" s="1"/>
  <c r="J260" i="39"/>
  <c r="K259" i="39"/>
  <c r="M259" i="39" s="1"/>
  <c r="G259" i="39" s="1"/>
  <c r="J259" i="39"/>
  <c r="K258" i="39"/>
  <c r="J258" i="39"/>
  <c r="K257" i="39"/>
  <c r="J257" i="39"/>
  <c r="K256" i="39"/>
  <c r="O256" i="39" s="1"/>
  <c r="J256" i="39"/>
  <c r="K255" i="39"/>
  <c r="M255" i="39" s="1"/>
  <c r="J255" i="39"/>
  <c r="K254" i="39"/>
  <c r="L254" i="39" s="1"/>
  <c r="J254" i="39"/>
  <c r="K253" i="39"/>
  <c r="O253" i="39" s="1"/>
  <c r="J253" i="39"/>
  <c r="K252" i="39"/>
  <c r="M252" i="39" s="1"/>
  <c r="J252" i="39"/>
  <c r="K251" i="39"/>
  <c r="O251" i="39" s="1"/>
  <c r="J251" i="39"/>
  <c r="K250" i="39"/>
  <c r="O250" i="39" s="1"/>
  <c r="J250" i="39"/>
  <c r="K249" i="39"/>
  <c r="J249" i="39"/>
  <c r="K248" i="39"/>
  <c r="J248" i="39"/>
  <c r="K247" i="39"/>
  <c r="O247" i="39" s="1"/>
  <c r="J247" i="39"/>
  <c r="K246" i="39"/>
  <c r="M246" i="39" s="1"/>
  <c r="J246" i="39"/>
  <c r="K245" i="39"/>
  <c r="O245" i="39" s="1"/>
  <c r="J245" i="39"/>
  <c r="K244" i="39"/>
  <c r="J244" i="39"/>
  <c r="K243" i="39"/>
  <c r="J243" i="39"/>
  <c r="K242" i="39"/>
  <c r="J242" i="39"/>
  <c r="K241" i="39"/>
  <c r="O241" i="39" s="1"/>
  <c r="J241" i="39"/>
  <c r="K240" i="39"/>
  <c r="N240" i="39" s="1"/>
  <c r="J240" i="39"/>
  <c r="K239" i="39"/>
  <c r="N239" i="39" s="1"/>
  <c r="J239" i="39"/>
  <c r="K238" i="39"/>
  <c r="M238" i="39" s="1"/>
  <c r="J238" i="39"/>
  <c r="K237" i="39"/>
  <c r="O237" i="39" s="1"/>
  <c r="J237" i="39"/>
  <c r="K236" i="39"/>
  <c r="L236" i="39" s="1"/>
  <c r="J236" i="39"/>
  <c r="K235" i="39"/>
  <c r="J235" i="39"/>
  <c r="K234" i="39"/>
  <c r="M234" i="39" s="1"/>
  <c r="J234" i="39"/>
  <c r="K233" i="39"/>
  <c r="L233" i="39" s="1"/>
  <c r="J233" i="39"/>
  <c r="K232" i="39"/>
  <c r="O232" i="39" s="1"/>
  <c r="J232" i="39"/>
  <c r="K231" i="39"/>
  <c r="L231" i="39" s="1"/>
  <c r="J231" i="39"/>
  <c r="K230" i="39"/>
  <c r="J230" i="39"/>
  <c r="K229" i="39"/>
  <c r="J229" i="39"/>
  <c r="K228" i="39"/>
  <c r="O228" i="39" s="1"/>
  <c r="J228" i="39"/>
  <c r="K227" i="39"/>
  <c r="O227" i="39" s="1"/>
  <c r="J227" i="39"/>
  <c r="K226" i="39"/>
  <c r="O226" i="39" s="1"/>
  <c r="J226" i="39"/>
  <c r="K225" i="39"/>
  <c r="L225" i="39" s="1"/>
  <c r="J225" i="39"/>
  <c r="K224" i="39"/>
  <c r="J224" i="39"/>
  <c r="K223" i="39"/>
  <c r="L223" i="39" s="1"/>
  <c r="J223" i="39"/>
  <c r="K222" i="39"/>
  <c r="L222" i="39" s="1"/>
  <c r="J222" i="39"/>
  <c r="K221" i="39"/>
  <c r="O221" i="39" s="1"/>
  <c r="J221" i="39"/>
  <c r="K220" i="39"/>
  <c r="M220" i="39" s="1"/>
  <c r="J220" i="39"/>
  <c r="K219" i="39"/>
  <c r="O219" i="39" s="1"/>
  <c r="J219" i="39"/>
  <c r="K218" i="39"/>
  <c r="O218" i="39" s="1"/>
  <c r="J218" i="39"/>
  <c r="K217" i="39"/>
  <c r="L217" i="39" s="1"/>
  <c r="J217" i="39"/>
  <c r="K216" i="39"/>
  <c r="O216" i="39" s="1"/>
  <c r="J216" i="39"/>
  <c r="K215" i="39"/>
  <c r="L215" i="39" s="1"/>
  <c r="J215" i="39"/>
  <c r="K214" i="39"/>
  <c r="L214" i="39" s="1"/>
  <c r="J214" i="39"/>
  <c r="K213" i="39"/>
  <c r="N213" i="39" s="1"/>
  <c r="J213" i="39"/>
  <c r="K212" i="39"/>
  <c r="M212" i="39" s="1"/>
  <c r="J212" i="39"/>
  <c r="K211" i="39"/>
  <c r="M211" i="39" s="1"/>
  <c r="J211" i="39"/>
  <c r="K210" i="39"/>
  <c r="L210" i="39" s="1"/>
  <c r="J210" i="39"/>
  <c r="K209" i="39"/>
  <c r="N209" i="39" s="1"/>
  <c r="J209" i="39"/>
  <c r="K208" i="39"/>
  <c r="O208" i="39" s="1"/>
  <c r="J208" i="39"/>
  <c r="K207" i="39"/>
  <c r="N207" i="39" s="1"/>
  <c r="J207" i="39"/>
  <c r="K206" i="39"/>
  <c r="L206" i="39" s="1"/>
  <c r="J206" i="39"/>
  <c r="K205" i="39"/>
  <c r="L205" i="39" s="1"/>
  <c r="J205" i="39"/>
  <c r="K204" i="39"/>
  <c r="M204" i="39" s="1"/>
  <c r="J204" i="39"/>
  <c r="K203" i="39"/>
  <c r="O203" i="39" s="1"/>
  <c r="J203" i="39"/>
  <c r="K202" i="39"/>
  <c r="N202" i="39" s="1"/>
  <c r="J202" i="39"/>
  <c r="K201" i="39"/>
  <c r="J201" i="39"/>
  <c r="K200" i="39"/>
  <c r="O200" i="39" s="1"/>
  <c r="J200" i="39"/>
  <c r="K199" i="39"/>
  <c r="O199" i="39" s="1"/>
  <c r="J199" i="39"/>
  <c r="K198" i="39"/>
  <c r="L198" i="39" s="1"/>
  <c r="J198" i="39"/>
  <c r="K197" i="39"/>
  <c r="O197" i="39" s="1"/>
  <c r="J197" i="39"/>
  <c r="K196" i="39"/>
  <c r="N196" i="39" s="1"/>
  <c r="J196" i="39"/>
  <c r="K195" i="39"/>
  <c r="J195" i="39"/>
  <c r="K194" i="39"/>
  <c r="M194" i="39" s="1"/>
  <c r="J194" i="39"/>
  <c r="K193" i="39"/>
  <c r="J193" i="39"/>
  <c r="K192" i="39"/>
  <c r="O192" i="39" s="1"/>
  <c r="J192" i="39"/>
  <c r="K191" i="39"/>
  <c r="L191" i="39" s="1"/>
  <c r="J191" i="39"/>
  <c r="K190" i="39"/>
  <c r="M190" i="39" s="1"/>
  <c r="J190" i="39"/>
  <c r="K189" i="39"/>
  <c r="O189" i="39" s="1"/>
  <c r="J189" i="39"/>
  <c r="K188" i="39"/>
  <c r="O188" i="39" s="1"/>
  <c r="J188" i="39"/>
  <c r="K187" i="39"/>
  <c r="O187" i="39" s="1"/>
  <c r="J187" i="39"/>
  <c r="K186" i="39"/>
  <c r="N186" i="39" s="1"/>
  <c r="J186" i="39"/>
  <c r="K185" i="39"/>
  <c r="O185" i="39" s="1"/>
  <c r="J185" i="39"/>
  <c r="K184" i="39"/>
  <c r="L184" i="39" s="1"/>
  <c r="J184" i="39"/>
  <c r="K183" i="39"/>
  <c r="O183" i="39" s="1"/>
  <c r="J183" i="39"/>
  <c r="K182" i="39"/>
  <c r="M182" i="39" s="1"/>
  <c r="J182" i="39"/>
  <c r="K181" i="39"/>
  <c r="J181" i="39"/>
  <c r="K180" i="39"/>
  <c r="L180" i="39" s="1"/>
  <c r="J180" i="39"/>
  <c r="K179" i="39"/>
  <c r="M179" i="39" s="1"/>
  <c r="J179" i="39"/>
  <c r="K178" i="39"/>
  <c r="O178" i="39" s="1"/>
  <c r="J178" i="39"/>
  <c r="K177" i="39"/>
  <c r="N177" i="39" s="1"/>
  <c r="J177" i="39"/>
  <c r="K176" i="39"/>
  <c r="O176" i="39" s="1"/>
  <c r="J176" i="39"/>
  <c r="K175" i="39"/>
  <c r="L175" i="39" s="1"/>
  <c r="J175" i="39"/>
  <c r="K174" i="39"/>
  <c r="L174" i="39" s="1"/>
  <c r="J174" i="39"/>
  <c r="K173" i="39"/>
  <c r="O173" i="39" s="1"/>
  <c r="J173" i="39"/>
  <c r="K172" i="39"/>
  <c r="M172" i="39" s="1"/>
  <c r="J172" i="39"/>
  <c r="K171" i="39"/>
  <c r="N171" i="39" s="1"/>
  <c r="J171" i="39"/>
  <c r="K170" i="39"/>
  <c r="N170" i="39" s="1"/>
  <c r="J170" i="39"/>
  <c r="K169" i="39"/>
  <c r="J169" i="39"/>
  <c r="K168" i="39"/>
  <c r="J168" i="39"/>
  <c r="K167" i="39"/>
  <c r="M167" i="39" s="1"/>
  <c r="J167" i="39"/>
  <c r="K166" i="39"/>
  <c r="O166" i="39" s="1"/>
  <c r="J166" i="39"/>
  <c r="K165" i="39"/>
  <c r="J165" i="39"/>
  <c r="K164" i="39"/>
  <c r="O164" i="39" s="1"/>
  <c r="J164" i="39"/>
  <c r="K163" i="39"/>
  <c r="J163" i="39"/>
  <c r="K162" i="39"/>
  <c r="N162" i="39" s="1"/>
  <c r="J162" i="39"/>
  <c r="K161" i="39"/>
  <c r="O161" i="39" s="1"/>
  <c r="J161" i="39"/>
  <c r="K160" i="39"/>
  <c r="N160" i="39" s="1"/>
  <c r="J160" i="39"/>
  <c r="K159" i="39"/>
  <c r="O159" i="39" s="1"/>
  <c r="J159" i="39"/>
  <c r="K158" i="39"/>
  <c r="J158" i="39"/>
  <c r="K157" i="39"/>
  <c r="J157" i="39"/>
  <c r="K156" i="39"/>
  <c r="M156" i="39" s="1"/>
  <c r="J156" i="39"/>
  <c r="K155" i="39"/>
  <c r="O155" i="39" s="1"/>
  <c r="J155" i="39"/>
  <c r="K154" i="39"/>
  <c r="O154" i="39" s="1"/>
  <c r="J154" i="39"/>
  <c r="K153" i="39"/>
  <c r="J153" i="39"/>
  <c r="K152" i="39"/>
  <c r="J152" i="39"/>
  <c r="K151" i="39"/>
  <c r="N151" i="39" s="1"/>
  <c r="J151" i="39"/>
  <c r="K150" i="39"/>
  <c r="O150" i="39" s="1"/>
  <c r="J150" i="39"/>
  <c r="K149" i="39"/>
  <c r="M149" i="39" s="1"/>
  <c r="J149" i="39"/>
  <c r="K148" i="39"/>
  <c r="N148" i="39" s="1"/>
  <c r="J148" i="39"/>
  <c r="K147" i="39"/>
  <c r="J147" i="39"/>
  <c r="K146" i="39"/>
  <c r="J146" i="39"/>
  <c r="K145" i="39"/>
  <c r="O145" i="39" s="1"/>
  <c r="J145" i="39"/>
  <c r="K144" i="39"/>
  <c r="J144" i="39"/>
  <c r="K143" i="39"/>
  <c r="L143" i="39" s="1"/>
  <c r="J143" i="39"/>
  <c r="K142" i="39"/>
  <c r="N142" i="39" s="1"/>
  <c r="J142" i="39"/>
  <c r="K141" i="39"/>
  <c r="J141" i="39"/>
  <c r="K140" i="39"/>
  <c r="L140" i="39" s="1"/>
  <c r="J140" i="39"/>
  <c r="K139" i="39"/>
  <c r="M139" i="39" s="1"/>
  <c r="J139" i="39"/>
  <c r="K138" i="39"/>
  <c r="L138" i="39" s="1"/>
  <c r="J138" i="39"/>
  <c r="K137" i="39"/>
  <c r="N137" i="39" s="1"/>
  <c r="J137" i="39"/>
  <c r="C139" i="10"/>
  <c r="D139" i="10" s="1"/>
  <c r="B139" i="10" s="1"/>
  <c r="K136" i="39"/>
  <c r="O136" i="39" s="1"/>
  <c r="J136" i="39"/>
  <c r="C138" i="10"/>
  <c r="D138" i="10" s="1"/>
  <c r="B138" i="10" s="1"/>
  <c r="K135" i="39"/>
  <c r="O135" i="39" s="1"/>
  <c r="J135" i="39"/>
  <c r="C137" i="10"/>
  <c r="D137" i="10" s="1"/>
  <c r="B137" i="10" s="1"/>
  <c r="K134" i="39"/>
  <c r="J134" i="39"/>
  <c r="C136" i="10"/>
  <c r="D136" i="10" s="1"/>
  <c r="B136" i="10" s="1"/>
  <c r="K133" i="39"/>
  <c r="N133" i="39" s="1"/>
  <c r="J133" i="39"/>
  <c r="C135" i="10"/>
  <c r="D135" i="10" s="1"/>
  <c r="B135" i="10" s="1"/>
  <c r="K132" i="39"/>
  <c r="O132" i="39" s="1"/>
  <c r="J132" i="39"/>
  <c r="C134" i="10"/>
  <c r="D134" i="10" s="1"/>
  <c r="B134" i="10" s="1"/>
  <c r="K131" i="39"/>
  <c r="M131" i="39" s="1"/>
  <c r="J131" i="39"/>
  <c r="K130" i="39"/>
  <c r="O130" i="39" s="1"/>
  <c r="J130" i="39"/>
  <c r="K129" i="39"/>
  <c r="O129" i="39" s="1"/>
  <c r="J129" i="39"/>
  <c r="K128" i="39"/>
  <c r="J128" i="39"/>
  <c r="C130" i="10"/>
  <c r="D130" i="10" s="1"/>
  <c r="B130" i="10" s="1"/>
  <c r="K127" i="39"/>
  <c r="N127" i="39" s="1"/>
  <c r="J127" i="39"/>
  <c r="C129" i="10"/>
  <c r="D129" i="10" s="1"/>
  <c r="B129" i="10" s="1"/>
  <c r="K126" i="39"/>
  <c r="L126" i="39" s="1"/>
  <c r="J126" i="39"/>
  <c r="C128" i="10"/>
  <c r="D128" i="10" s="1"/>
  <c r="B128" i="10" s="1"/>
  <c r="K125" i="39"/>
  <c r="J125" i="39"/>
  <c r="C127" i="10"/>
  <c r="D127" i="10" s="1"/>
  <c r="B127" i="10" s="1"/>
  <c r="K124" i="39"/>
  <c r="M124" i="39" s="1"/>
  <c r="J124" i="39"/>
  <c r="C126" i="10"/>
  <c r="D126" i="10" s="1"/>
  <c r="B126" i="10" s="1"/>
  <c r="K123" i="39"/>
  <c r="O123" i="39" s="1"/>
  <c r="J123" i="39"/>
  <c r="C125" i="10"/>
  <c r="D125" i="10" s="1"/>
  <c r="B125" i="10" s="1"/>
  <c r="K122" i="39"/>
  <c r="J122" i="39"/>
  <c r="C124" i="10"/>
  <c r="D124" i="10" s="1"/>
  <c r="B124" i="10" s="1"/>
  <c r="K121" i="39"/>
  <c r="O121" i="39" s="1"/>
  <c r="J121" i="39"/>
  <c r="C123" i="10"/>
  <c r="D123" i="10" s="1"/>
  <c r="B123" i="10" s="1"/>
  <c r="K120" i="39"/>
  <c r="J120" i="39"/>
  <c r="C122" i="10"/>
  <c r="D122" i="10" s="1"/>
  <c r="B122" i="10" s="1"/>
  <c r="L119" i="38"/>
  <c r="J119" i="38"/>
  <c r="K119" i="39"/>
  <c r="N119" i="39" s="1"/>
  <c r="J119" i="39"/>
  <c r="C121" i="10"/>
  <c r="D121" i="10" s="1"/>
  <c r="B121" i="10" s="1"/>
  <c r="L118" i="38"/>
  <c r="J118" i="38"/>
  <c r="K118" i="39"/>
  <c r="O118" i="39" s="1"/>
  <c r="J118" i="39"/>
  <c r="C120" i="10"/>
  <c r="D120" i="10" s="1"/>
  <c r="B120" i="10" s="1"/>
  <c r="L117" i="38"/>
  <c r="J117" i="38"/>
  <c r="K117" i="39"/>
  <c r="N117" i="39" s="1"/>
  <c r="J117" i="39"/>
  <c r="C119" i="10"/>
  <c r="D119" i="10" s="1"/>
  <c r="B119" i="10" s="1"/>
  <c r="L116" i="38"/>
  <c r="M116" i="38" s="1"/>
  <c r="J116" i="38"/>
  <c r="K116" i="39"/>
  <c r="L116" i="39" s="1"/>
  <c r="J116" i="39"/>
  <c r="C116" i="10"/>
  <c r="D116" i="10" s="1"/>
  <c r="B116" i="10" s="1"/>
  <c r="L115" i="38"/>
  <c r="N115" i="38" s="1"/>
  <c r="J115" i="38"/>
  <c r="K115" i="39"/>
  <c r="N115" i="39" s="1"/>
  <c r="J115" i="39"/>
  <c r="C115" i="10"/>
  <c r="D115" i="10" s="1"/>
  <c r="B115" i="10" s="1"/>
  <c r="L114" i="38"/>
  <c r="P114" i="38" s="1"/>
  <c r="J114" i="38"/>
  <c r="K114" i="39"/>
  <c r="O114" i="39" s="1"/>
  <c r="J114" i="39"/>
  <c r="C114" i="10"/>
  <c r="D114" i="10" s="1"/>
  <c r="B114" i="10" s="1"/>
  <c r="L113" i="38"/>
  <c r="J113" i="38"/>
  <c r="K113" i="39"/>
  <c r="M113" i="39" s="1"/>
  <c r="J113" i="39"/>
  <c r="C113" i="10"/>
  <c r="D113" i="10" s="1"/>
  <c r="B113" i="10" s="1"/>
  <c r="L112" i="38"/>
  <c r="N112" i="38" s="1"/>
  <c r="J112" i="38"/>
  <c r="K112" i="39"/>
  <c r="J112" i="39"/>
  <c r="C112" i="10"/>
  <c r="D112" i="10" s="1"/>
  <c r="B112" i="10" s="1"/>
  <c r="L111" i="38"/>
  <c r="P111" i="38" s="1"/>
  <c r="J111" i="38"/>
  <c r="K111" i="39"/>
  <c r="O111" i="39" s="1"/>
  <c r="J111" i="39"/>
  <c r="C111" i="10"/>
  <c r="D111" i="10" s="1"/>
  <c r="B111" i="10" s="1"/>
  <c r="L110" i="38"/>
  <c r="J110" i="38"/>
  <c r="K110" i="39"/>
  <c r="O110" i="39" s="1"/>
  <c r="J110" i="39"/>
  <c r="C110" i="10"/>
  <c r="D110" i="10" s="1"/>
  <c r="B110" i="10" s="1"/>
  <c r="L109" i="38"/>
  <c r="J109" i="38"/>
  <c r="K109" i="39"/>
  <c r="O109" i="39" s="1"/>
  <c r="J109" i="39"/>
  <c r="C109" i="10"/>
  <c r="D109" i="10" s="1"/>
  <c r="B109" i="10" s="1"/>
  <c r="L108" i="38"/>
  <c r="P108" i="38" s="1"/>
  <c r="J108" i="38"/>
  <c r="K108" i="39"/>
  <c r="O108" i="39" s="1"/>
  <c r="J108" i="39"/>
  <c r="C108" i="10"/>
  <c r="D108" i="10" s="1"/>
  <c r="B108" i="10" s="1"/>
  <c r="L107" i="38"/>
  <c r="P107" i="38" s="1"/>
  <c r="J107" i="38"/>
  <c r="K107" i="39"/>
  <c r="O107" i="39" s="1"/>
  <c r="J107" i="39"/>
  <c r="C107" i="10"/>
  <c r="D107" i="10" s="1"/>
  <c r="B107" i="10" s="1"/>
  <c r="L106" i="38"/>
  <c r="N106" i="38" s="1"/>
  <c r="J106" i="38"/>
  <c r="K106" i="39"/>
  <c r="N106" i="39" s="1"/>
  <c r="J106" i="39"/>
  <c r="C106" i="10"/>
  <c r="D106" i="10" s="1"/>
  <c r="B106" i="10" s="1"/>
  <c r="L105" i="38"/>
  <c r="N105" i="38" s="1"/>
  <c r="J105" i="38"/>
  <c r="K105" i="39"/>
  <c r="O105" i="39" s="1"/>
  <c r="J105" i="39"/>
  <c r="C105" i="10"/>
  <c r="D105" i="10" s="1"/>
  <c r="B105" i="10" s="1"/>
  <c r="L104" i="38"/>
  <c r="J104" i="38"/>
  <c r="K104" i="39"/>
  <c r="L104" i="39" s="1"/>
  <c r="J104" i="39"/>
  <c r="C104" i="10"/>
  <c r="D104" i="10" s="1"/>
  <c r="B104" i="10" s="1"/>
  <c r="L103" i="38"/>
  <c r="P103" i="38" s="1"/>
  <c r="J103" i="38"/>
  <c r="K103" i="39"/>
  <c r="M103" i="39" s="1"/>
  <c r="J103" i="39"/>
  <c r="C103" i="10"/>
  <c r="D103" i="10" s="1"/>
  <c r="B103" i="10" s="1"/>
  <c r="L102" i="38"/>
  <c r="J102" i="38"/>
  <c r="K102" i="39"/>
  <c r="J102" i="39"/>
  <c r="C102" i="10"/>
  <c r="D102" i="10" s="1"/>
  <c r="B102" i="10" s="1"/>
  <c r="L101" i="38"/>
  <c r="N101" i="38" s="1"/>
  <c r="J101" i="38"/>
  <c r="K101" i="39"/>
  <c r="N101" i="39" s="1"/>
  <c r="J101" i="39"/>
  <c r="C101" i="10"/>
  <c r="D101" i="10" s="1"/>
  <c r="B101" i="10" s="1"/>
  <c r="L100" i="38"/>
  <c r="P100" i="38" s="1"/>
  <c r="J100" i="38"/>
  <c r="K100" i="39"/>
  <c r="L100" i="39" s="1"/>
  <c r="J100" i="39"/>
  <c r="C100" i="10"/>
  <c r="D100" i="10" s="1"/>
  <c r="B100" i="10" s="1"/>
  <c r="L99" i="38"/>
  <c r="O99" i="38" s="1"/>
  <c r="J99" i="38"/>
  <c r="K99" i="39"/>
  <c r="N99" i="39" s="1"/>
  <c r="J99" i="39"/>
  <c r="C99" i="10"/>
  <c r="D99" i="10" s="1"/>
  <c r="B99" i="10" s="1"/>
  <c r="L98" i="38"/>
  <c r="P98" i="38" s="1"/>
  <c r="J98" i="38"/>
  <c r="K98" i="39"/>
  <c r="O98" i="39" s="1"/>
  <c r="J98" i="39"/>
  <c r="C98" i="10"/>
  <c r="D98" i="10" s="1"/>
  <c r="B98" i="10" s="1"/>
  <c r="L97" i="38"/>
  <c r="O97" i="38" s="1"/>
  <c r="J97" i="38"/>
  <c r="K97" i="39"/>
  <c r="L97" i="39" s="1"/>
  <c r="J97" i="39"/>
  <c r="C97" i="10"/>
  <c r="D97" i="10" s="1"/>
  <c r="B97" i="10" s="1"/>
  <c r="L96" i="38"/>
  <c r="O96" i="38" s="1"/>
  <c r="J96" i="38"/>
  <c r="K96" i="39"/>
  <c r="O96" i="39" s="1"/>
  <c r="J96" i="39"/>
  <c r="C96" i="10"/>
  <c r="D96" i="10" s="1"/>
  <c r="B96" i="10" s="1"/>
  <c r="L95" i="38"/>
  <c r="J95" i="38"/>
  <c r="K95" i="39"/>
  <c r="N95" i="39" s="1"/>
  <c r="J95" i="39"/>
  <c r="C95" i="10"/>
  <c r="D95" i="10" s="1"/>
  <c r="B95" i="10" s="1"/>
  <c r="L94" i="38"/>
  <c r="P94" i="38" s="1"/>
  <c r="J94" i="38"/>
  <c r="O94" i="39"/>
  <c r="I94" i="39" s="1"/>
  <c r="C94" i="10"/>
  <c r="D94" i="10" s="1"/>
  <c r="B94" i="10" s="1"/>
  <c r="L93" i="38"/>
  <c r="N93" i="38" s="1"/>
  <c r="J93" i="38"/>
  <c r="K93" i="39"/>
  <c r="N93" i="39" s="1"/>
  <c r="J93" i="39"/>
  <c r="C93" i="10"/>
  <c r="D93" i="10" s="1"/>
  <c r="B93" i="10" s="1"/>
  <c r="L92" i="38"/>
  <c r="O92" i="38" s="1"/>
  <c r="J92" i="38"/>
  <c r="K92" i="39"/>
  <c r="L92" i="39" s="1"/>
  <c r="J92" i="39"/>
  <c r="C92" i="10"/>
  <c r="D92" i="10" s="1"/>
  <c r="B92" i="10" s="1"/>
  <c r="L91" i="38"/>
  <c r="P91" i="38" s="1"/>
  <c r="J91" i="38"/>
  <c r="K91" i="39"/>
  <c r="O91" i="39" s="1"/>
  <c r="J91" i="39"/>
  <c r="C91" i="10"/>
  <c r="D91" i="10" s="1"/>
  <c r="B91" i="10" s="1"/>
  <c r="L90" i="38"/>
  <c r="N90" i="38" s="1"/>
  <c r="J90" i="38"/>
  <c r="K90" i="39"/>
  <c r="N90" i="39" s="1"/>
  <c r="J90" i="39"/>
  <c r="C90" i="10"/>
  <c r="D90" i="10" s="1"/>
  <c r="B90" i="10" s="1"/>
  <c r="L89" i="38"/>
  <c r="N89" i="38" s="1"/>
  <c r="J89" i="38"/>
  <c r="K89" i="39"/>
  <c r="O89" i="39" s="1"/>
  <c r="J89" i="39"/>
  <c r="C89" i="10"/>
  <c r="D89" i="10" s="1"/>
  <c r="B89" i="10" s="1"/>
  <c r="L88" i="38"/>
  <c r="O88" i="38" s="1"/>
  <c r="J88" i="38"/>
  <c r="K88" i="39"/>
  <c r="L88" i="39" s="1"/>
  <c r="J88" i="39"/>
  <c r="C88" i="10"/>
  <c r="D88" i="10" s="1"/>
  <c r="B88" i="10" s="1"/>
  <c r="L87" i="38"/>
  <c r="O87" i="38" s="1"/>
  <c r="J87" i="38"/>
  <c r="K87" i="39"/>
  <c r="N87" i="39" s="1"/>
  <c r="J87" i="39"/>
  <c r="C87" i="10"/>
  <c r="D87" i="10" s="1"/>
  <c r="B87" i="10" s="1"/>
  <c r="L86" i="38"/>
  <c r="P86" i="38" s="1"/>
  <c r="J86" i="38"/>
  <c r="K86" i="39"/>
  <c r="L86" i="39" s="1"/>
  <c r="J86" i="39"/>
  <c r="C86" i="10"/>
  <c r="D86" i="10" s="1"/>
  <c r="B86" i="10" s="1"/>
  <c r="L85" i="38"/>
  <c r="P85" i="38" s="1"/>
  <c r="J85" i="38"/>
  <c r="K85" i="39"/>
  <c r="L85" i="39" s="1"/>
  <c r="J85" i="39"/>
  <c r="C85" i="10"/>
  <c r="D85" i="10" s="1"/>
  <c r="B85" i="10" s="1"/>
  <c r="L84" i="38"/>
  <c r="M84" i="38" s="1"/>
  <c r="J84" i="38"/>
  <c r="K84" i="39"/>
  <c r="N84" i="39" s="1"/>
  <c r="J84" i="39"/>
  <c r="C84" i="10"/>
  <c r="D84" i="10" s="1"/>
  <c r="B84" i="10" s="1"/>
  <c r="L83" i="38"/>
  <c r="J83" i="38"/>
  <c r="K83" i="39"/>
  <c r="O83" i="39" s="1"/>
  <c r="J83" i="39"/>
  <c r="C83" i="10"/>
  <c r="D83" i="10" s="1"/>
  <c r="B83" i="10" s="1"/>
  <c r="L82" i="38"/>
  <c r="N82" i="38" s="1"/>
  <c r="J82" i="38"/>
  <c r="K82" i="39"/>
  <c r="O82" i="39" s="1"/>
  <c r="J82" i="39"/>
  <c r="C82" i="10"/>
  <c r="D82" i="10" s="1"/>
  <c r="B82" i="10" s="1"/>
  <c r="L81" i="38"/>
  <c r="N81" i="38" s="1"/>
  <c r="J81" i="38"/>
  <c r="K81" i="39"/>
  <c r="L81" i="39" s="1"/>
  <c r="J81" i="39"/>
  <c r="C81" i="10"/>
  <c r="D81" i="10" s="1"/>
  <c r="B81" i="10" s="1"/>
  <c r="L80" i="38"/>
  <c r="P80" i="38" s="1"/>
  <c r="J80" i="38"/>
  <c r="K80" i="39"/>
  <c r="N80" i="39" s="1"/>
  <c r="J80" i="39"/>
  <c r="C80" i="10"/>
  <c r="D80" i="10" s="1"/>
  <c r="B80" i="10" s="1"/>
  <c r="L79" i="38"/>
  <c r="O79" i="38" s="1"/>
  <c r="J79" i="38"/>
  <c r="K79" i="39"/>
  <c r="O79" i="39" s="1"/>
  <c r="J79" i="39"/>
  <c r="C79" i="10"/>
  <c r="D79" i="10" s="1"/>
  <c r="B79" i="10" s="1"/>
  <c r="L78" i="38"/>
  <c r="O78" i="38" s="1"/>
  <c r="J78" i="38"/>
  <c r="K78" i="39"/>
  <c r="J78" i="39"/>
  <c r="C78" i="10"/>
  <c r="D78" i="10" s="1"/>
  <c r="B78" i="10" s="1"/>
  <c r="L77" i="38"/>
  <c r="O77" i="38" s="1"/>
  <c r="J77" i="38"/>
  <c r="K77" i="39"/>
  <c r="M77" i="39" s="1"/>
  <c r="J77" i="39"/>
  <c r="C77" i="10"/>
  <c r="D77" i="10" s="1"/>
  <c r="B77" i="10" s="1"/>
  <c r="L76" i="38"/>
  <c r="P76" i="38" s="1"/>
  <c r="J76" i="38"/>
  <c r="K76" i="39"/>
  <c r="O76" i="39" s="1"/>
  <c r="J76" i="39"/>
  <c r="C76" i="10"/>
  <c r="D76" i="10" s="1"/>
  <c r="B76" i="10" s="1"/>
  <c r="L75" i="38"/>
  <c r="M75" i="38" s="1"/>
  <c r="J75" i="38"/>
  <c r="K75" i="39"/>
  <c r="M75" i="39" s="1"/>
  <c r="J75" i="39"/>
  <c r="C75" i="10"/>
  <c r="D75" i="10" s="1"/>
  <c r="B75" i="10" s="1"/>
  <c r="L74" i="38"/>
  <c r="N74" i="38" s="1"/>
  <c r="J74" i="38"/>
  <c r="K399" i="39"/>
  <c r="M399" i="39" s="1"/>
  <c r="J399" i="39"/>
  <c r="K74" i="39"/>
  <c r="J74" i="39"/>
  <c r="C74" i="10"/>
  <c r="D74" i="10" s="1"/>
  <c r="B74" i="10" s="1"/>
  <c r="L73" i="38"/>
  <c r="P73" i="38" s="1"/>
  <c r="J73" i="38"/>
  <c r="K398" i="39"/>
  <c r="O398" i="39" s="1"/>
  <c r="J398" i="39"/>
  <c r="K73" i="39"/>
  <c r="J73" i="39"/>
  <c r="C73" i="10"/>
  <c r="D73" i="10" s="1"/>
  <c r="B73" i="10" s="1"/>
  <c r="L72" i="38"/>
  <c r="N72" i="38" s="1"/>
  <c r="J72" i="38"/>
  <c r="K397" i="39"/>
  <c r="M397" i="39" s="1"/>
  <c r="J397" i="39"/>
  <c r="K72" i="39"/>
  <c r="N72" i="39" s="1"/>
  <c r="J72" i="39"/>
  <c r="C72" i="10"/>
  <c r="D72" i="10" s="1"/>
  <c r="B72" i="10" s="1"/>
  <c r="L71" i="38"/>
  <c r="J71" i="38"/>
  <c r="K396" i="39"/>
  <c r="O396" i="39" s="1"/>
  <c r="J396" i="39"/>
  <c r="K71" i="39"/>
  <c r="J71" i="39"/>
  <c r="C71" i="10"/>
  <c r="D71" i="10" s="1"/>
  <c r="B71" i="10" s="1"/>
  <c r="L70" i="38"/>
  <c r="P70" i="38" s="1"/>
  <c r="J70" i="38"/>
  <c r="K395" i="39"/>
  <c r="O395" i="39" s="1"/>
  <c r="J395" i="39"/>
  <c r="K70" i="39"/>
  <c r="M70" i="39" s="1"/>
  <c r="J70" i="39"/>
  <c r="C70" i="10"/>
  <c r="D70" i="10" s="1"/>
  <c r="B70" i="10" s="1"/>
  <c r="L69" i="38"/>
  <c r="J69" i="38"/>
  <c r="K394" i="39"/>
  <c r="O394" i="39" s="1"/>
  <c r="J394" i="39"/>
  <c r="K69" i="39"/>
  <c r="J69" i="39"/>
  <c r="C69" i="10"/>
  <c r="D69" i="10" s="1"/>
  <c r="B69" i="10" s="1"/>
  <c r="L68" i="38"/>
  <c r="M68" i="38" s="1"/>
  <c r="J68" i="38"/>
  <c r="K393" i="39"/>
  <c r="L393" i="39" s="1"/>
  <c r="J393" i="39"/>
  <c r="K68" i="39"/>
  <c r="M68" i="39" s="1"/>
  <c r="J68" i="39"/>
  <c r="C68" i="10"/>
  <c r="D68" i="10" s="1"/>
  <c r="B68" i="10" s="1"/>
  <c r="L67" i="38"/>
  <c r="M67" i="38" s="1"/>
  <c r="J67" i="38"/>
  <c r="K392" i="39"/>
  <c r="M392" i="39" s="1"/>
  <c r="J392" i="39"/>
  <c r="K67" i="39"/>
  <c r="O67" i="39" s="1"/>
  <c r="J67" i="39"/>
  <c r="C67" i="10"/>
  <c r="D67" i="10" s="1"/>
  <c r="B67" i="10" s="1"/>
  <c r="L66" i="38"/>
  <c r="N66" i="38" s="1"/>
  <c r="J66" i="38"/>
  <c r="K391" i="39"/>
  <c r="L391" i="39" s="1"/>
  <c r="J391" i="39"/>
  <c r="K66" i="39"/>
  <c r="J66" i="39"/>
  <c r="C66" i="10"/>
  <c r="D66" i="10" s="1"/>
  <c r="B66" i="10" s="1"/>
  <c r="L65" i="38"/>
  <c r="N65" i="38" s="1"/>
  <c r="J65" i="38"/>
  <c r="K390" i="39"/>
  <c r="O390" i="39" s="1"/>
  <c r="J390" i="39"/>
  <c r="K65" i="39"/>
  <c r="M65" i="39" s="1"/>
  <c r="J65" i="39"/>
  <c r="C65" i="10"/>
  <c r="D65" i="10" s="1"/>
  <c r="B65" i="10" s="1"/>
  <c r="L64" i="38"/>
  <c r="J64" i="38"/>
  <c r="K389" i="39"/>
  <c r="L389" i="39" s="1"/>
  <c r="J389" i="39"/>
  <c r="K64" i="39"/>
  <c r="N64" i="39" s="1"/>
  <c r="J64" i="39"/>
  <c r="C64" i="10"/>
  <c r="D64" i="10" s="1"/>
  <c r="B64" i="10" s="1"/>
  <c r="L63" i="38"/>
  <c r="J63" i="38"/>
  <c r="K388" i="39"/>
  <c r="O388" i="39" s="1"/>
  <c r="J388" i="39"/>
  <c r="K63" i="39"/>
  <c r="O63" i="39" s="1"/>
  <c r="J63" i="39"/>
  <c r="C63" i="10"/>
  <c r="D63" i="10" s="1"/>
  <c r="B63" i="10" s="1"/>
  <c r="L62" i="38"/>
  <c r="O62" i="38" s="1"/>
  <c r="J62" i="38"/>
  <c r="K387" i="39"/>
  <c r="O387" i="39" s="1"/>
  <c r="J387" i="39"/>
  <c r="K62" i="39"/>
  <c r="N62" i="39" s="1"/>
  <c r="J62" i="39"/>
  <c r="C62" i="10"/>
  <c r="D62" i="10" s="1"/>
  <c r="B62" i="10" s="1"/>
  <c r="L61" i="38"/>
  <c r="M61" i="38" s="1"/>
  <c r="J61" i="38"/>
  <c r="K386" i="39"/>
  <c r="L386" i="39" s="1"/>
  <c r="J386" i="39"/>
  <c r="K61" i="39"/>
  <c r="M61" i="39" s="1"/>
  <c r="J61" i="39"/>
  <c r="C61" i="10"/>
  <c r="D61" i="10" s="1"/>
  <c r="B61" i="10" s="1"/>
  <c r="L60" i="38"/>
  <c r="N60" i="38" s="1"/>
  <c r="J60" i="38"/>
  <c r="K385" i="39"/>
  <c r="O385" i="39" s="1"/>
  <c r="J385" i="39"/>
  <c r="K60" i="39"/>
  <c r="O60" i="39" s="1"/>
  <c r="J60" i="39"/>
  <c r="C60" i="10"/>
  <c r="D60" i="10" s="1"/>
  <c r="B60" i="10" s="1"/>
  <c r="L59" i="38"/>
  <c r="P59" i="38" s="1"/>
  <c r="J59" i="38"/>
  <c r="K384" i="39"/>
  <c r="M384" i="39" s="1"/>
  <c r="J384" i="39"/>
  <c r="K59" i="39"/>
  <c r="M59" i="39" s="1"/>
  <c r="J59" i="39"/>
  <c r="C59" i="10"/>
  <c r="D59" i="10" s="1"/>
  <c r="B59" i="10" s="1"/>
  <c r="L58" i="38"/>
  <c r="M58" i="38" s="1"/>
  <c r="J58" i="38"/>
  <c r="K383" i="39"/>
  <c r="J383" i="39"/>
  <c r="K58" i="39"/>
  <c r="J58" i="39"/>
  <c r="C58" i="10"/>
  <c r="D58" i="10" s="1"/>
  <c r="B58" i="10" s="1"/>
  <c r="L57" i="38"/>
  <c r="J57" i="38"/>
  <c r="K382" i="39"/>
  <c r="J382" i="39"/>
  <c r="K57" i="39"/>
  <c r="N57" i="39" s="1"/>
  <c r="J57" i="39"/>
  <c r="C57" i="10"/>
  <c r="D57" i="10" s="1"/>
  <c r="B57" i="10" s="1"/>
  <c r="L56" i="38"/>
  <c r="M56" i="38" s="1"/>
  <c r="J56" i="38"/>
  <c r="K381" i="39"/>
  <c r="M381" i="39" s="1"/>
  <c r="J381" i="39"/>
  <c r="K56" i="39"/>
  <c r="J56" i="39"/>
  <c r="C56" i="10"/>
  <c r="D56" i="10" s="1"/>
  <c r="B56" i="10" s="1"/>
  <c r="L55" i="38"/>
  <c r="M55" i="38" s="1"/>
  <c r="J55" i="38"/>
  <c r="K380" i="39"/>
  <c r="N380" i="39" s="1"/>
  <c r="J380" i="39"/>
  <c r="K55" i="39"/>
  <c r="O55" i="39" s="1"/>
  <c r="J55" i="39"/>
  <c r="C55" i="10"/>
  <c r="D55" i="10" s="1"/>
  <c r="B55" i="10" s="1"/>
  <c r="L54" i="38"/>
  <c r="P54" i="38" s="1"/>
  <c r="J54" i="38"/>
  <c r="K379" i="39"/>
  <c r="O379" i="39" s="1"/>
  <c r="J379" i="39"/>
  <c r="K54" i="39"/>
  <c r="N54" i="39" s="1"/>
  <c r="J54" i="39"/>
  <c r="C54" i="10"/>
  <c r="D54" i="10" s="1"/>
  <c r="B54" i="10" s="1"/>
  <c r="L53" i="38"/>
  <c r="O53" i="38" s="1"/>
  <c r="J53" i="38"/>
  <c r="K378" i="39"/>
  <c r="M378" i="39" s="1"/>
  <c r="J378" i="39"/>
  <c r="K53" i="39"/>
  <c r="O53" i="39" s="1"/>
  <c r="J53" i="39"/>
  <c r="C53" i="10"/>
  <c r="D53" i="10" s="1"/>
  <c r="B53" i="10" s="1"/>
  <c r="L52" i="38"/>
  <c r="P52" i="38" s="1"/>
  <c r="J52" i="38"/>
  <c r="K377" i="39"/>
  <c r="O377" i="39" s="1"/>
  <c r="J377" i="39"/>
  <c r="K52" i="39"/>
  <c r="O52" i="39" s="1"/>
  <c r="J52" i="39"/>
  <c r="C52" i="10"/>
  <c r="D52" i="10" s="1"/>
  <c r="B52" i="10" s="1"/>
  <c r="L51" i="38"/>
  <c r="P51" i="38" s="1"/>
  <c r="J51" i="38"/>
  <c r="K376" i="39"/>
  <c r="J376" i="39"/>
  <c r="K51" i="39"/>
  <c r="L51" i="39" s="1"/>
  <c r="J51" i="39"/>
  <c r="C51" i="10"/>
  <c r="D51" i="10" s="1"/>
  <c r="B51" i="10" s="1"/>
  <c r="L50" i="38"/>
  <c r="M50" i="38" s="1"/>
  <c r="J50" i="38"/>
  <c r="K375" i="39"/>
  <c r="O375" i="39" s="1"/>
  <c r="J375" i="39"/>
  <c r="K50" i="39"/>
  <c r="O50" i="39" s="1"/>
  <c r="J50" i="39"/>
  <c r="C50" i="10"/>
  <c r="D50" i="10" s="1"/>
  <c r="B50" i="10" s="1"/>
  <c r="L49" i="38"/>
  <c r="P49" i="38" s="1"/>
  <c r="J49" i="38"/>
  <c r="K374" i="39"/>
  <c r="J374" i="39"/>
  <c r="K49" i="39"/>
  <c r="J49" i="39"/>
  <c r="C49" i="10"/>
  <c r="D49" i="10" s="1"/>
  <c r="B49" i="10" s="1"/>
  <c r="L48" i="38"/>
  <c r="P48" i="38" s="1"/>
  <c r="J48" i="38"/>
  <c r="K373" i="39"/>
  <c r="O373" i="39" s="1"/>
  <c r="J373" i="39"/>
  <c r="K48" i="39"/>
  <c r="N48" i="39" s="1"/>
  <c r="J48" i="39"/>
  <c r="C48" i="10"/>
  <c r="D48" i="10" s="1"/>
  <c r="B48" i="10" s="1"/>
  <c r="L47" i="38"/>
  <c r="M47" i="38" s="1"/>
  <c r="J47" i="38"/>
  <c r="K372" i="39"/>
  <c r="N372" i="39" s="1"/>
  <c r="J372" i="39"/>
  <c r="K47" i="39"/>
  <c r="N47" i="39" s="1"/>
  <c r="J47" i="39"/>
  <c r="C47" i="10"/>
  <c r="D47" i="10" s="1"/>
  <c r="B47" i="10" s="1"/>
  <c r="L46" i="38"/>
  <c r="P46" i="38" s="1"/>
  <c r="J46" i="38"/>
  <c r="K371" i="39"/>
  <c r="O371" i="39" s="1"/>
  <c r="J371" i="39"/>
  <c r="K46" i="39"/>
  <c r="L46" i="39" s="1"/>
  <c r="J46" i="39"/>
  <c r="C46" i="10"/>
  <c r="D46" i="10" s="1"/>
  <c r="B46" i="10" s="1"/>
  <c r="L45" i="38"/>
  <c r="N45" i="38" s="1"/>
  <c r="J45" i="38"/>
  <c r="K370" i="39"/>
  <c r="J370" i="39"/>
  <c r="K45" i="39"/>
  <c r="O45" i="39" s="1"/>
  <c r="J45" i="39"/>
  <c r="C45" i="10"/>
  <c r="D45" i="10" s="1"/>
  <c r="B45" i="10" s="1"/>
  <c r="L44" i="38"/>
  <c r="M44" i="38" s="1"/>
  <c r="J44" i="38"/>
  <c r="K369" i="39"/>
  <c r="N369" i="39" s="1"/>
  <c r="J369" i="39"/>
  <c r="K44" i="39"/>
  <c r="M44" i="39" s="1"/>
  <c r="J44" i="39"/>
  <c r="C44" i="10"/>
  <c r="D44" i="10" s="1"/>
  <c r="B44" i="10" s="1"/>
  <c r="L43" i="38"/>
  <c r="J43" i="38"/>
  <c r="K368" i="39"/>
  <c r="N368" i="39" s="1"/>
  <c r="J368" i="39"/>
  <c r="K43" i="39"/>
  <c r="L43" i="39" s="1"/>
  <c r="J43" i="39"/>
  <c r="C43" i="10"/>
  <c r="D43" i="10" s="1"/>
  <c r="B43" i="10" s="1"/>
  <c r="L42" i="38"/>
  <c r="P42" i="38" s="1"/>
  <c r="J42" i="38"/>
  <c r="K367" i="39"/>
  <c r="O367" i="39" s="1"/>
  <c r="J367" i="39"/>
  <c r="K42" i="39"/>
  <c r="L42" i="39" s="1"/>
  <c r="J42" i="39"/>
  <c r="C42" i="10"/>
  <c r="D42" i="10" s="1"/>
  <c r="B42" i="10" s="1"/>
  <c r="L41" i="38"/>
  <c r="O41" i="38" s="1"/>
  <c r="J41" i="38"/>
  <c r="K366" i="39"/>
  <c r="J366" i="39"/>
  <c r="K41" i="39"/>
  <c r="L41" i="39" s="1"/>
  <c r="J41" i="39"/>
  <c r="C41" i="10"/>
  <c r="D41" i="10" s="1"/>
  <c r="B41" i="10" s="1"/>
  <c r="L40" i="38"/>
  <c r="O40" i="38" s="1"/>
  <c r="J40" i="38"/>
  <c r="K365" i="39"/>
  <c r="O365" i="39" s="1"/>
  <c r="J365" i="39"/>
  <c r="K40" i="39"/>
  <c r="J40" i="39"/>
  <c r="C40" i="10"/>
  <c r="D40" i="10" s="1"/>
  <c r="B40" i="10" s="1"/>
  <c r="L39" i="38"/>
  <c r="M39" i="38" s="1"/>
  <c r="J39" i="38"/>
  <c r="K364" i="39"/>
  <c r="O364" i="39" s="1"/>
  <c r="J364" i="39"/>
  <c r="K39" i="39"/>
  <c r="O39" i="39" s="1"/>
  <c r="J39" i="39"/>
  <c r="C39" i="10"/>
  <c r="D39" i="10" s="1"/>
  <c r="B39" i="10" s="1"/>
  <c r="L38" i="38"/>
  <c r="P38" i="38" s="1"/>
  <c r="J38" i="38"/>
  <c r="K363" i="39"/>
  <c r="N363" i="39" s="1"/>
  <c r="J363" i="39"/>
  <c r="K38" i="39"/>
  <c r="M38" i="39" s="1"/>
  <c r="J38" i="39"/>
  <c r="C38" i="10"/>
  <c r="D38" i="10" s="1"/>
  <c r="B38" i="10" s="1"/>
  <c r="L37" i="38"/>
  <c r="M37" i="38" s="1"/>
  <c r="J37" i="38"/>
  <c r="K362" i="39"/>
  <c r="L362" i="39" s="1"/>
  <c r="J362" i="39"/>
  <c r="K37" i="39"/>
  <c r="L37" i="39" s="1"/>
  <c r="J37" i="39"/>
  <c r="C37" i="10"/>
  <c r="D37" i="10" s="1"/>
  <c r="B37" i="10" s="1"/>
  <c r="L36" i="38"/>
  <c r="N36" i="38" s="1"/>
  <c r="J36" i="38"/>
  <c r="K361" i="39"/>
  <c r="L361" i="39" s="1"/>
  <c r="J361" i="39"/>
  <c r="K36" i="39"/>
  <c r="N36" i="39" s="1"/>
  <c r="J36" i="39"/>
  <c r="C36" i="10"/>
  <c r="D36" i="10" s="1"/>
  <c r="B36" i="10" s="1"/>
  <c r="L35" i="38"/>
  <c r="N35" i="38" s="1"/>
  <c r="J35" i="38"/>
  <c r="K360" i="39"/>
  <c r="M360" i="39" s="1"/>
  <c r="J360" i="39"/>
  <c r="K35" i="39"/>
  <c r="O35" i="39" s="1"/>
  <c r="J35" i="39"/>
  <c r="C35" i="10"/>
  <c r="D35" i="10" s="1"/>
  <c r="B35" i="10" s="1"/>
  <c r="L34" i="38"/>
  <c r="N34" i="38" s="1"/>
  <c r="J34" i="38"/>
  <c r="K359" i="39"/>
  <c r="N359" i="39" s="1"/>
  <c r="J359" i="39"/>
  <c r="K34" i="39"/>
  <c r="O34" i="39" s="1"/>
  <c r="J34" i="39"/>
  <c r="C34" i="10"/>
  <c r="D34" i="10" s="1"/>
  <c r="B34" i="10" s="1"/>
  <c r="L33" i="38"/>
  <c r="M33" i="38" s="1"/>
  <c r="J33" i="38"/>
  <c r="K358" i="39"/>
  <c r="J358" i="39"/>
  <c r="K33" i="39"/>
  <c r="O33" i="39" s="1"/>
  <c r="J33" i="39"/>
  <c r="C33" i="10"/>
  <c r="D33" i="10" s="1"/>
  <c r="B33" i="10" s="1"/>
  <c r="L32" i="38"/>
  <c r="O32" i="38" s="1"/>
  <c r="J32" i="38"/>
  <c r="K357" i="39"/>
  <c r="M357" i="39" s="1"/>
  <c r="J357" i="39"/>
  <c r="K32" i="39"/>
  <c r="N32" i="39" s="1"/>
  <c r="J32" i="39"/>
  <c r="C32" i="10"/>
  <c r="D32" i="10" s="1"/>
  <c r="B32" i="10" s="1"/>
  <c r="L31" i="38"/>
  <c r="P31" i="38" s="1"/>
  <c r="J31" i="38"/>
  <c r="K356" i="39"/>
  <c r="L356" i="39" s="1"/>
  <c r="J356" i="39"/>
  <c r="K31" i="39"/>
  <c r="L31" i="39" s="1"/>
  <c r="J31" i="39"/>
  <c r="C31" i="10"/>
  <c r="D31" i="10" s="1"/>
  <c r="B31" i="10" s="1"/>
  <c r="L30" i="38"/>
  <c r="P30" i="38" s="1"/>
  <c r="J30" i="38"/>
  <c r="K355" i="39"/>
  <c r="M355" i="39" s="1"/>
  <c r="J355" i="39"/>
  <c r="K30" i="39"/>
  <c r="O30" i="39" s="1"/>
  <c r="J30" i="39"/>
  <c r="C30" i="10"/>
  <c r="D30" i="10" s="1"/>
  <c r="B30" i="10" s="1"/>
  <c r="L29" i="38"/>
  <c r="P29" i="38" s="1"/>
  <c r="J29" i="38"/>
  <c r="K354" i="39"/>
  <c r="O354" i="39" s="1"/>
  <c r="J354" i="39"/>
  <c r="K29" i="39"/>
  <c r="M29" i="39" s="1"/>
  <c r="J29" i="39"/>
  <c r="C29" i="10"/>
  <c r="D29" i="10" s="1"/>
  <c r="B29" i="10" s="1"/>
  <c r="L28" i="38"/>
  <c r="M28" i="38" s="1"/>
  <c r="J28" i="38"/>
  <c r="K353" i="39"/>
  <c r="M353" i="39" s="1"/>
  <c r="J353" i="39"/>
  <c r="K28" i="39"/>
  <c r="M28" i="39" s="1"/>
  <c r="J28" i="39"/>
  <c r="C28" i="10"/>
  <c r="D28" i="10" s="1"/>
  <c r="B28" i="10" s="1"/>
  <c r="L27" i="38"/>
  <c r="M27" i="38" s="1"/>
  <c r="J27" i="38"/>
  <c r="K352" i="39"/>
  <c r="J352" i="39"/>
  <c r="K27" i="39"/>
  <c r="N27" i="39" s="1"/>
  <c r="J27" i="39"/>
  <c r="C27" i="10"/>
  <c r="D27" i="10" s="1"/>
  <c r="B27" i="10" s="1"/>
  <c r="L26" i="38"/>
  <c r="P26" i="38" s="1"/>
  <c r="J26" i="38"/>
  <c r="K351" i="39"/>
  <c r="N351" i="39" s="1"/>
  <c r="J351" i="39"/>
  <c r="K26" i="39"/>
  <c r="M26" i="39" s="1"/>
  <c r="J26" i="39"/>
  <c r="C26" i="10"/>
  <c r="D26" i="10" s="1"/>
  <c r="B26" i="10" s="1"/>
  <c r="L25" i="38"/>
  <c r="N25" i="38" s="1"/>
  <c r="J25" i="38"/>
  <c r="K350" i="39"/>
  <c r="O350" i="39" s="1"/>
  <c r="J350" i="39"/>
  <c r="K25" i="39"/>
  <c r="O25" i="39" s="1"/>
  <c r="J25" i="39"/>
  <c r="C25" i="10"/>
  <c r="D25" i="10" s="1"/>
  <c r="B25" i="10" s="1"/>
  <c r="L24" i="38"/>
  <c r="O24" i="38" s="1"/>
  <c r="J24" i="38"/>
  <c r="K349" i="39"/>
  <c r="L349" i="39" s="1"/>
  <c r="J349" i="39"/>
  <c r="K24" i="39"/>
  <c r="M24" i="39" s="1"/>
  <c r="J24" i="39"/>
  <c r="C24" i="10"/>
  <c r="D24" i="10" s="1"/>
  <c r="B24" i="10" s="1"/>
  <c r="L23" i="38"/>
  <c r="O23" i="38" s="1"/>
  <c r="J23" i="38"/>
  <c r="K348" i="39"/>
  <c r="N348" i="39" s="1"/>
  <c r="J348" i="39"/>
  <c r="K23" i="39"/>
  <c r="O23" i="39" s="1"/>
  <c r="J23" i="39"/>
  <c r="C23" i="10"/>
  <c r="D23" i="10" s="1"/>
  <c r="B23" i="10" s="1"/>
  <c r="L22" i="38"/>
  <c r="N22" i="38" s="1"/>
  <c r="J22" i="38"/>
  <c r="K347" i="39"/>
  <c r="O347" i="39" s="1"/>
  <c r="J347" i="39"/>
  <c r="K22" i="39"/>
  <c r="M22" i="39" s="1"/>
  <c r="J22" i="39"/>
  <c r="C22" i="10"/>
  <c r="D22" i="10" s="1"/>
  <c r="B22" i="10" s="1"/>
  <c r="L21" i="38"/>
  <c r="P21" i="38" s="1"/>
  <c r="J21" i="38"/>
  <c r="K346" i="39"/>
  <c r="L346" i="39" s="1"/>
  <c r="J346" i="39"/>
  <c r="K21" i="39"/>
  <c r="L21" i="39" s="1"/>
  <c r="J21" i="39"/>
  <c r="C21" i="10"/>
  <c r="D21" i="10" s="1"/>
  <c r="B21" i="10" s="1"/>
  <c r="L20" i="38"/>
  <c r="N20" i="38" s="1"/>
  <c r="J20" i="38"/>
  <c r="K345" i="39"/>
  <c r="O345" i="39" s="1"/>
  <c r="J345" i="39"/>
  <c r="K20" i="39"/>
  <c r="N20" i="39" s="1"/>
  <c r="J20" i="39"/>
  <c r="C20" i="10"/>
  <c r="D20" i="10" s="1"/>
  <c r="B20" i="10" s="1"/>
  <c r="L19" i="38"/>
  <c r="P19" i="38" s="1"/>
  <c r="J19" i="38"/>
  <c r="K344" i="39"/>
  <c r="M344" i="39" s="1"/>
  <c r="J344" i="39"/>
  <c r="K19" i="39"/>
  <c r="O19" i="39" s="1"/>
  <c r="J19" i="39"/>
  <c r="C19" i="10"/>
  <c r="D19" i="10" s="1"/>
  <c r="B19" i="10" s="1"/>
  <c r="L18" i="38"/>
  <c r="N18" i="38" s="1"/>
  <c r="J18" i="38"/>
  <c r="K343" i="39"/>
  <c r="N343" i="39" s="1"/>
  <c r="J343" i="39"/>
  <c r="K18" i="39"/>
  <c r="O18" i="39" s="1"/>
  <c r="J18" i="39"/>
  <c r="C18" i="10"/>
  <c r="D18" i="10" s="1"/>
  <c r="B18" i="10" s="1"/>
  <c r="L17" i="38"/>
  <c r="O17" i="38" s="1"/>
  <c r="J17" i="38"/>
  <c r="K342" i="39"/>
  <c r="N342" i="39" s="1"/>
  <c r="J342" i="39"/>
  <c r="K17" i="39"/>
  <c r="N17" i="39" s="1"/>
  <c r="J17" i="39"/>
  <c r="C17" i="10"/>
  <c r="D17" i="10" s="1"/>
  <c r="B17" i="10" s="1"/>
  <c r="L16" i="38"/>
  <c r="O16" i="38" s="1"/>
  <c r="J16" i="38"/>
  <c r="K341" i="39"/>
  <c r="M341" i="39" s="1"/>
  <c r="J341" i="39"/>
  <c r="K16" i="39"/>
  <c r="M16" i="39" s="1"/>
  <c r="J16" i="39"/>
  <c r="C16" i="10"/>
  <c r="D16" i="10" s="1"/>
  <c r="B16" i="10" s="1"/>
  <c r="L15" i="38"/>
  <c r="P15" i="38" s="1"/>
  <c r="J15" i="38"/>
  <c r="K340" i="39"/>
  <c r="M340" i="39" s="1"/>
  <c r="J340" i="39"/>
  <c r="K15" i="39"/>
  <c r="L15" i="39" s="1"/>
  <c r="J15" i="39"/>
  <c r="C15" i="10"/>
  <c r="D15" i="10" s="1"/>
  <c r="B15" i="10" s="1"/>
  <c r="L14" i="38"/>
  <c r="P14" i="38" s="1"/>
  <c r="J14" i="38"/>
  <c r="K339" i="39"/>
  <c r="M339" i="39" s="1"/>
  <c r="J339" i="39"/>
  <c r="K14" i="39"/>
  <c r="O14" i="39" s="1"/>
  <c r="J14" i="39"/>
  <c r="C14" i="10"/>
  <c r="D14" i="10" s="1"/>
  <c r="B14" i="10" s="1"/>
  <c r="L13" i="38"/>
  <c r="O13" i="38" s="1"/>
  <c r="J13" i="38"/>
  <c r="K338" i="39"/>
  <c r="O338" i="39" s="1"/>
  <c r="J338" i="39"/>
  <c r="K13" i="39"/>
  <c r="M13" i="39" s="1"/>
  <c r="J13" i="39"/>
  <c r="C13" i="10"/>
  <c r="D13" i="10" s="1"/>
  <c r="B13" i="10" s="1"/>
  <c r="L12" i="38"/>
  <c r="P12" i="38" s="1"/>
  <c r="J12" i="38"/>
  <c r="K337" i="39"/>
  <c r="M337" i="39" s="1"/>
  <c r="J337" i="39"/>
  <c r="K12" i="39"/>
  <c r="M12" i="39" s="1"/>
  <c r="J12" i="39"/>
  <c r="C12" i="10"/>
  <c r="D12" i="10" s="1"/>
  <c r="B12" i="10" s="1"/>
  <c r="L11" i="38"/>
  <c r="J11" i="38"/>
  <c r="K336" i="39"/>
  <c r="O336" i="39" s="1"/>
  <c r="J336" i="39"/>
  <c r="K11" i="39"/>
  <c r="N11" i="39" s="1"/>
  <c r="J11" i="39"/>
  <c r="C11" i="10"/>
  <c r="D11" i="10" s="1"/>
  <c r="B11" i="10" s="1"/>
  <c r="L10" i="38"/>
  <c r="N10" i="38" s="1"/>
  <c r="J10" i="38"/>
  <c r="K335" i="39"/>
  <c r="N335" i="39" s="1"/>
  <c r="J335" i="39"/>
  <c r="K10" i="39"/>
  <c r="M10" i="39" s="1"/>
  <c r="J10" i="39"/>
  <c r="C10" i="10"/>
  <c r="D10" i="10" s="1"/>
  <c r="B10" i="10" s="1"/>
  <c r="P9" i="38"/>
  <c r="I9" i="38" s="1"/>
  <c r="K334" i="39"/>
  <c r="N334" i="39" s="1"/>
  <c r="J334" i="39"/>
  <c r="K9" i="39"/>
  <c r="N9" i="39" s="1"/>
  <c r="J9" i="39"/>
  <c r="C9" i="10"/>
  <c r="D9" i="10" s="1"/>
  <c r="B9" i="10" s="1"/>
  <c r="L8" i="38"/>
  <c r="O8" i="38" s="1"/>
  <c r="J8" i="38"/>
  <c r="K333" i="39"/>
  <c r="M333" i="39" s="1"/>
  <c r="J333" i="39"/>
  <c r="K8" i="39"/>
  <c r="N8" i="39" s="1"/>
  <c r="J8" i="39"/>
  <c r="C8" i="10"/>
  <c r="D8" i="10" s="1"/>
  <c r="B8" i="10" s="1"/>
  <c r="L7" i="38"/>
  <c r="M7" i="38" s="1"/>
  <c r="J7" i="38"/>
  <c r="K332" i="39"/>
  <c r="L332" i="39" s="1"/>
  <c r="J332" i="39"/>
  <c r="K7" i="39"/>
  <c r="L7" i="39" s="1"/>
  <c r="J7" i="39"/>
  <c r="C7" i="10"/>
  <c r="D7" i="10" s="1"/>
  <c r="B7" i="10" s="1"/>
  <c r="L6" i="38"/>
  <c r="O6" i="38" s="1"/>
  <c r="J6" i="38"/>
  <c r="K331" i="39"/>
  <c r="M331" i="39" s="1"/>
  <c r="J331" i="39"/>
  <c r="K6" i="39"/>
  <c r="O6" i="39" s="1"/>
  <c r="J6" i="39"/>
  <c r="C6" i="10"/>
  <c r="D6" i="10" s="1"/>
  <c r="B6" i="10" s="1"/>
  <c r="L5" i="38"/>
  <c r="P5" i="38" s="1"/>
  <c r="J5" i="38"/>
  <c r="K330" i="39"/>
  <c r="N330" i="39" s="1"/>
  <c r="J330" i="39"/>
  <c r="K5" i="39"/>
  <c r="M5" i="39" s="1"/>
  <c r="J5" i="39"/>
  <c r="C5" i="10"/>
  <c r="D5" i="10" s="1"/>
  <c r="B5" i="10" s="1"/>
  <c r="L4" i="38"/>
  <c r="P4" i="38" s="1"/>
  <c r="J4" i="38"/>
  <c r="K329" i="39"/>
  <c r="M329" i="39" s="1"/>
  <c r="J329" i="39"/>
  <c r="K4" i="39"/>
  <c r="L4" i="39" s="1"/>
  <c r="J4" i="39"/>
  <c r="C4" i="10"/>
  <c r="D4" i="10" s="1"/>
  <c r="B4" i="10" s="1"/>
  <c r="L3" i="38"/>
  <c r="M3" i="38" s="1"/>
  <c r="J3" i="38"/>
  <c r="K328" i="39"/>
  <c r="O328" i="39" s="1"/>
  <c r="J328" i="39"/>
  <c r="K3" i="39"/>
  <c r="N3" i="39" s="1"/>
  <c r="J3" i="39"/>
  <c r="C3" i="10"/>
  <c r="D3" i="10" s="1"/>
  <c r="B3" i="10" s="1"/>
  <c r="L2" i="38"/>
  <c r="O2" i="38" s="1"/>
  <c r="J2" i="38"/>
  <c r="K327" i="39"/>
  <c r="N327" i="39" s="1"/>
  <c r="J327" i="39"/>
  <c r="K2" i="39"/>
  <c r="M2" i="39" s="1"/>
  <c r="J2" i="39"/>
  <c r="C2" i="10"/>
  <c r="D2" i="10" s="1"/>
  <c r="B2" i="10" s="1"/>
  <c r="A396" i="39"/>
  <c r="A395" i="39"/>
  <c r="A394" i="39"/>
  <c r="A393" i="39"/>
  <c r="A392" i="39"/>
  <c r="C118" i="10"/>
  <c r="D118" i="10" s="1"/>
  <c r="B118" i="10" s="1"/>
  <c r="C117" i="10"/>
  <c r="D117" i="10" s="1"/>
  <c r="B117" i="10" s="1"/>
  <c r="D1" i="10"/>
  <c r="E3" i="44"/>
  <c r="E4" i="44"/>
  <c r="E5" i="44"/>
  <c r="E6" i="44"/>
  <c r="E7" i="44"/>
  <c r="E8" i="44"/>
  <c r="E9" i="44"/>
  <c r="E10" i="44"/>
  <c r="E11" i="44"/>
  <c r="E12" i="44"/>
  <c r="E13" i="44"/>
  <c r="E14" i="44"/>
  <c r="E15" i="44"/>
  <c r="E16" i="44"/>
  <c r="E17" i="44"/>
  <c r="E18" i="44"/>
  <c r="E19" i="44"/>
  <c r="E20" i="44"/>
  <c r="E21" i="44"/>
  <c r="E22" i="44"/>
  <c r="E2" i="44"/>
  <c r="C3" i="45"/>
  <c r="D3" i="44"/>
  <c r="C4" i="45"/>
  <c r="D4" i="44"/>
  <c r="C5" i="45"/>
  <c r="D5" i="44"/>
  <c r="C6" i="45"/>
  <c r="D6" i="44"/>
  <c r="C7" i="45"/>
  <c r="D7" i="44"/>
  <c r="C8" i="45"/>
  <c r="D8" i="44"/>
  <c r="C9" i="45"/>
  <c r="D9" i="44"/>
  <c r="C10" i="45"/>
  <c r="D10" i="44"/>
  <c r="C11" i="45"/>
  <c r="D11" i="44"/>
  <c r="C12" i="45"/>
  <c r="D12" i="44"/>
  <c r="C13" i="45"/>
  <c r="D13" i="44"/>
  <c r="C14" i="45"/>
  <c r="D14" i="44"/>
  <c r="C15" i="45"/>
  <c r="D15" i="44"/>
  <c r="C16" i="45"/>
  <c r="D16" i="44"/>
  <c r="C17" i="45"/>
  <c r="D17" i="44"/>
  <c r="C18" i="45"/>
  <c r="D18" i="44"/>
  <c r="C19" i="45"/>
  <c r="D19" i="44"/>
  <c r="C20" i="45"/>
  <c r="D20" i="44"/>
  <c r="C21" i="45"/>
  <c r="D21" i="44"/>
  <c r="C22" i="45"/>
  <c r="D22" i="44"/>
  <c r="C2" i="45"/>
  <c r="D2" i="44"/>
  <c r="A27" i="45"/>
  <c r="A26" i="45"/>
  <c r="A25" i="45"/>
  <c r="A24" i="45"/>
  <c r="A23" i="45"/>
  <c r="A22" i="45"/>
  <c r="A21" i="45"/>
  <c r="A20" i="45"/>
  <c r="A19" i="45"/>
  <c r="A18" i="45"/>
  <c r="A17" i="45"/>
  <c r="A16" i="45"/>
  <c r="A15" i="45"/>
  <c r="A14" i="45"/>
  <c r="A13" i="45"/>
  <c r="A12" i="45"/>
  <c r="A11" i="45"/>
  <c r="A10" i="45"/>
  <c r="A9" i="45"/>
  <c r="A8" i="45"/>
  <c r="A7" i="45"/>
  <c r="A6" i="45"/>
  <c r="A5" i="45"/>
  <c r="A4" i="45"/>
  <c r="A3" i="45"/>
  <c r="A2" i="45"/>
  <c r="A1" i="45"/>
  <c r="C2" i="44"/>
  <c r="C22" i="44"/>
  <c r="A22" i="44"/>
  <c r="C3" i="44"/>
  <c r="C4" i="44"/>
  <c r="C5" i="44"/>
  <c r="C6" i="44"/>
  <c r="C7" i="44"/>
  <c r="C8" i="44"/>
  <c r="C9" i="44"/>
  <c r="C10" i="44"/>
  <c r="C11" i="44"/>
  <c r="C12" i="44"/>
  <c r="C13" i="44"/>
  <c r="C14" i="44"/>
  <c r="C15" i="44"/>
  <c r="C16" i="44"/>
  <c r="C17" i="44"/>
  <c r="C18" i="44"/>
  <c r="C19" i="44"/>
  <c r="C20" i="44"/>
  <c r="C21" i="44"/>
  <c r="A3" i="44"/>
  <c r="A4" i="44"/>
  <c r="A5" i="44"/>
  <c r="A6" i="44"/>
  <c r="A7" i="44"/>
  <c r="A8" i="44"/>
  <c r="A9" i="44"/>
  <c r="A10" i="44"/>
  <c r="A11" i="44"/>
  <c r="A12" i="44"/>
  <c r="A13" i="44"/>
  <c r="A14" i="44"/>
  <c r="A15" i="44"/>
  <c r="A16" i="44"/>
  <c r="A17" i="44"/>
  <c r="A18" i="44"/>
  <c r="A19" i="44"/>
  <c r="A20" i="44"/>
  <c r="A21" i="44"/>
  <c r="A2" i="44"/>
  <c r="B1" i="44"/>
  <c r="A1" i="44"/>
  <c r="A19" i="1"/>
  <c r="C22" i="43"/>
  <c r="C27" i="43"/>
  <c r="E3" i="5"/>
  <c r="C3" i="5" s="1"/>
  <c r="E4" i="5"/>
  <c r="E5" i="5"/>
  <c r="C5" i="43" s="1"/>
  <c r="E6" i="5"/>
  <c r="C6" i="5" s="1"/>
  <c r="E6" i="20" s="1"/>
  <c r="E7" i="5"/>
  <c r="C7" i="43" s="1"/>
  <c r="E8" i="5"/>
  <c r="C8" i="5" s="1"/>
  <c r="E9" i="5"/>
  <c r="C9" i="43" s="1"/>
  <c r="E10" i="5"/>
  <c r="C10" i="5" s="1"/>
  <c r="E11" i="5"/>
  <c r="C11" i="20" s="1"/>
  <c r="E12" i="5"/>
  <c r="C12" i="43" s="1"/>
  <c r="E13" i="5"/>
  <c r="C13" i="43" s="1"/>
  <c r="E14" i="5"/>
  <c r="C14" i="5" s="1"/>
  <c r="D14" i="43" s="1"/>
  <c r="E15" i="5"/>
  <c r="C15" i="5" s="1"/>
  <c r="E16" i="5"/>
  <c r="C16" i="43" s="1"/>
  <c r="E17" i="5"/>
  <c r="C17" i="20" s="1"/>
  <c r="E18" i="5"/>
  <c r="C18" i="20" s="1"/>
  <c r="E19" i="5"/>
  <c r="C19" i="20" s="1"/>
  <c r="E20" i="5"/>
  <c r="E21" i="5"/>
  <c r="C21" i="5" s="1"/>
  <c r="E23" i="5"/>
  <c r="C25" i="20" s="1"/>
  <c r="E24" i="5"/>
  <c r="C24" i="5" s="1"/>
  <c r="D24" i="43" s="1"/>
  <c r="E25" i="5"/>
  <c r="C25" i="43" s="1"/>
  <c r="E26" i="1"/>
  <c r="C29" i="20" s="1"/>
  <c r="E2" i="5"/>
  <c r="C2" i="20" s="1"/>
  <c r="D27" i="43"/>
  <c r="C22" i="5"/>
  <c r="D22" i="43"/>
  <c r="A3" i="43"/>
  <c r="A4" i="43"/>
  <c r="A5" i="43"/>
  <c r="A6" i="43"/>
  <c r="A7" i="43"/>
  <c r="A8" i="43"/>
  <c r="A9" i="43"/>
  <c r="A10" i="43"/>
  <c r="A11" i="43"/>
  <c r="A12" i="43"/>
  <c r="A13" i="43"/>
  <c r="A14" i="43"/>
  <c r="A15" i="43"/>
  <c r="A16" i="43"/>
  <c r="A17" i="43"/>
  <c r="A18" i="43"/>
  <c r="A19" i="43"/>
  <c r="A20" i="43"/>
  <c r="A21" i="43"/>
  <c r="A22" i="43"/>
  <c r="A23" i="43"/>
  <c r="A24" i="43"/>
  <c r="A25" i="43"/>
  <c r="A26" i="43"/>
  <c r="A27" i="43"/>
  <c r="A2" i="43"/>
  <c r="B1" i="43"/>
  <c r="A1" i="43"/>
  <c r="A30" i="20"/>
  <c r="E27" i="1"/>
  <c r="C27" i="1" s="1"/>
  <c r="D30" i="20"/>
  <c r="E30" i="20"/>
  <c r="A27" i="5"/>
  <c r="D27" i="5"/>
  <c r="Q27" i="1"/>
  <c r="D27" i="1"/>
  <c r="A27" i="1"/>
  <c r="A29" i="20"/>
  <c r="D29" i="20"/>
  <c r="D26" i="5"/>
  <c r="A26" i="5"/>
  <c r="E25" i="1"/>
  <c r="C28" i="20" s="1"/>
  <c r="E21" i="1"/>
  <c r="C21" i="1" s="1"/>
  <c r="E21" i="20" s="1"/>
  <c r="E23" i="1"/>
  <c r="C23" i="1" s="1"/>
  <c r="E23" i="20" s="1"/>
  <c r="C24" i="20"/>
  <c r="D2" i="5"/>
  <c r="D3" i="5"/>
  <c r="D4" i="5"/>
  <c r="D5" i="5"/>
  <c r="D6" i="5"/>
  <c r="D7" i="5"/>
  <c r="D8" i="5"/>
  <c r="D9" i="5"/>
  <c r="D10" i="5"/>
  <c r="D11" i="5"/>
  <c r="D12" i="5"/>
  <c r="D13" i="5"/>
  <c r="D14" i="5"/>
  <c r="D15" i="5"/>
  <c r="D16" i="5"/>
  <c r="D17" i="5"/>
  <c r="D18" i="5"/>
  <c r="D19" i="5"/>
  <c r="D20" i="5"/>
  <c r="D21" i="5"/>
  <c r="D22" i="5"/>
  <c r="E22" i="5"/>
  <c r="D23" i="5"/>
  <c r="D24" i="5"/>
  <c r="D25" i="5"/>
  <c r="Q26" i="1"/>
  <c r="D26" i="1"/>
  <c r="A26" i="1"/>
  <c r="A5" i="42"/>
  <c r="A6" i="42"/>
  <c r="A3" i="42"/>
  <c r="A4" i="42"/>
  <c r="A232" i="39"/>
  <c r="A391" i="39"/>
  <c r="A390" i="39"/>
  <c r="A389" i="39"/>
  <c r="A388" i="39"/>
  <c r="A387" i="39"/>
  <c r="A386" i="39"/>
  <c r="A385" i="39"/>
  <c r="A384" i="39"/>
  <c r="A162" i="39"/>
  <c r="A383" i="39"/>
  <c r="E34" i="12"/>
  <c r="C34" i="12" s="1"/>
  <c r="E35" i="12"/>
  <c r="C35" i="12" s="1"/>
  <c r="A382" i="39"/>
  <c r="A381" i="39"/>
  <c r="E31" i="12"/>
  <c r="C31" i="12" s="1"/>
  <c r="D28" i="20"/>
  <c r="A28" i="20"/>
  <c r="D25" i="1"/>
  <c r="A25" i="1"/>
  <c r="E10" i="12"/>
  <c r="C10" i="12" s="1"/>
  <c r="E11" i="12"/>
  <c r="C11" i="12" s="1"/>
  <c r="E12" i="12"/>
  <c r="C12" i="12" s="1"/>
  <c r="E13" i="12"/>
  <c r="C13" i="12" s="1"/>
  <c r="E14" i="12"/>
  <c r="C14" i="12" s="1"/>
  <c r="E15" i="12"/>
  <c r="C15" i="12" s="1"/>
  <c r="E16" i="12"/>
  <c r="C16" i="12" s="1"/>
  <c r="E17" i="12"/>
  <c r="C17" i="12" s="1"/>
  <c r="E18" i="12"/>
  <c r="C18" i="12" s="1"/>
  <c r="E19" i="12"/>
  <c r="C19" i="12" s="1"/>
  <c r="E20" i="12"/>
  <c r="C20" i="12" s="1"/>
  <c r="E21" i="12"/>
  <c r="C21" i="12" s="1"/>
  <c r="E22" i="12"/>
  <c r="C22" i="12" s="1"/>
  <c r="E23" i="12"/>
  <c r="C23" i="12" s="1"/>
  <c r="E24" i="12"/>
  <c r="C24" i="12" s="1"/>
  <c r="E25" i="12"/>
  <c r="C25" i="12" s="1"/>
  <c r="E26" i="12"/>
  <c r="C26" i="12" s="1"/>
  <c r="E27" i="12"/>
  <c r="C27" i="12" s="1"/>
  <c r="E28" i="12"/>
  <c r="C28" i="12" s="1"/>
  <c r="E29" i="12"/>
  <c r="C29" i="12" s="1"/>
  <c r="E30" i="12"/>
  <c r="C30" i="12" s="1"/>
  <c r="E32" i="12"/>
  <c r="C32" i="12" s="1"/>
  <c r="E33" i="12"/>
  <c r="C33" i="12" s="1"/>
  <c r="E36" i="12"/>
  <c r="C36" i="12" s="1"/>
  <c r="A380" i="39"/>
  <c r="A379" i="39"/>
  <c r="A378" i="39"/>
  <c r="A37" i="12"/>
  <c r="E37" i="12"/>
  <c r="C37" i="12" s="1"/>
  <c r="D37" i="12"/>
  <c r="A377" i="39"/>
  <c r="A375" i="39"/>
  <c r="A376" i="39"/>
  <c r="A36" i="12"/>
  <c r="D36" i="12"/>
  <c r="A373" i="39"/>
  <c r="A374" i="39"/>
  <c r="A164" i="39"/>
  <c r="A372" i="39"/>
  <c r="A54" i="39"/>
  <c r="A267" i="39"/>
  <c r="A231" i="39"/>
  <c r="A368" i="39"/>
  <c r="A369" i="39"/>
  <c r="A370" i="39"/>
  <c r="A371" i="39"/>
  <c r="A367" i="39"/>
  <c r="A366" i="39"/>
  <c r="A365" i="39"/>
  <c r="A363" i="39"/>
  <c r="A364" i="39"/>
  <c r="A360" i="39"/>
  <c r="A361" i="39"/>
  <c r="A362" i="39"/>
  <c r="A358" i="39"/>
  <c r="A359" i="39"/>
  <c r="A357" i="39"/>
  <c r="A356" i="39"/>
  <c r="A355" i="39"/>
  <c r="A354" i="39"/>
  <c r="E2" i="12"/>
  <c r="C2" i="12" s="1"/>
  <c r="E19" i="1"/>
  <c r="C19" i="1" s="1"/>
  <c r="E4" i="12"/>
  <c r="C4" i="12" s="1"/>
  <c r="E22" i="1"/>
  <c r="C22" i="1" s="1"/>
  <c r="E20" i="1"/>
  <c r="C20" i="1" s="1"/>
  <c r="E2" i="1"/>
  <c r="C2" i="1" s="1"/>
  <c r="E3" i="1"/>
  <c r="C3" i="1" s="1"/>
  <c r="E3" i="12"/>
  <c r="C3" i="12" s="1"/>
  <c r="E4" i="1"/>
  <c r="C4" i="1" s="1"/>
  <c r="E5" i="1"/>
  <c r="C5" i="1" s="1"/>
  <c r="E5" i="12"/>
  <c r="C5" i="12" s="1"/>
  <c r="E6" i="1"/>
  <c r="C6" i="1" s="1"/>
  <c r="E6" i="12"/>
  <c r="C6" i="12" s="1"/>
  <c r="E7" i="1"/>
  <c r="C7" i="1" s="1"/>
  <c r="E7" i="12"/>
  <c r="C7" i="12" s="1"/>
  <c r="E8" i="1"/>
  <c r="C8" i="1" s="1"/>
  <c r="E8" i="12"/>
  <c r="C8" i="12" s="1"/>
  <c r="E9" i="1"/>
  <c r="C9" i="1" s="1"/>
  <c r="E9" i="12"/>
  <c r="C9" i="12" s="1"/>
  <c r="E10" i="1"/>
  <c r="C10" i="1" s="1"/>
  <c r="E11" i="1"/>
  <c r="C11" i="1" s="1"/>
  <c r="E12" i="1"/>
  <c r="C12" i="1" s="1"/>
  <c r="E13" i="1"/>
  <c r="C13" i="1" s="1"/>
  <c r="E14" i="1"/>
  <c r="C14" i="1" s="1"/>
  <c r="E15" i="1"/>
  <c r="C15" i="1" s="1"/>
  <c r="E16" i="1"/>
  <c r="C16" i="1" s="1"/>
  <c r="E17" i="1"/>
  <c r="C17" i="1" s="1"/>
  <c r="E18" i="1"/>
  <c r="C18" i="1" s="1"/>
  <c r="E24" i="1"/>
  <c r="C24" i="1" s="1"/>
  <c r="A350" i="39"/>
  <c r="A351" i="39"/>
  <c r="A352" i="39"/>
  <c r="A353" i="39"/>
  <c r="A20" i="12"/>
  <c r="A349" i="39"/>
  <c r="A348" i="39"/>
  <c r="A35" i="12"/>
  <c r="D35" i="12"/>
  <c r="A34" i="12"/>
  <c r="D34" i="12"/>
  <c r="A347" i="39"/>
  <c r="A346" i="39"/>
  <c r="A242" i="39"/>
  <c r="A345" i="39"/>
  <c r="A344" i="39"/>
  <c r="A343" i="39"/>
  <c r="A33" i="12"/>
  <c r="D33" i="12"/>
  <c r="A32" i="12"/>
  <c r="D32" i="12"/>
  <c r="A338" i="39"/>
  <c r="A339" i="39"/>
  <c r="A340" i="39"/>
  <c r="A335" i="39"/>
  <c r="A336" i="39"/>
  <c r="A337" i="39"/>
  <c r="A334" i="39"/>
  <c r="D31" i="12"/>
  <c r="A31" i="12"/>
  <c r="A333" i="39"/>
  <c r="A1" i="42"/>
  <c r="B1" i="42"/>
  <c r="E1" i="42"/>
  <c r="A2" i="42"/>
  <c r="D2" i="42"/>
  <c r="A139" i="10"/>
  <c r="A138" i="10"/>
  <c r="A137" i="10"/>
  <c r="A136" i="10"/>
  <c r="A135" i="10"/>
  <c r="A134" i="10"/>
  <c r="A133" i="10"/>
  <c r="A132" i="10"/>
  <c r="A131" i="10"/>
  <c r="A130" i="10"/>
  <c r="A129" i="10"/>
  <c r="A128" i="10"/>
  <c r="A127" i="10"/>
  <c r="A126" i="10"/>
  <c r="A125" i="10"/>
  <c r="A124" i="10"/>
  <c r="A123" i="10"/>
  <c r="A122" i="10"/>
  <c r="A121" i="10"/>
  <c r="A120" i="10"/>
  <c r="A119" i="10"/>
  <c r="A118"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C1" i="10"/>
  <c r="B1" i="10"/>
  <c r="A1" i="10"/>
  <c r="A332" i="39"/>
  <c r="A331" i="39"/>
  <c r="A330" i="39"/>
  <c r="A329" i="39"/>
  <c r="A328" i="39"/>
  <c r="A327" i="39"/>
  <c r="A322" i="39"/>
  <c r="A321" i="39"/>
  <c r="A320" i="39"/>
  <c r="A319" i="39"/>
  <c r="A318" i="39"/>
  <c r="A317" i="39"/>
  <c r="A316" i="39"/>
  <c r="A315" i="39"/>
  <c r="A314" i="39"/>
  <c r="A313" i="39"/>
  <c r="A311" i="39"/>
  <c r="A308" i="39"/>
  <c r="A307" i="39"/>
  <c r="A306" i="39"/>
  <c r="A304" i="39"/>
  <c r="A302" i="39"/>
  <c r="A301" i="39"/>
  <c r="A297" i="39"/>
  <c r="A295" i="39"/>
  <c r="A294" i="39"/>
  <c r="A293" i="39"/>
  <c r="A290" i="39"/>
  <c r="A289" i="39"/>
  <c r="A288" i="39"/>
  <c r="A287" i="39"/>
  <c r="A285" i="39"/>
  <c r="A284" i="39"/>
  <c r="A283" i="39"/>
  <c r="A282" i="39"/>
  <c r="A277" i="39"/>
  <c r="A276" i="39"/>
  <c r="A270" i="39"/>
  <c r="A263" i="39"/>
  <c r="A256" i="39"/>
  <c r="A255" i="39"/>
  <c r="A254" i="39"/>
  <c r="A253" i="39"/>
  <c r="A245" i="39"/>
  <c r="A241" i="39"/>
  <c r="A235" i="39"/>
  <c r="A230" i="39"/>
  <c r="A229" i="39"/>
  <c r="A228" i="39"/>
  <c r="A227" i="39"/>
  <c r="A226" i="39"/>
  <c r="A225" i="39"/>
  <c r="A223" i="39"/>
  <c r="A222" i="39"/>
  <c r="A221" i="39"/>
  <c r="A220" i="39"/>
  <c r="A219" i="39"/>
  <c r="A217" i="39"/>
  <c r="A216" i="39"/>
  <c r="A215" i="39"/>
  <c r="A214" i="39"/>
  <c r="A213" i="39"/>
  <c r="A212" i="39"/>
  <c r="A211" i="39"/>
  <c r="A210" i="39"/>
  <c r="A209" i="39"/>
  <c r="A207" i="39"/>
  <c r="A206" i="39"/>
  <c r="A205" i="39"/>
  <c r="A201" i="39"/>
  <c r="A196" i="39"/>
  <c r="A195" i="39"/>
  <c r="A194" i="39"/>
  <c r="A193" i="39"/>
  <c r="A191" i="39"/>
  <c r="A179" i="39"/>
  <c r="A178" i="39"/>
  <c r="A177" i="39"/>
  <c r="A176" i="39"/>
  <c r="A175" i="39"/>
  <c r="A174" i="39"/>
  <c r="A173" i="39"/>
  <c r="A172" i="39"/>
  <c r="A171" i="39"/>
  <c r="A170" i="39"/>
  <c r="A169" i="39"/>
  <c r="A163" i="39"/>
  <c r="A161" i="39"/>
  <c r="A160" i="39"/>
  <c r="A159" i="39"/>
  <c r="A158" i="39"/>
  <c r="A157" i="39"/>
  <c r="A155" i="39"/>
  <c r="A154" i="39"/>
  <c r="A153" i="39"/>
  <c r="A152" i="39"/>
  <c r="A151" i="39"/>
  <c r="A150" i="39"/>
  <c r="A147" i="39"/>
  <c r="A142" i="39"/>
  <c r="A141" i="39"/>
  <c r="A140" i="39"/>
  <c r="A139" i="39"/>
  <c r="A138" i="39"/>
  <c r="A137" i="39"/>
  <c r="A134" i="39"/>
  <c r="A133" i="39"/>
  <c r="A132" i="39"/>
  <c r="A131" i="39"/>
  <c r="A129" i="39"/>
  <c r="A128" i="39"/>
  <c r="A126" i="39"/>
  <c r="A125" i="39"/>
  <c r="A123" i="39"/>
  <c r="A122" i="39"/>
  <c r="A119" i="39"/>
  <c r="A117" i="39"/>
  <c r="A116" i="39"/>
  <c r="A115" i="39"/>
  <c r="A114" i="39"/>
  <c r="A113" i="39"/>
  <c r="A112" i="39"/>
  <c r="A111" i="39"/>
  <c r="A107" i="39"/>
  <c r="A106" i="39"/>
  <c r="A105" i="39"/>
  <c r="A104" i="39"/>
  <c r="A99" i="39"/>
  <c r="A98" i="39"/>
  <c r="A96" i="39"/>
  <c r="A95" i="39"/>
  <c r="A94" i="39"/>
  <c r="A93" i="39"/>
  <c r="A92" i="39"/>
  <c r="A91" i="39"/>
  <c r="A85" i="39"/>
  <c r="A83" i="39"/>
  <c r="A81" i="39"/>
  <c r="A77" i="39"/>
  <c r="A74" i="39"/>
  <c r="A73" i="39"/>
  <c r="A72" i="39"/>
  <c r="A71" i="39"/>
  <c r="A70" i="39"/>
  <c r="A68" i="39"/>
  <c r="A67" i="39"/>
  <c r="A64" i="39"/>
  <c r="A63" i="39"/>
  <c r="A62" i="39"/>
  <c r="A57" i="39"/>
  <c r="A45" i="39"/>
  <c r="A37" i="39"/>
  <c r="A36" i="39"/>
  <c r="A35" i="39"/>
  <c r="A33" i="39"/>
  <c r="A32" i="39"/>
  <c r="A31" i="39"/>
  <c r="A30" i="39"/>
  <c r="A29" i="39"/>
  <c r="A28" i="39"/>
  <c r="A27" i="39"/>
  <c r="A26" i="39"/>
  <c r="A25" i="39"/>
  <c r="A24" i="39"/>
  <c r="A21" i="39"/>
  <c r="A19" i="39"/>
  <c r="A16" i="39"/>
  <c r="A13" i="39"/>
  <c r="A11" i="39"/>
  <c r="A10" i="39"/>
  <c r="A6" i="39"/>
  <c r="A5" i="39"/>
  <c r="A4" i="39"/>
  <c r="A1" i="39"/>
  <c r="K119" i="38"/>
  <c r="A119" i="38"/>
  <c r="K118" i="38"/>
  <c r="A118" i="38"/>
  <c r="K117" i="38"/>
  <c r="A117" i="38"/>
  <c r="K116" i="38"/>
  <c r="A116" i="38"/>
  <c r="K115" i="38"/>
  <c r="A115" i="38"/>
  <c r="K114" i="38"/>
  <c r="A114" i="38"/>
  <c r="K113" i="38"/>
  <c r="A113" i="38"/>
  <c r="K112" i="38"/>
  <c r="A112" i="38"/>
  <c r="K111" i="38"/>
  <c r="A111" i="38"/>
  <c r="K110" i="38"/>
  <c r="A110" i="38"/>
  <c r="K109" i="38"/>
  <c r="A109" i="38"/>
  <c r="K108" i="38"/>
  <c r="A108" i="38"/>
  <c r="K107" i="38"/>
  <c r="A107" i="38"/>
  <c r="K106" i="38"/>
  <c r="A106" i="38"/>
  <c r="K105" i="38"/>
  <c r="A105" i="38"/>
  <c r="K104" i="38"/>
  <c r="A104" i="38"/>
  <c r="K103" i="38"/>
  <c r="A103" i="38"/>
  <c r="K102" i="38"/>
  <c r="A102" i="38"/>
  <c r="K101" i="38"/>
  <c r="A101" i="38"/>
  <c r="K100" i="38"/>
  <c r="A100" i="38"/>
  <c r="K99" i="38"/>
  <c r="A99" i="38"/>
  <c r="K98" i="38"/>
  <c r="A98" i="38"/>
  <c r="K97" i="38"/>
  <c r="A97" i="38"/>
  <c r="K96" i="38"/>
  <c r="A96" i="38"/>
  <c r="K95" i="38"/>
  <c r="A95" i="38"/>
  <c r="K94" i="38"/>
  <c r="A94" i="38"/>
  <c r="K93" i="38"/>
  <c r="A93" i="38"/>
  <c r="K92" i="38"/>
  <c r="A92" i="38"/>
  <c r="K91" i="38"/>
  <c r="A91" i="38"/>
  <c r="K90" i="38"/>
  <c r="A90" i="38"/>
  <c r="K89" i="38"/>
  <c r="A89" i="38"/>
  <c r="K88" i="38"/>
  <c r="A88" i="38"/>
  <c r="K87" i="38"/>
  <c r="A87" i="38"/>
  <c r="K86" i="38"/>
  <c r="A86" i="38"/>
  <c r="K85" i="38"/>
  <c r="A85" i="38"/>
  <c r="K84" i="38"/>
  <c r="A84" i="38"/>
  <c r="K83" i="38"/>
  <c r="A83" i="38"/>
  <c r="K82" i="38"/>
  <c r="A82" i="38"/>
  <c r="K81" i="38"/>
  <c r="A81" i="38"/>
  <c r="K80" i="38"/>
  <c r="A80" i="38"/>
  <c r="K79" i="38"/>
  <c r="A79" i="38"/>
  <c r="K78" i="38"/>
  <c r="A78" i="38"/>
  <c r="K77" i="38"/>
  <c r="A77" i="38"/>
  <c r="K76" i="38"/>
  <c r="A76" i="38"/>
  <c r="K75" i="38"/>
  <c r="A75" i="38"/>
  <c r="K74" i="38"/>
  <c r="A74" i="38"/>
  <c r="K73" i="38"/>
  <c r="A73" i="38"/>
  <c r="K72" i="38"/>
  <c r="A72" i="38"/>
  <c r="K71" i="38"/>
  <c r="A71" i="38"/>
  <c r="K70" i="38"/>
  <c r="A70" i="38"/>
  <c r="K69" i="38"/>
  <c r="A69" i="38"/>
  <c r="K68" i="38"/>
  <c r="A68" i="38"/>
  <c r="K67" i="38"/>
  <c r="A67" i="38"/>
  <c r="K66" i="38"/>
  <c r="A66" i="38"/>
  <c r="K65" i="38"/>
  <c r="A65" i="38"/>
  <c r="K64" i="38"/>
  <c r="A64" i="38"/>
  <c r="K63" i="38"/>
  <c r="A63" i="38"/>
  <c r="K62" i="38"/>
  <c r="A62" i="38"/>
  <c r="K61" i="38"/>
  <c r="A61" i="38"/>
  <c r="K60" i="38"/>
  <c r="A60" i="38"/>
  <c r="K59" i="38"/>
  <c r="A59" i="38"/>
  <c r="K58" i="38"/>
  <c r="A58" i="38"/>
  <c r="K57" i="38"/>
  <c r="A57" i="38"/>
  <c r="K56" i="38"/>
  <c r="A56" i="38"/>
  <c r="K55" i="38"/>
  <c r="A55" i="38"/>
  <c r="K54" i="38"/>
  <c r="A54" i="38"/>
  <c r="K53" i="38"/>
  <c r="A53" i="38"/>
  <c r="K52" i="38"/>
  <c r="A52" i="38"/>
  <c r="K51" i="38"/>
  <c r="A51" i="38"/>
  <c r="K50" i="38"/>
  <c r="A50" i="38"/>
  <c r="K49" i="38"/>
  <c r="A49" i="38"/>
  <c r="K48" i="38"/>
  <c r="A48" i="38"/>
  <c r="K47" i="38"/>
  <c r="A47" i="38"/>
  <c r="K46" i="38"/>
  <c r="A46" i="38"/>
  <c r="K45" i="38"/>
  <c r="A45" i="38"/>
  <c r="K44" i="38"/>
  <c r="A44" i="38"/>
  <c r="K43" i="38"/>
  <c r="A43" i="38"/>
  <c r="K42" i="38"/>
  <c r="A42" i="38"/>
  <c r="K41" i="38"/>
  <c r="A41" i="38"/>
  <c r="K40" i="38"/>
  <c r="A40" i="38"/>
  <c r="K39" i="38"/>
  <c r="A39" i="38"/>
  <c r="K38" i="38"/>
  <c r="A38" i="38"/>
  <c r="K37" i="38"/>
  <c r="A37" i="38"/>
  <c r="K36" i="38"/>
  <c r="A36" i="38"/>
  <c r="K35" i="38"/>
  <c r="A35" i="38"/>
  <c r="K34" i="38"/>
  <c r="A34" i="38"/>
  <c r="K33" i="38"/>
  <c r="A33" i="38"/>
  <c r="K32" i="38"/>
  <c r="A32" i="38"/>
  <c r="K31" i="38"/>
  <c r="A31" i="38"/>
  <c r="K30" i="38"/>
  <c r="A30" i="38"/>
  <c r="K29" i="38"/>
  <c r="A29" i="38"/>
  <c r="K28" i="38"/>
  <c r="A28" i="38"/>
  <c r="K27" i="38"/>
  <c r="A27" i="38"/>
  <c r="K26" i="38"/>
  <c r="A26" i="38"/>
  <c r="K25" i="38"/>
  <c r="A25" i="38"/>
  <c r="K24" i="38"/>
  <c r="A24" i="38"/>
  <c r="K23" i="38"/>
  <c r="A23" i="38"/>
  <c r="K22" i="38"/>
  <c r="A22" i="38"/>
  <c r="K21" i="38"/>
  <c r="A21" i="38"/>
  <c r="K20" i="38"/>
  <c r="A20" i="38"/>
  <c r="K19" i="38"/>
  <c r="A19" i="38"/>
  <c r="K18" i="38"/>
  <c r="A18" i="38"/>
  <c r="K17" i="38"/>
  <c r="A17" i="38"/>
  <c r="K16" i="38"/>
  <c r="A16" i="38"/>
  <c r="K15" i="38"/>
  <c r="A15" i="38"/>
  <c r="K14" i="38"/>
  <c r="A14" i="38"/>
  <c r="K13" i="38"/>
  <c r="A13" i="38"/>
  <c r="K12" i="38"/>
  <c r="A12" i="38"/>
  <c r="K11" i="38"/>
  <c r="A11" i="38"/>
  <c r="K10" i="38"/>
  <c r="A10" i="38"/>
  <c r="K9" i="38"/>
  <c r="A9" i="38"/>
  <c r="K8" i="38"/>
  <c r="A8" i="38"/>
  <c r="K7" i="38"/>
  <c r="A7" i="38"/>
  <c r="K6" i="38"/>
  <c r="A6" i="38"/>
  <c r="K5" i="38"/>
  <c r="A5" i="38"/>
  <c r="K4" i="38"/>
  <c r="A4" i="38"/>
  <c r="K3" i="38"/>
  <c r="A3" i="38"/>
  <c r="K2" i="38"/>
  <c r="A2" i="38"/>
  <c r="A1" i="38"/>
  <c r="D30" i="12"/>
  <c r="A30" i="12"/>
  <c r="D29" i="12"/>
  <c r="D28" i="12"/>
  <c r="A28" i="12"/>
  <c r="D27" i="12"/>
  <c r="D26" i="12"/>
  <c r="A26" i="12"/>
  <c r="D25" i="12"/>
  <c r="D24" i="12"/>
  <c r="D23" i="12"/>
  <c r="D22" i="12"/>
  <c r="D21" i="12"/>
  <c r="D20" i="12"/>
  <c r="D19" i="12"/>
  <c r="D18" i="12"/>
  <c r="D17" i="12"/>
  <c r="D16" i="12"/>
  <c r="A16" i="12"/>
  <c r="D15" i="12"/>
  <c r="D14" i="12"/>
  <c r="A14" i="12"/>
  <c r="D13" i="12"/>
  <c r="A13" i="12"/>
  <c r="D12" i="12"/>
  <c r="A12" i="12"/>
  <c r="D11" i="12"/>
  <c r="A11" i="12"/>
  <c r="D10" i="12"/>
  <c r="A10" i="12"/>
  <c r="D9" i="12"/>
  <c r="D8" i="12"/>
  <c r="A8" i="12"/>
  <c r="D7" i="12"/>
  <c r="A7" i="12"/>
  <c r="D6" i="12"/>
  <c r="A6" i="12"/>
  <c r="D5" i="12"/>
  <c r="A5" i="12"/>
  <c r="D4" i="12"/>
  <c r="A4" i="12"/>
  <c r="D3" i="12"/>
  <c r="A3" i="12"/>
  <c r="D2" i="12"/>
  <c r="A2" i="12"/>
  <c r="B1" i="12"/>
  <c r="A1" i="12"/>
  <c r="A27" i="20"/>
  <c r="A26" i="20"/>
  <c r="A25" i="20"/>
  <c r="A24" i="20"/>
  <c r="A23" i="20"/>
  <c r="A22" i="20"/>
  <c r="A21" i="20"/>
  <c r="A20" i="20"/>
  <c r="A19" i="20"/>
  <c r="A18" i="20"/>
  <c r="A17" i="20"/>
  <c r="A16" i="20"/>
  <c r="A15" i="20"/>
  <c r="A14" i="20"/>
  <c r="A13" i="20"/>
  <c r="A12" i="20"/>
  <c r="A11" i="20"/>
  <c r="A10" i="20"/>
  <c r="A9" i="20"/>
  <c r="A8" i="20"/>
  <c r="A7" i="20"/>
  <c r="A6" i="20"/>
  <c r="A5" i="20"/>
  <c r="A4" i="20"/>
  <c r="A3" i="20"/>
  <c r="A2" i="20"/>
  <c r="B1" i="20"/>
  <c r="A1" i="20"/>
  <c r="A25" i="5"/>
  <c r="A24" i="5"/>
  <c r="A23" i="5"/>
  <c r="A22" i="5"/>
  <c r="A21" i="5"/>
  <c r="A20" i="5"/>
  <c r="A19" i="5"/>
  <c r="A18" i="5"/>
  <c r="A17" i="5"/>
  <c r="A16" i="5"/>
  <c r="A15" i="5"/>
  <c r="A14" i="5"/>
  <c r="A13" i="5"/>
  <c r="A12" i="5"/>
  <c r="A11" i="5"/>
  <c r="A10" i="5"/>
  <c r="A9" i="5"/>
  <c r="A8" i="5"/>
  <c r="A7" i="5"/>
  <c r="A6" i="5"/>
  <c r="A5" i="5"/>
  <c r="A4" i="5"/>
  <c r="A3" i="5"/>
  <c r="A2" i="5"/>
  <c r="B1" i="5"/>
  <c r="A1" i="5"/>
  <c r="D24" i="1"/>
  <c r="A24" i="1"/>
  <c r="D23" i="1"/>
  <c r="A23" i="1"/>
  <c r="D22" i="1"/>
  <c r="A22" i="1"/>
  <c r="D21" i="1"/>
  <c r="A21" i="1"/>
  <c r="D20" i="1"/>
  <c r="A20" i="1"/>
  <c r="D19" i="1"/>
  <c r="D18" i="1"/>
  <c r="A18" i="1"/>
  <c r="D17" i="1"/>
  <c r="A17" i="1"/>
  <c r="D16" i="1"/>
  <c r="A16" i="1"/>
  <c r="D15" i="1"/>
  <c r="A15" i="1"/>
  <c r="D14" i="1"/>
  <c r="A14" i="1"/>
  <c r="D13" i="1"/>
  <c r="A13" i="1"/>
  <c r="D12" i="1"/>
  <c r="A12" i="1"/>
  <c r="D11" i="1"/>
  <c r="A11" i="1"/>
  <c r="D10" i="1"/>
  <c r="A10" i="1"/>
  <c r="D9" i="1"/>
  <c r="A9" i="1"/>
  <c r="D8" i="1"/>
  <c r="A8" i="1"/>
  <c r="D7" i="1"/>
  <c r="A7" i="1"/>
  <c r="D6" i="1"/>
  <c r="A6" i="1"/>
  <c r="D5" i="1"/>
  <c r="A5" i="1"/>
  <c r="D4" i="1"/>
  <c r="A4" i="1"/>
  <c r="D3" i="1"/>
  <c r="A3" i="1"/>
  <c r="D2" i="1"/>
  <c r="A2" i="1"/>
  <c r="B1" i="1"/>
  <c r="A1" i="1"/>
  <c r="D27" i="20"/>
  <c r="D26" i="20"/>
  <c r="D25" i="20"/>
  <c r="D24" i="20"/>
  <c r="E24" i="20"/>
  <c r="D23" i="20"/>
  <c r="D22" i="20"/>
  <c r="D21" i="20"/>
  <c r="D20" i="20"/>
  <c r="D19" i="20"/>
  <c r="D18" i="20"/>
  <c r="D17" i="20"/>
  <c r="D16" i="20"/>
  <c r="D15" i="20"/>
  <c r="D14" i="20"/>
  <c r="D13" i="20"/>
  <c r="D12" i="20"/>
  <c r="D11" i="20"/>
  <c r="D10" i="20"/>
  <c r="D9" i="20"/>
  <c r="D8" i="20"/>
  <c r="D7" i="20"/>
  <c r="D6" i="20"/>
  <c r="D5" i="20"/>
  <c r="D4" i="20"/>
  <c r="D3" i="20"/>
  <c r="D2" i="20"/>
  <c r="Q20" i="1"/>
  <c r="Q13" i="1"/>
  <c r="Q11" i="1"/>
  <c r="Q9" i="1"/>
  <c r="Q7" i="1"/>
  <c r="Q5" i="1"/>
  <c r="Q4" i="1"/>
  <c r="Q3" i="1"/>
  <c r="Q2" i="1"/>
  <c r="G61" i="39" l="1"/>
  <c r="G82" i="38"/>
  <c r="N204" i="39"/>
  <c r="G271" i="39"/>
  <c r="N7" i="39"/>
  <c r="L30" i="39"/>
  <c r="F30" i="39" s="1"/>
  <c r="M99" i="38"/>
  <c r="F143" i="39"/>
  <c r="L17" i="39"/>
  <c r="L10" i="39"/>
  <c r="P65" i="38"/>
  <c r="I395" i="39"/>
  <c r="P72" i="38"/>
  <c r="P87" i="38"/>
  <c r="I135" i="39"/>
  <c r="N191" i="39"/>
  <c r="H191" i="39" s="1"/>
  <c r="O15" i="39"/>
  <c r="I15" i="39" s="1"/>
  <c r="L33" i="39"/>
  <c r="F33" i="39" s="1"/>
  <c r="I98" i="38"/>
  <c r="M154" i="39"/>
  <c r="G154" i="39" s="1"/>
  <c r="L365" i="39"/>
  <c r="M89" i="38"/>
  <c r="F89" i="38" s="1"/>
  <c r="I203" i="39"/>
  <c r="M29" i="38"/>
  <c r="F29" i="38" s="1"/>
  <c r="L213" i="39"/>
  <c r="F213" i="39" s="1"/>
  <c r="C24" i="43"/>
  <c r="N12" i="39"/>
  <c r="I85" i="38"/>
  <c r="L183" i="39"/>
  <c r="O309" i="39"/>
  <c r="H348" i="39"/>
  <c r="I114" i="38"/>
  <c r="L127" i="39"/>
  <c r="F127" i="39" s="1"/>
  <c r="L154" i="39"/>
  <c r="F154" i="39" s="1"/>
  <c r="O133" i="39"/>
  <c r="G26" i="39"/>
  <c r="L329" i="39"/>
  <c r="F329" i="39" s="1"/>
  <c r="G331" i="39"/>
  <c r="O61" i="38"/>
  <c r="H61" i="38" s="1"/>
  <c r="L395" i="39"/>
  <c r="F395" i="39" s="1"/>
  <c r="I320" i="39"/>
  <c r="C7" i="5"/>
  <c r="E7" i="20" s="1"/>
  <c r="N234" i="39"/>
  <c r="G290" i="39"/>
  <c r="I298" i="39"/>
  <c r="I306" i="39"/>
  <c r="M42" i="39"/>
  <c r="G90" i="38"/>
  <c r="H119" i="39"/>
  <c r="I38" i="38"/>
  <c r="F391" i="39"/>
  <c r="L151" i="39"/>
  <c r="H24" i="38"/>
  <c r="N16" i="39"/>
  <c r="M256" i="39"/>
  <c r="G256" i="39" s="1"/>
  <c r="L279" i="39"/>
  <c r="L38" i="39"/>
  <c r="L95" i="39"/>
  <c r="F95" i="39" s="1"/>
  <c r="I100" i="38"/>
  <c r="G156" i="39"/>
  <c r="L188" i="39"/>
  <c r="F188" i="39" s="1"/>
  <c r="N304" i="39"/>
  <c r="H304" i="39" s="1"/>
  <c r="N325" i="39"/>
  <c r="H325" i="39" s="1"/>
  <c r="H17" i="39"/>
  <c r="O38" i="39"/>
  <c r="I38" i="39" s="1"/>
  <c r="H72" i="39"/>
  <c r="H204" i="39"/>
  <c r="O304" i="39"/>
  <c r="I304" i="39" s="1"/>
  <c r="H11" i="39"/>
  <c r="N349" i="39"/>
  <c r="H349" i="39" s="1"/>
  <c r="M351" i="39"/>
  <c r="N353" i="39"/>
  <c r="H32" i="39"/>
  <c r="H53" i="38"/>
  <c r="P77" i="38"/>
  <c r="G89" i="38"/>
  <c r="I250" i="39"/>
  <c r="H326" i="39"/>
  <c r="C7" i="20"/>
  <c r="H9" i="39"/>
  <c r="I15" i="38"/>
  <c r="M391" i="39"/>
  <c r="G391" i="39" s="1"/>
  <c r="L90" i="39"/>
  <c r="I111" i="39"/>
  <c r="I183" i="39"/>
  <c r="G190" i="39"/>
  <c r="C16" i="20"/>
  <c r="O56" i="38"/>
  <c r="O81" i="38"/>
  <c r="N276" i="39"/>
  <c r="I345" i="39"/>
  <c r="F47" i="38"/>
  <c r="I379" i="39"/>
  <c r="P58" i="38"/>
  <c r="I108" i="38"/>
  <c r="I133" i="39"/>
  <c r="I253" i="39"/>
  <c r="C16" i="5"/>
  <c r="E16" i="20" s="1"/>
  <c r="F215" i="39"/>
  <c r="I328" i="39"/>
  <c r="G339" i="39"/>
  <c r="M354" i="39"/>
  <c r="H48" i="39"/>
  <c r="L390" i="39"/>
  <c r="F88" i="39"/>
  <c r="L309" i="39"/>
  <c r="H8" i="38"/>
  <c r="M8" i="39"/>
  <c r="F31" i="39"/>
  <c r="N390" i="39"/>
  <c r="G103" i="39"/>
  <c r="H148" i="39"/>
  <c r="N309" i="39"/>
  <c r="H309" i="39" s="1"/>
  <c r="N27" i="38"/>
  <c r="G27" i="38" s="1"/>
  <c r="P39" i="38"/>
  <c r="I39" i="38" s="1"/>
  <c r="N217" i="39"/>
  <c r="G44" i="39"/>
  <c r="M95" i="39"/>
  <c r="G95" i="39" s="1"/>
  <c r="F100" i="39"/>
  <c r="G167" i="39"/>
  <c r="F174" i="39"/>
  <c r="H274" i="39"/>
  <c r="I288" i="39"/>
  <c r="H287" i="39"/>
  <c r="I48" i="38"/>
  <c r="L384" i="39"/>
  <c r="N388" i="39"/>
  <c r="H388" i="39" s="1"/>
  <c r="F92" i="39"/>
  <c r="O225" i="39"/>
  <c r="I225" i="39" s="1"/>
  <c r="F231" i="39"/>
  <c r="N2" i="39"/>
  <c r="H2" i="39" s="1"/>
  <c r="O8" i="39"/>
  <c r="I8" i="39" s="1"/>
  <c r="O10" i="39"/>
  <c r="I10" i="39" s="1"/>
  <c r="N341" i="39"/>
  <c r="I30" i="39"/>
  <c r="O32" i="39"/>
  <c r="I32" i="39" s="1"/>
  <c r="H369" i="39"/>
  <c r="N232" i="39"/>
  <c r="H232" i="39" s="1"/>
  <c r="N245" i="39"/>
  <c r="G113" i="39"/>
  <c r="I26" i="38"/>
  <c r="F44" i="38"/>
  <c r="G392" i="39"/>
  <c r="I87" i="38"/>
  <c r="L298" i="39"/>
  <c r="F298" i="39" s="1"/>
  <c r="C25" i="5"/>
  <c r="D25" i="43" s="1"/>
  <c r="P6" i="38"/>
  <c r="I6" i="38" s="1"/>
  <c r="O12" i="38"/>
  <c r="G20" i="38"/>
  <c r="N67" i="38"/>
  <c r="L124" i="39"/>
  <c r="M129" i="39"/>
  <c r="F191" i="39"/>
  <c r="M233" i="39"/>
  <c r="M298" i="39"/>
  <c r="G298" i="39" s="1"/>
  <c r="G2" i="39"/>
  <c r="M8" i="38"/>
  <c r="F8" i="38" s="1"/>
  <c r="M30" i="38"/>
  <c r="F30" i="38" s="1"/>
  <c r="M45" i="39"/>
  <c r="G45" i="39" s="1"/>
  <c r="N51" i="38"/>
  <c r="G51" i="38" s="1"/>
  <c r="N73" i="38"/>
  <c r="G73" i="38" s="1"/>
  <c r="H90" i="39"/>
  <c r="M96" i="39"/>
  <c r="G96" i="39" s="1"/>
  <c r="I154" i="39"/>
  <c r="H162" i="39"/>
  <c r="L200" i="39"/>
  <c r="I227" i="39"/>
  <c r="N233" i="39"/>
  <c r="G261" i="39"/>
  <c r="L277" i="39"/>
  <c r="F283" i="39"/>
  <c r="N298" i="39"/>
  <c r="H310" i="39"/>
  <c r="C21" i="20"/>
  <c r="P67" i="38"/>
  <c r="I67" i="38" s="1"/>
  <c r="M79" i="39"/>
  <c r="G79" i="39" s="1"/>
  <c r="L149" i="39"/>
  <c r="F149" i="39" s="1"/>
  <c r="M171" i="39"/>
  <c r="G171" i="39" s="1"/>
  <c r="O207" i="39"/>
  <c r="I207" i="39" s="1"/>
  <c r="L240" i="39"/>
  <c r="F240" i="39" s="1"/>
  <c r="I247" i="39"/>
  <c r="N255" i="39"/>
  <c r="H255" i="39" s="1"/>
  <c r="M228" i="39"/>
  <c r="G228" i="39" s="1"/>
  <c r="O233" i="39"/>
  <c r="M23" i="38"/>
  <c r="F37" i="39"/>
  <c r="G381" i="39"/>
  <c r="L385" i="39"/>
  <c r="I79" i="39"/>
  <c r="M88" i="38"/>
  <c r="N105" i="39"/>
  <c r="H105" i="39" s="1"/>
  <c r="M114" i="39"/>
  <c r="G114" i="39" s="1"/>
  <c r="G149" i="39"/>
  <c r="O171" i="39"/>
  <c r="I171" i="39" s="1"/>
  <c r="N228" i="39"/>
  <c r="H228" i="39" s="1"/>
  <c r="L285" i="39"/>
  <c r="L306" i="39"/>
  <c r="F306" i="39" s="1"/>
  <c r="H3" i="39"/>
  <c r="O368" i="39"/>
  <c r="I368" i="39" s="1"/>
  <c r="O215" i="39"/>
  <c r="I108" i="39"/>
  <c r="L342" i="39"/>
  <c r="I21" i="38"/>
  <c r="I33" i="39"/>
  <c r="I50" i="39"/>
  <c r="G77" i="39"/>
  <c r="I111" i="38"/>
  <c r="H209" i="39"/>
  <c r="H264" i="39"/>
  <c r="N77" i="38"/>
  <c r="G77" i="38" s="1"/>
  <c r="M132" i="39"/>
  <c r="G132" i="39" s="1"/>
  <c r="M210" i="39"/>
  <c r="G210" i="39" s="1"/>
  <c r="G286" i="39"/>
  <c r="N295" i="39"/>
  <c r="H295" i="39" s="1"/>
  <c r="H13" i="38"/>
  <c r="I375" i="39"/>
  <c r="M70" i="38"/>
  <c r="I89" i="39"/>
  <c r="M100" i="39"/>
  <c r="G100" i="39" s="1"/>
  <c r="N145" i="39"/>
  <c r="H145" i="39" s="1"/>
  <c r="M217" i="39"/>
  <c r="G217" i="39" s="1"/>
  <c r="O287" i="39"/>
  <c r="I287" i="39" s="1"/>
  <c r="N322" i="39"/>
  <c r="H322" i="39" s="1"/>
  <c r="O330" i="39"/>
  <c r="I330" i="39" s="1"/>
  <c r="G10" i="38"/>
  <c r="G341" i="39"/>
  <c r="G25" i="38"/>
  <c r="M35" i="39"/>
  <c r="I367" i="39"/>
  <c r="N373" i="39"/>
  <c r="H373" i="39" s="1"/>
  <c r="L375" i="39"/>
  <c r="F375" i="39" s="1"/>
  <c r="F386" i="39"/>
  <c r="M395" i="39"/>
  <c r="G395" i="39" s="1"/>
  <c r="H92" i="38"/>
  <c r="H97" i="38"/>
  <c r="N116" i="39"/>
  <c r="H116" i="39" s="1"/>
  <c r="M332" i="39"/>
  <c r="G332" i="39" s="1"/>
  <c r="M85" i="38"/>
  <c r="F85" i="38" s="1"/>
  <c r="N150" i="39"/>
  <c r="H150" i="39" s="1"/>
  <c r="M162" i="39"/>
  <c r="G162" i="39" s="1"/>
  <c r="F180" i="39"/>
  <c r="I192" i="39"/>
  <c r="N200" i="39"/>
  <c r="N206" i="39"/>
  <c r="H206" i="39" s="1"/>
  <c r="N223" i="39"/>
  <c r="H223" i="39" s="1"/>
  <c r="M268" i="39"/>
  <c r="L288" i="39"/>
  <c r="F288" i="39" s="1"/>
  <c r="N306" i="39"/>
  <c r="H306" i="39" s="1"/>
  <c r="L327" i="39"/>
  <c r="F327" i="39" s="1"/>
  <c r="N4" i="39"/>
  <c r="H4" i="39" s="1"/>
  <c r="O5" i="38"/>
  <c r="H5" i="38" s="1"/>
  <c r="L13" i="39"/>
  <c r="F13" i="39" s="1"/>
  <c r="M15" i="39"/>
  <c r="G15" i="39" s="1"/>
  <c r="H40" i="38"/>
  <c r="I373" i="39"/>
  <c r="N54" i="38"/>
  <c r="G54" i="38" s="1"/>
  <c r="L399" i="39"/>
  <c r="F399" i="39" s="1"/>
  <c r="H95" i="39"/>
  <c r="N98" i="39"/>
  <c r="H98" i="39" s="1"/>
  <c r="M105" i="38"/>
  <c r="H137" i="39"/>
  <c r="N174" i="39"/>
  <c r="H174" i="39" s="1"/>
  <c r="O217" i="39"/>
  <c r="I217" i="39" s="1"/>
  <c r="I228" i="39"/>
  <c r="M288" i="39"/>
  <c r="G288" i="39" s="1"/>
  <c r="M295" i="39"/>
  <c r="G295" i="39" s="1"/>
  <c r="N317" i="39"/>
  <c r="H317" i="39" s="1"/>
  <c r="N94" i="39"/>
  <c r="H94" i="39" s="1"/>
  <c r="C6" i="20"/>
  <c r="M327" i="39"/>
  <c r="G327" i="39" s="1"/>
  <c r="I5" i="38"/>
  <c r="O332" i="39"/>
  <c r="I332" i="39" s="1"/>
  <c r="M349" i="39"/>
  <c r="G349" i="39" s="1"/>
  <c r="M39" i="39"/>
  <c r="O54" i="38"/>
  <c r="H54" i="38" s="1"/>
  <c r="N56" i="38"/>
  <c r="G56" i="38" s="1"/>
  <c r="M108" i="38"/>
  <c r="F108" i="38" s="1"/>
  <c r="O162" i="39"/>
  <c r="I162" i="39" s="1"/>
  <c r="O223" i="39"/>
  <c r="I241" i="39"/>
  <c r="M23" i="39"/>
  <c r="I54" i="38"/>
  <c r="L394" i="39"/>
  <c r="F394" i="39" s="1"/>
  <c r="I103" i="38"/>
  <c r="N108" i="38"/>
  <c r="G108" i="38" s="1"/>
  <c r="N124" i="39"/>
  <c r="H124" i="39" s="1"/>
  <c r="H269" i="39"/>
  <c r="F307" i="39"/>
  <c r="H64" i="39"/>
  <c r="M394" i="39"/>
  <c r="G74" i="38"/>
  <c r="I77" i="38"/>
  <c r="I83" i="39"/>
  <c r="H88" i="38"/>
  <c r="M93" i="38"/>
  <c r="O108" i="38"/>
  <c r="H108" i="38" s="1"/>
  <c r="L117" i="39"/>
  <c r="F117" i="39" s="1"/>
  <c r="H207" i="39"/>
  <c r="H213" i="39"/>
  <c r="N263" i="39"/>
  <c r="L314" i="39"/>
  <c r="F314" i="39" s="1"/>
  <c r="I31" i="38"/>
  <c r="F43" i="39"/>
  <c r="H47" i="39"/>
  <c r="P2" i="38"/>
  <c r="I2" i="38" s="1"/>
  <c r="O329" i="39"/>
  <c r="I329" i="39" s="1"/>
  <c r="O353" i="39"/>
  <c r="I353" i="39" s="1"/>
  <c r="M32" i="39"/>
  <c r="G32" i="39" s="1"/>
  <c r="F33" i="38"/>
  <c r="G35" i="38"/>
  <c r="I364" i="39"/>
  <c r="L368" i="39"/>
  <c r="F368" i="39" s="1"/>
  <c r="I53" i="39"/>
  <c r="N394" i="39"/>
  <c r="H394" i="39" s="1"/>
  <c r="M91" i="38"/>
  <c r="O93" i="38"/>
  <c r="H93" i="38" s="1"/>
  <c r="M104" i="39"/>
  <c r="G104" i="39" s="1"/>
  <c r="O124" i="39"/>
  <c r="I124" i="39" s="1"/>
  <c r="M140" i="39"/>
  <c r="G140" i="39" s="1"/>
  <c r="N176" i="39"/>
  <c r="H176" i="39" s="1"/>
  <c r="N183" i="39"/>
  <c r="H183" i="39" s="1"/>
  <c r="I188" i="39"/>
  <c r="M231" i="39"/>
  <c r="G231" i="39" s="1"/>
  <c r="N256" i="39"/>
  <c r="H256" i="39" s="1"/>
  <c r="M277" i="39"/>
  <c r="G277" i="39" s="1"/>
  <c r="F296" i="39"/>
  <c r="M314" i="39"/>
  <c r="G314" i="39" s="1"/>
  <c r="L23" i="39"/>
  <c r="F23" i="39" s="1"/>
  <c r="F21" i="39"/>
  <c r="N23" i="39"/>
  <c r="H23" i="39" s="1"/>
  <c r="C6" i="43"/>
  <c r="L8" i="39"/>
  <c r="F8" i="39" s="1"/>
  <c r="G344" i="39"/>
  <c r="O346" i="39"/>
  <c r="I346" i="39" s="1"/>
  <c r="O372" i="39"/>
  <c r="I372" i="39" s="1"/>
  <c r="F51" i="39"/>
  <c r="O60" i="38"/>
  <c r="H60" i="38" s="1"/>
  <c r="I387" i="39"/>
  <c r="F389" i="39"/>
  <c r="N86" i="38"/>
  <c r="G86" i="38" s="1"/>
  <c r="N91" i="38"/>
  <c r="G91" i="38" s="1"/>
  <c r="M101" i="38"/>
  <c r="F101" i="38" s="1"/>
  <c r="O117" i="39"/>
  <c r="I117" i="39" s="1"/>
  <c r="M159" i="39"/>
  <c r="L203" i="39"/>
  <c r="F203" i="39" s="1"/>
  <c r="N231" i="39"/>
  <c r="H231" i="39" s="1"/>
  <c r="N314" i="39"/>
  <c r="H314" i="39" s="1"/>
  <c r="O91" i="38"/>
  <c r="H91" i="38" s="1"/>
  <c r="N96" i="38"/>
  <c r="M203" i="39"/>
  <c r="G203" i="39" s="1"/>
  <c r="L209" i="39"/>
  <c r="F209" i="39" s="1"/>
  <c r="M215" i="39"/>
  <c r="G220" i="39"/>
  <c r="L251" i="39"/>
  <c r="F251" i="39" s="1"/>
  <c r="O271" i="39"/>
  <c r="I271" i="39" s="1"/>
  <c r="N291" i="39"/>
  <c r="H291" i="39" s="1"/>
  <c r="D6" i="43"/>
  <c r="L3" i="39"/>
  <c r="F3" i="39" s="1"/>
  <c r="I4" i="38"/>
  <c r="G10" i="39"/>
  <c r="O36" i="39"/>
  <c r="I36" i="39" s="1"/>
  <c r="H41" i="38"/>
  <c r="G60" i="38"/>
  <c r="L68" i="39"/>
  <c r="F68" i="39" s="1"/>
  <c r="I130" i="39"/>
  <c r="N184" i="39"/>
  <c r="H184" i="39" s="1"/>
  <c r="N221" i="39"/>
  <c r="H221" i="39" s="1"/>
  <c r="N251" i="39"/>
  <c r="H251" i="39" s="1"/>
  <c r="G131" i="39"/>
  <c r="H160" i="39"/>
  <c r="G337" i="39"/>
  <c r="H17" i="38"/>
  <c r="L20" i="39"/>
  <c r="H23" i="38"/>
  <c r="G29" i="39"/>
  <c r="M363" i="39"/>
  <c r="G363" i="39" s="1"/>
  <c r="M48" i="39"/>
  <c r="G48" i="39" s="1"/>
  <c r="L54" i="39"/>
  <c r="O384" i="39"/>
  <c r="I384" i="39" s="1"/>
  <c r="N393" i="39"/>
  <c r="F84" i="38"/>
  <c r="H87" i="39"/>
  <c r="I94" i="38"/>
  <c r="M136" i="39"/>
  <c r="H142" i="39"/>
  <c r="N149" i="39"/>
  <c r="H149" i="39" s="1"/>
  <c r="L161" i="39"/>
  <c r="F161" i="39" s="1"/>
  <c r="N167" i="39"/>
  <c r="H167" i="39" s="1"/>
  <c r="M173" i="39"/>
  <c r="G173" i="39" s="1"/>
  <c r="I178" i="39"/>
  <c r="M185" i="39"/>
  <c r="M222" i="39"/>
  <c r="G222" i="39" s="1"/>
  <c r="F292" i="39"/>
  <c r="I14" i="39"/>
  <c r="G357" i="39"/>
  <c r="I396" i="39"/>
  <c r="C19" i="5"/>
  <c r="L330" i="39"/>
  <c r="F330" i="39" s="1"/>
  <c r="F365" i="39"/>
  <c r="L388" i="39"/>
  <c r="F388" i="39" s="1"/>
  <c r="M105" i="39"/>
  <c r="G105" i="39" s="1"/>
  <c r="I107" i="38"/>
  <c r="G115" i="38"/>
  <c r="I118" i="39"/>
  <c r="F126" i="39"/>
  <c r="L132" i="39"/>
  <c r="F132" i="39" s="1"/>
  <c r="M143" i="39"/>
  <c r="G143" i="39" s="1"/>
  <c r="N161" i="39"/>
  <c r="H161" i="39" s="1"/>
  <c r="N173" i="39"/>
  <c r="H173" i="39" s="1"/>
  <c r="N185" i="39"/>
  <c r="H185" i="39" s="1"/>
  <c r="O191" i="39"/>
  <c r="I191" i="39" s="1"/>
  <c r="G204" i="39"/>
  <c r="O210" i="39"/>
  <c r="I210" i="39" s="1"/>
  <c r="N222" i="39"/>
  <c r="I273" i="39"/>
  <c r="O315" i="39"/>
  <c r="I315" i="39" s="1"/>
  <c r="O149" i="39"/>
  <c r="I149" i="39" s="1"/>
  <c r="I161" i="39"/>
  <c r="O246" i="39"/>
  <c r="I246" i="39" s="1"/>
  <c r="H334" i="39"/>
  <c r="O10" i="38"/>
  <c r="H10" i="38" s="1"/>
  <c r="F17" i="39"/>
  <c r="O20" i="39"/>
  <c r="I20" i="39" s="1"/>
  <c r="P22" i="38"/>
  <c r="H353" i="39"/>
  <c r="N362" i="39"/>
  <c r="H363" i="39"/>
  <c r="M53" i="38"/>
  <c r="F53" i="38" s="1"/>
  <c r="O68" i="38"/>
  <c r="H68" i="38" s="1"/>
  <c r="O399" i="39"/>
  <c r="N77" i="39"/>
  <c r="H77" i="39" s="1"/>
  <c r="G81" i="38"/>
  <c r="N97" i="38"/>
  <c r="G97" i="38" s="1"/>
  <c r="P116" i="38"/>
  <c r="I116" i="38" s="1"/>
  <c r="L123" i="39"/>
  <c r="F123" i="39" s="1"/>
  <c r="N131" i="39"/>
  <c r="H131" i="39" s="1"/>
  <c r="O137" i="39"/>
  <c r="I137" i="39" s="1"/>
  <c r="O142" i="39"/>
  <c r="I142" i="39" s="1"/>
  <c r="O148" i="39"/>
  <c r="I148" i="39" s="1"/>
  <c r="M184" i="39"/>
  <c r="M188" i="39"/>
  <c r="G188" i="39" s="1"/>
  <c r="L211" i="39"/>
  <c r="F211" i="39" s="1"/>
  <c r="M219" i="39"/>
  <c r="G219" i="39" s="1"/>
  <c r="M223" i="39"/>
  <c r="L228" i="39"/>
  <c r="F228" i="39" s="1"/>
  <c r="M232" i="39"/>
  <c r="G232" i="39" s="1"/>
  <c r="M236" i="39"/>
  <c r="G236" i="39" s="1"/>
  <c r="C21" i="43"/>
  <c r="G8" i="39"/>
  <c r="O334" i="39"/>
  <c r="I334" i="39" s="1"/>
  <c r="O337" i="39"/>
  <c r="I337" i="39" s="1"/>
  <c r="M32" i="38"/>
  <c r="F32" i="38" s="1"/>
  <c r="I46" i="38"/>
  <c r="O48" i="39"/>
  <c r="I48" i="39" s="1"/>
  <c r="M63" i="39"/>
  <c r="O389" i="39"/>
  <c r="I389" i="39" s="1"/>
  <c r="N70" i="39"/>
  <c r="L87" i="39"/>
  <c r="F87" i="39" s="1"/>
  <c r="O95" i="39"/>
  <c r="I95" i="39" s="1"/>
  <c r="P112" i="38"/>
  <c r="M123" i="39"/>
  <c r="G123" i="39" s="1"/>
  <c r="P10" i="38"/>
  <c r="I10" i="38" s="1"/>
  <c r="G24" i="39"/>
  <c r="O31" i="39"/>
  <c r="I31" i="39" s="1"/>
  <c r="O362" i="39"/>
  <c r="I362" i="39" s="1"/>
  <c r="P53" i="38"/>
  <c r="I53" i="38" s="1"/>
  <c r="I63" i="39"/>
  <c r="P68" i="38"/>
  <c r="I68" i="38" s="1"/>
  <c r="H99" i="38"/>
  <c r="O131" i="39"/>
  <c r="I131" i="39" s="1"/>
  <c r="N188" i="39"/>
  <c r="H188" i="39" s="1"/>
  <c r="G211" i="39"/>
  <c r="F236" i="39"/>
  <c r="F289" i="39"/>
  <c r="L320" i="39"/>
  <c r="F320" i="39" s="1"/>
  <c r="G179" i="39"/>
  <c r="O184" i="39"/>
  <c r="I184" i="39" s="1"/>
  <c r="N203" i="39"/>
  <c r="H203" i="39" s="1"/>
  <c r="M208" i="39"/>
  <c r="N212" i="39"/>
  <c r="H212" i="39" s="1"/>
  <c r="M216" i="39"/>
  <c r="G216" i="39" s="1"/>
  <c r="N220" i="39"/>
  <c r="H220" i="39" s="1"/>
  <c r="I223" i="39"/>
  <c r="M237" i="39"/>
  <c r="G237" i="39" s="1"/>
  <c r="L261" i="39"/>
  <c r="F261" i="39" s="1"/>
  <c r="I295" i="39"/>
  <c r="M320" i="39"/>
  <c r="G320" i="39" s="1"/>
  <c r="G94" i="39"/>
  <c r="C19" i="43"/>
  <c r="H327" i="39"/>
  <c r="G5" i="39"/>
  <c r="H6" i="38"/>
  <c r="H8" i="39"/>
  <c r="O16" i="39"/>
  <c r="I16" i="39" s="1"/>
  <c r="N22" i="39"/>
  <c r="H22" i="39" s="1"/>
  <c r="M27" i="39"/>
  <c r="I29" i="38"/>
  <c r="M356" i="39"/>
  <c r="G356" i="39" s="1"/>
  <c r="M34" i="38"/>
  <c r="O37" i="38"/>
  <c r="H37" i="38" s="1"/>
  <c r="L39" i="39"/>
  <c r="F39" i="39" s="1"/>
  <c r="M365" i="39"/>
  <c r="G365" i="39" s="1"/>
  <c r="H368" i="39"/>
  <c r="I45" i="39"/>
  <c r="I52" i="39"/>
  <c r="I55" i="39"/>
  <c r="F56" i="38"/>
  <c r="F385" i="39"/>
  <c r="N391" i="39"/>
  <c r="H391" i="39" s="1"/>
  <c r="F85" i="39"/>
  <c r="L98" i="39"/>
  <c r="F98" i="39" s="1"/>
  <c r="G101" i="38"/>
  <c r="M111" i="39"/>
  <c r="G111" i="39" s="1"/>
  <c r="O174" i="39"/>
  <c r="I174" i="39" s="1"/>
  <c r="L199" i="39"/>
  <c r="F199" i="39" s="1"/>
  <c r="N208" i="39"/>
  <c r="H208" i="39" s="1"/>
  <c r="N216" i="39"/>
  <c r="H216" i="39" s="1"/>
  <c r="G233" i="39"/>
  <c r="N237" i="39"/>
  <c r="H237" i="39" s="1"/>
  <c r="G255" i="39"/>
  <c r="F272" i="39"/>
  <c r="N296" i="39"/>
  <c r="H296" i="39" s="1"/>
  <c r="F300" i="39"/>
  <c r="I311" i="39"/>
  <c r="N320" i="39"/>
  <c r="H320" i="39" s="1"/>
  <c r="I325" i="39"/>
  <c r="G16" i="39"/>
  <c r="H27" i="39"/>
  <c r="N28" i="38"/>
  <c r="G28" i="38" s="1"/>
  <c r="N356" i="39"/>
  <c r="H356" i="39" s="1"/>
  <c r="N365" i="39"/>
  <c r="H365" i="39" s="1"/>
  <c r="M98" i="39"/>
  <c r="G98" i="39" s="1"/>
  <c r="M106" i="38"/>
  <c r="F106" i="38" s="1"/>
  <c r="O115" i="38"/>
  <c r="H115" i="38" s="1"/>
  <c r="O180" i="39"/>
  <c r="I180" i="39" s="1"/>
  <c r="G185" i="39"/>
  <c r="N199" i="39"/>
  <c r="H199" i="39" s="1"/>
  <c r="O212" i="39"/>
  <c r="I212" i="39" s="1"/>
  <c r="I216" i="39"/>
  <c r="O220" i="39"/>
  <c r="I220" i="39" s="1"/>
  <c r="H233" i="39"/>
  <c r="M273" i="39"/>
  <c r="G273" i="39" s="1"/>
  <c r="M312" i="39"/>
  <c r="G312" i="39" s="1"/>
  <c r="F316" i="39"/>
  <c r="L11" i="39"/>
  <c r="F11" i="39" s="1"/>
  <c r="F342" i="39"/>
  <c r="C23" i="5"/>
  <c r="E25" i="20" s="1"/>
  <c r="C18" i="43"/>
  <c r="M4" i="39"/>
  <c r="G4" i="39" s="1"/>
  <c r="G333" i="39"/>
  <c r="L341" i="39"/>
  <c r="F341" i="39" s="1"/>
  <c r="M342" i="39"/>
  <c r="G342" i="39" s="1"/>
  <c r="N344" i="39"/>
  <c r="H344" i="39" s="1"/>
  <c r="O22" i="39"/>
  <c r="I22" i="39" s="1"/>
  <c r="O27" i="39"/>
  <c r="I27" i="39" s="1"/>
  <c r="P34" i="38"/>
  <c r="I34" i="38" s="1"/>
  <c r="F361" i="39"/>
  <c r="P37" i="38"/>
  <c r="I37" i="38" s="1"/>
  <c r="N39" i="39"/>
  <c r="G42" i="39"/>
  <c r="I377" i="39"/>
  <c r="F54" i="39"/>
  <c r="H380" i="39"/>
  <c r="I385" i="39"/>
  <c r="F61" i="38"/>
  <c r="O391" i="39"/>
  <c r="I391" i="39" s="1"/>
  <c r="N395" i="39"/>
  <c r="H395" i="39" s="1"/>
  <c r="G75" i="39"/>
  <c r="L96" i="39"/>
  <c r="F96" i="39" s="1"/>
  <c r="O160" i="39"/>
  <c r="I160" i="39" s="1"/>
  <c r="L204" i="39"/>
  <c r="F204" i="39" s="1"/>
  <c r="G268" i="39"/>
  <c r="O296" i="39"/>
  <c r="I296" i="39" s="1"/>
  <c r="L317" i="39"/>
  <c r="F317" i="39" s="1"/>
  <c r="H330" i="39"/>
  <c r="N13" i="39"/>
  <c r="H13" i="39" s="1"/>
  <c r="O342" i="39"/>
  <c r="I342" i="39" s="1"/>
  <c r="O344" i="39"/>
  <c r="I344" i="39" s="1"/>
  <c r="L347" i="39"/>
  <c r="F42" i="39"/>
  <c r="G45" i="38"/>
  <c r="H372" i="39"/>
  <c r="F50" i="38"/>
  <c r="H54" i="39"/>
  <c r="F55" i="38"/>
  <c r="G59" i="39"/>
  <c r="L62" i="39"/>
  <c r="F62" i="39" s="1"/>
  <c r="G65" i="39"/>
  <c r="O66" i="38"/>
  <c r="H66" i="38" s="1"/>
  <c r="N68" i="39"/>
  <c r="H68" i="39" s="1"/>
  <c r="F75" i="38"/>
  <c r="M83" i="39"/>
  <c r="G83" i="39" s="1"/>
  <c r="M90" i="39"/>
  <c r="G90" i="39" s="1"/>
  <c r="M94" i="38"/>
  <c r="F94" i="38" s="1"/>
  <c r="N121" i="39"/>
  <c r="L176" i="39"/>
  <c r="I185" i="39"/>
  <c r="I189" i="39"/>
  <c r="F200" i="39"/>
  <c r="F233" i="39"/>
  <c r="G238" i="39"/>
  <c r="H268" i="39"/>
  <c r="C26" i="1"/>
  <c r="E29" i="20" s="1"/>
  <c r="O4" i="39"/>
  <c r="I4" i="39" s="1"/>
  <c r="L335" i="39"/>
  <c r="F335" i="39" s="1"/>
  <c r="H342" i="39"/>
  <c r="M347" i="39"/>
  <c r="N26" i="39"/>
  <c r="H26" i="39" s="1"/>
  <c r="G35" i="39"/>
  <c r="P60" i="38"/>
  <c r="I60" i="38" s="1"/>
  <c r="H62" i="39"/>
  <c r="G394" i="39"/>
  <c r="L105" i="39"/>
  <c r="F105" i="39" s="1"/>
  <c r="M116" i="39"/>
  <c r="G116" i="39" s="1"/>
  <c r="L129" i="39"/>
  <c r="F129" i="39" s="1"/>
  <c r="I132" i="39"/>
  <c r="L150" i="39"/>
  <c r="F150" i="39" s="1"/>
  <c r="M161" i="39"/>
  <c r="G161" i="39" s="1"/>
  <c r="N166" i="39"/>
  <c r="H166" i="39" s="1"/>
  <c r="M176" i="39"/>
  <c r="G176" i="39" s="1"/>
  <c r="M200" i="39"/>
  <c r="G200" i="39" s="1"/>
  <c r="O204" i="39"/>
  <c r="I204" i="39" s="1"/>
  <c r="O209" i="39"/>
  <c r="I209" i="39" s="1"/>
  <c r="F225" i="39"/>
  <c r="L234" i="39"/>
  <c r="F234" i="39" s="1"/>
  <c r="N246" i="39"/>
  <c r="H246" i="39" s="1"/>
  <c r="I251" i="39"/>
  <c r="L263" i="39"/>
  <c r="F263" i="39" s="1"/>
  <c r="L269" i="39"/>
  <c r="F269" i="39" s="1"/>
  <c r="M280" i="39"/>
  <c r="G280" i="39" s="1"/>
  <c r="L303" i="39"/>
  <c r="F303" i="39" s="1"/>
  <c r="O317" i="39"/>
  <c r="I317" i="39" s="1"/>
  <c r="M9" i="38"/>
  <c r="F9" i="38" s="1"/>
  <c r="E26" i="5"/>
  <c r="C26" i="43" s="1"/>
  <c r="M335" i="39"/>
  <c r="G335" i="39" s="1"/>
  <c r="N16" i="38"/>
  <c r="G16" i="38" s="1"/>
  <c r="N347" i="39"/>
  <c r="H347" i="39" s="1"/>
  <c r="G355" i="39"/>
  <c r="M46" i="39"/>
  <c r="G46" i="39" s="1"/>
  <c r="O62" i="39"/>
  <c r="I62" i="39" s="1"/>
  <c r="O68" i="39"/>
  <c r="I68" i="39" s="1"/>
  <c r="F70" i="38"/>
  <c r="O90" i="39"/>
  <c r="I90" i="39" s="1"/>
  <c r="O100" i="39"/>
  <c r="I100" i="39" s="1"/>
  <c r="G172" i="39"/>
  <c r="H200" i="39"/>
  <c r="I347" i="39"/>
  <c r="L53" i="39"/>
  <c r="F53" i="39" s="1"/>
  <c r="M3" i="39"/>
  <c r="G3" i="39" s="1"/>
  <c r="F332" i="39"/>
  <c r="O335" i="39"/>
  <c r="I335" i="39" s="1"/>
  <c r="I338" i="39"/>
  <c r="P16" i="38"/>
  <c r="I16" i="38" s="1"/>
  <c r="M346" i="39"/>
  <c r="G346" i="39" s="1"/>
  <c r="N23" i="38"/>
  <c r="G23" i="38" s="1"/>
  <c r="L351" i="39"/>
  <c r="F351" i="39" s="1"/>
  <c r="F27" i="38"/>
  <c r="L354" i="39"/>
  <c r="F354" i="39" s="1"/>
  <c r="I42" i="38"/>
  <c r="O46" i="39"/>
  <c r="I46" i="39" s="1"/>
  <c r="L48" i="39"/>
  <c r="F48" i="39" s="1"/>
  <c r="M54" i="38"/>
  <c r="F54" i="38" s="1"/>
  <c r="G384" i="39"/>
  <c r="M393" i="39"/>
  <c r="G393" i="39" s="1"/>
  <c r="O72" i="38"/>
  <c r="H72" i="38" s="1"/>
  <c r="H78" i="38"/>
  <c r="M81" i="38"/>
  <c r="F81" i="38" s="1"/>
  <c r="F86" i="39"/>
  <c r="N88" i="38"/>
  <c r="G88" i="38" s="1"/>
  <c r="O116" i="39"/>
  <c r="I116" i="39" s="1"/>
  <c r="L137" i="39"/>
  <c r="F137" i="39" s="1"/>
  <c r="L142" i="39"/>
  <c r="F142" i="39" s="1"/>
  <c r="M183" i="39"/>
  <c r="G183" i="39" s="1"/>
  <c r="H196" i="39"/>
  <c r="I200" i="39"/>
  <c r="F205" i="39"/>
  <c r="N210" i="39"/>
  <c r="H210" i="39" s="1"/>
  <c r="O234" i="39"/>
  <c r="I234" i="39" s="1"/>
  <c r="G246" i="39"/>
  <c r="M253" i="39"/>
  <c r="G253" i="39" s="1"/>
  <c r="H298" i="39"/>
  <c r="H318" i="39"/>
  <c r="O322" i="39"/>
  <c r="I322" i="39" s="1"/>
  <c r="N9" i="38"/>
  <c r="G9" i="38" s="1"/>
  <c r="F116" i="39"/>
  <c r="M137" i="39"/>
  <c r="G137" i="39" s="1"/>
  <c r="M142" i="39"/>
  <c r="G142" i="39" s="1"/>
  <c r="L162" i="39"/>
  <c r="F162" i="39" s="1"/>
  <c r="M191" i="39"/>
  <c r="G191" i="39" s="1"/>
  <c r="L197" i="39"/>
  <c r="F197" i="39" s="1"/>
  <c r="O222" i="39"/>
  <c r="I222" i="39" s="1"/>
  <c r="O231" i="39"/>
  <c r="I231" i="39" s="1"/>
  <c r="G234" i="39"/>
  <c r="O270" i="39"/>
  <c r="I270" i="39" s="1"/>
  <c r="H276" i="39"/>
  <c r="G322" i="39"/>
  <c r="I18" i="39"/>
  <c r="M20" i="39"/>
  <c r="G20" i="39" s="1"/>
  <c r="O22" i="38"/>
  <c r="H22" i="38" s="1"/>
  <c r="M25" i="39"/>
  <c r="G25" i="39" s="1"/>
  <c r="I65" i="38"/>
  <c r="I72" i="38"/>
  <c r="M112" i="38"/>
  <c r="F112" i="38" s="1"/>
  <c r="O116" i="38"/>
  <c r="H116" i="38" s="1"/>
  <c r="N126" i="39"/>
  <c r="H126" i="39" s="1"/>
  <c r="M197" i="39"/>
  <c r="I309" i="39"/>
  <c r="I314" i="39"/>
  <c r="L319" i="39"/>
  <c r="F319" i="39" s="1"/>
  <c r="F7" i="38"/>
  <c r="M10" i="38"/>
  <c r="F10" i="38" s="1"/>
  <c r="G340" i="39"/>
  <c r="F41" i="39"/>
  <c r="C11" i="5"/>
  <c r="D11" i="43" s="1"/>
  <c r="C23" i="43"/>
  <c r="C11" i="43"/>
  <c r="N328" i="39"/>
  <c r="H328" i="39" s="1"/>
  <c r="N4" i="38"/>
  <c r="G4" i="38" s="1"/>
  <c r="L334" i="39"/>
  <c r="F334" i="39" s="1"/>
  <c r="G12" i="39"/>
  <c r="G22" i="38"/>
  <c r="P23" i="38"/>
  <c r="I23" i="38" s="1"/>
  <c r="N25" i="39"/>
  <c r="O351" i="39"/>
  <c r="I351" i="39" s="1"/>
  <c r="G28" i="39"/>
  <c r="N354" i="39"/>
  <c r="H354" i="39" s="1"/>
  <c r="I30" i="38"/>
  <c r="M362" i="39"/>
  <c r="G362" i="39" s="1"/>
  <c r="O363" i="39"/>
  <c r="I363" i="39" s="1"/>
  <c r="O381" i="39"/>
  <c r="I381" i="39" s="1"/>
  <c r="M389" i="39"/>
  <c r="G389" i="39" s="1"/>
  <c r="P81" i="38"/>
  <c r="I81" i="38" s="1"/>
  <c r="I86" i="38"/>
  <c r="L91" i="39"/>
  <c r="F91" i="39" s="1"/>
  <c r="M93" i="39"/>
  <c r="G93" i="39" s="1"/>
  <c r="F97" i="39"/>
  <c r="L101" i="39"/>
  <c r="F101" i="39" s="1"/>
  <c r="O112" i="38"/>
  <c r="H112" i="38" s="1"/>
  <c r="O114" i="38"/>
  <c r="H114" i="38" s="1"/>
  <c r="F116" i="38"/>
  <c r="M119" i="39"/>
  <c r="G119" i="39" s="1"/>
  <c r="L131" i="39"/>
  <c r="F131" i="39" s="1"/>
  <c r="H177" i="39"/>
  <c r="N197" i="39"/>
  <c r="H197" i="39" s="1"/>
  <c r="F206" i="39"/>
  <c r="F210" i="39"/>
  <c r="N215" i="39"/>
  <c r="H215" i="39" s="1"/>
  <c r="L219" i="39"/>
  <c r="F219" i="39" s="1"/>
  <c r="M254" i="39"/>
  <c r="G254" i="39" s="1"/>
  <c r="N271" i="39"/>
  <c r="G276" i="39"/>
  <c r="L295" i="39"/>
  <c r="F295" i="39" s="1"/>
  <c r="G304" i="39"/>
  <c r="M319" i="39"/>
  <c r="G319" i="39" s="1"/>
  <c r="D8" i="43"/>
  <c r="E8" i="20"/>
  <c r="O193" i="39"/>
  <c r="N193" i="39"/>
  <c r="M193" i="39"/>
  <c r="G193" i="39" s="1"/>
  <c r="C27" i="20"/>
  <c r="G329" i="39"/>
  <c r="M330" i="39"/>
  <c r="G330" i="39" s="1"/>
  <c r="I6" i="39"/>
  <c r="N332" i="39"/>
  <c r="H332" i="39" s="1"/>
  <c r="M11" i="39"/>
  <c r="N15" i="38"/>
  <c r="G15" i="38" s="1"/>
  <c r="H20" i="39"/>
  <c r="F23" i="38"/>
  <c r="F349" i="39"/>
  <c r="O25" i="38"/>
  <c r="H25" i="38" s="1"/>
  <c r="O27" i="38"/>
  <c r="H27" i="38" s="1"/>
  <c r="O28" i="38"/>
  <c r="H28" i="38" s="1"/>
  <c r="O30" i="38"/>
  <c r="H30" i="38" s="1"/>
  <c r="N32" i="38"/>
  <c r="G32" i="38" s="1"/>
  <c r="G34" i="38"/>
  <c r="L36" i="39"/>
  <c r="F36" i="39" s="1"/>
  <c r="G38" i="39"/>
  <c r="O42" i="38"/>
  <c r="H42" i="38" s="1"/>
  <c r="I52" i="38"/>
  <c r="N384" i="39"/>
  <c r="H384" i="39" s="1"/>
  <c r="N385" i="39"/>
  <c r="H385" i="39" s="1"/>
  <c r="N389" i="39"/>
  <c r="H389" i="39" s="1"/>
  <c r="G67" i="38"/>
  <c r="G72" i="38"/>
  <c r="N399" i="39"/>
  <c r="H399" i="39" s="1"/>
  <c r="I112" i="38"/>
  <c r="O165" i="39"/>
  <c r="I165" i="39" s="1"/>
  <c r="N165" i="39"/>
  <c r="H165" i="39" s="1"/>
  <c r="O110" i="38"/>
  <c r="H110" i="38" s="1"/>
  <c r="P110" i="38"/>
  <c r="I110" i="38" s="1"/>
  <c r="N249" i="39"/>
  <c r="H249" i="39" s="1"/>
  <c r="M249" i="39"/>
  <c r="G249" i="39" s="1"/>
  <c r="L249" i="39"/>
  <c r="F249" i="39" s="1"/>
  <c r="O249" i="39"/>
  <c r="I249" i="39" s="1"/>
  <c r="C26" i="20"/>
  <c r="E27" i="5"/>
  <c r="C30" i="20" s="1"/>
  <c r="C3" i="43"/>
  <c r="O327" i="39"/>
  <c r="I327" i="39" s="1"/>
  <c r="M4" i="38"/>
  <c r="F4" i="38" s="1"/>
  <c r="M334" i="39"/>
  <c r="G334" i="39" s="1"/>
  <c r="N337" i="39"/>
  <c r="H337" i="39" s="1"/>
  <c r="G13" i="39"/>
  <c r="M16" i="38"/>
  <c r="F16" i="38" s="1"/>
  <c r="M343" i="39"/>
  <c r="G343" i="39" s="1"/>
  <c r="N24" i="38"/>
  <c r="G24" i="38" s="1"/>
  <c r="H351" i="39"/>
  <c r="O29" i="38"/>
  <c r="H29" i="38" s="1"/>
  <c r="L32" i="39"/>
  <c r="F32" i="39" s="1"/>
  <c r="M36" i="39"/>
  <c r="G36" i="39" s="1"/>
  <c r="L363" i="39"/>
  <c r="L371" i="39"/>
  <c r="F371" i="39" s="1"/>
  <c r="N53" i="38"/>
  <c r="G53" i="38" s="1"/>
  <c r="P56" i="38"/>
  <c r="I56" i="38" s="1"/>
  <c r="M390" i="39"/>
  <c r="G390" i="39" s="1"/>
  <c r="O67" i="38"/>
  <c r="H67" i="38" s="1"/>
  <c r="O393" i="39"/>
  <c r="I393" i="39" s="1"/>
  <c r="I394" i="39"/>
  <c r="G399" i="39"/>
  <c r="O77" i="39"/>
  <c r="I77" i="39" s="1"/>
  <c r="H84" i="39"/>
  <c r="P88" i="38"/>
  <c r="I88" i="38" s="1"/>
  <c r="O93" i="39"/>
  <c r="I93" i="39" s="1"/>
  <c r="P96" i="38"/>
  <c r="I96" i="38" s="1"/>
  <c r="N100" i="39"/>
  <c r="H100" i="39" s="1"/>
  <c r="N103" i="38"/>
  <c r="G103" i="38" s="1"/>
  <c r="O103" i="38"/>
  <c r="H103" i="38" s="1"/>
  <c r="G112" i="38"/>
  <c r="O229" i="39"/>
  <c r="I229" i="39" s="1"/>
  <c r="M229" i="39"/>
  <c r="G229" i="39" s="1"/>
  <c r="O244" i="39"/>
  <c r="I244" i="39" s="1"/>
  <c r="L244" i="39"/>
  <c r="F244" i="39" s="1"/>
  <c r="C17" i="5"/>
  <c r="O3" i="38"/>
  <c r="H3" i="38" s="1"/>
  <c r="O11" i="39"/>
  <c r="I11" i="39" s="1"/>
  <c r="L338" i="39"/>
  <c r="F338" i="39" s="1"/>
  <c r="M19" i="38"/>
  <c r="F19" i="38" s="1"/>
  <c r="P25" i="38"/>
  <c r="I25" i="38" s="1"/>
  <c r="P27" i="38"/>
  <c r="I27" i="38" s="1"/>
  <c r="P28" i="38"/>
  <c r="I28" i="38" s="1"/>
  <c r="P32" i="38"/>
  <c r="I32" i="38" s="1"/>
  <c r="M371" i="39"/>
  <c r="G371" i="39" s="1"/>
  <c r="N55" i="38"/>
  <c r="G55" i="38" s="1"/>
  <c r="O55" i="38"/>
  <c r="H55" i="38" s="1"/>
  <c r="L72" i="39"/>
  <c r="F72" i="39" s="1"/>
  <c r="O87" i="39"/>
  <c r="I87" i="39" s="1"/>
  <c r="M87" i="39"/>
  <c r="G87" i="39" s="1"/>
  <c r="O125" i="39"/>
  <c r="I125" i="39" s="1"/>
  <c r="L125" i="39"/>
  <c r="F125" i="39" s="1"/>
  <c r="L141" i="39"/>
  <c r="F141" i="39" s="1"/>
  <c r="O141" i="39"/>
  <c r="I141" i="39" s="1"/>
  <c r="O290" i="39"/>
  <c r="I290" i="39" s="1"/>
  <c r="N290" i="39"/>
  <c r="H290" i="39" s="1"/>
  <c r="L290" i="39"/>
  <c r="F290" i="39" s="1"/>
  <c r="N358" i="39"/>
  <c r="H358" i="39" s="1"/>
  <c r="M358" i="39"/>
  <c r="G358" i="39" s="1"/>
  <c r="M338" i="39"/>
  <c r="G338" i="39" s="1"/>
  <c r="N19" i="38"/>
  <c r="G19" i="38" s="1"/>
  <c r="L364" i="39"/>
  <c r="F364" i="39" s="1"/>
  <c r="L387" i="39"/>
  <c r="F387" i="39" s="1"/>
  <c r="M72" i="39"/>
  <c r="G72" i="39" s="1"/>
  <c r="I82" i="39"/>
  <c r="N84" i="38"/>
  <c r="G84" i="38" s="1"/>
  <c r="N85" i="38"/>
  <c r="G85" i="38" s="1"/>
  <c r="O85" i="38"/>
  <c r="H85" i="38" s="1"/>
  <c r="M87" i="38"/>
  <c r="F87" i="38" s="1"/>
  <c r="P105" i="38"/>
  <c r="I105" i="38" s="1"/>
  <c r="O105" i="38"/>
  <c r="H105" i="38" s="1"/>
  <c r="O122" i="39"/>
  <c r="I122" i="39" s="1"/>
  <c r="L122" i="39"/>
  <c r="F122" i="39" s="1"/>
  <c r="N195" i="39"/>
  <c r="H195" i="39" s="1"/>
  <c r="M195" i="39"/>
  <c r="G195" i="39" s="1"/>
  <c r="L195" i="39"/>
  <c r="F195" i="39" s="1"/>
  <c r="O195" i="39"/>
  <c r="I195" i="39" s="1"/>
  <c r="M230" i="39"/>
  <c r="G230" i="39" s="1"/>
  <c r="L230" i="39"/>
  <c r="F230" i="39" s="1"/>
  <c r="O19" i="38"/>
  <c r="H19" i="38" s="1"/>
  <c r="M31" i="39"/>
  <c r="G31" i="39" s="1"/>
  <c r="L34" i="39"/>
  <c r="F34" i="39" s="1"/>
  <c r="H36" i="39"/>
  <c r="N364" i="39"/>
  <c r="H364" i="39" s="1"/>
  <c r="N371" i="39"/>
  <c r="H371" i="39" s="1"/>
  <c r="L372" i="39"/>
  <c r="F372" i="39" s="1"/>
  <c r="M49" i="38"/>
  <c r="F49" i="38" s="1"/>
  <c r="I51" i="38"/>
  <c r="M60" i="38"/>
  <c r="F60" i="38" s="1"/>
  <c r="N387" i="39"/>
  <c r="H387" i="39" s="1"/>
  <c r="I70" i="38"/>
  <c r="M74" i="38"/>
  <c r="F74" i="38" s="1"/>
  <c r="M81" i="39"/>
  <c r="G81" i="39" s="1"/>
  <c r="O84" i="38"/>
  <c r="H84" i="38" s="1"/>
  <c r="N87" i="38"/>
  <c r="G87" i="38" s="1"/>
  <c r="N89" i="39"/>
  <c r="H89" i="39" s="1"/>
  <c r="N97" i="39"/>
  <c r="H97" i="39" s="1"/>
  <c r="N111" i="39"/>
  <c r="H111" i="39" s="1"/>
  <c r="L111" i="39"/>
  <c r="F111" i="39" s="1"/>
  <c r="N147" i="39"/>
  <c r="H147" i="39" s="1"/>
  <c r="M147" i="39"/>
  <c r="G147" i="39" s="1"/>
  <c r="L147" i="39"/>
  <c r="F147" i="39" s="1"/>
  <c r="O147" i="39"/>
  <c r="I147" i="39" s="1"/>
  <c r="L172" i="39"/>
  <c r="F172" i="39" s="1"/>
  <c r="O172" i="39"/>
  <c r="N172" i="39"/>
  <c r="H172" i="39" s="1"/>
  <c r="O190" i="39"/>
  <c r="I190" i="39" s="1"/>
  <c r="N190" i="39"/>
  <c r="H190" i="39" s="1"/>
  <c r="L190" i="39"/>
  <c r="F190" i="39" s="1"/>
  <c r="O238" i="39"/>
  <c r="I238" i="39" s="1"/>
  <c r="N238" i="39"/>
  <c r="H238" i="39" s="1"/>
  <c r="L238" i="39"/>
  <c r="F238" i="39" s="1"/>
  <c r="O301" i="39"/>
  <c r="I301" i="39" s="1"/>
  <c r="N301" i="39"/>
  <c r="H301" i="39" s="1"/>
  <c r="L301" i="39"/>
  <c r="F301" i="39" s="1"/>
  <c r="N338" i="39"/>
  <c r="H338" i="39" s="1"/>
  <c r="C25" i="1"/>
  <c r="E28" i="20" s="1"/>
  <c r="O4" i="38"/>
  <c r="H4" i="38" s="1"/>
  <c r="N8" i="38"/>
  <c r="G8" i="38" s="1"/>
  <c r="L336" i="39"/>
  <c r="F336" i="39" s="1"/>
  <c r="M12" i="38"/>
  <c r="F12" i="38" s="1"/>
  <c r="I14" i="38"/>
  <c r="L16" i="39"/>
  <c r="F16" i="39" s="1"/>
  <c r="N31" i="39"/>
  <c r="H31" i="39" s="1"/>
  <c r="I35" i="39"/>
  <c r="M372" i="39"/>
  <c r="G372" i="39" s="1"/>
  <c r="L373" i="39"/>
  <c r="F373" i="39" s="1"/>
  <c r="N49" i="38"/>
  <c r="G49" i="38" s="1"/>
  <c r="M51" i="38"/>
  <c r="F51" i="38" s="1"/>
  <c r="O51" i="38"/>
  <c r="H51" i="38" s="1"/>
  <c r="M53" i="39"/>
  <c r="G53" i="39" s="1"/>
  <c r="L57" i="39"/>
  <c r="F57" i="39" s="1"/>
  <c r="I58" i="38"/>
  <c r="I59" i="38"/>
  <c r="O65" i="38"/>
  <c r="H65" i="38" s="1"/>
  <c r="M76" i="39"/>
  <c r="G76" i="39" s="1"/>
  <c r="M92" i="39"/>
  <c r="G92" i="39" s="1"/>
  <c r="N108" i="39"/>
  <c r="H108" i="39" s="1"/>
  <c r="F3" i="38"/>
  <c r="C2" i="5"/>
  <c r="H2" i="38"/>
  <c r="N5" i="38"/>
  <c r="G5" i="38" s="1"/>
  <c r="N7" i="38"/>
  <c r="G7" i="38" s="1"/>
  <c r="H335" i="39"/>
  <c r="N336" i="39"/>
  <c r="H336" i="39" s="1"/>
  <c r="N12" i="38"/>
  <c r="G12" i="38" s="1"/>
  <c r="O18" i="38"/>
  <c r="H18" i="38" s="1"/>
  <c r="L25" i="39"/>
  <c r="F25" i="39" s="1"/>
  <c r="L27" i="39"/>
  <c r="F27" i="39" s="1"/>
  <c r="N34" i="39"/>
  <c r="H34" i="39" s="1"/>
  <c r="F362" i="39"/>
  <c r="I365" i="39"/>
  <c r="M373" i="39"/>
  <c r="G373" i="39" s="1"/>
  <c r="O49" i="38"/>
  <c r="O50" i="38"/>
  <c r="H50" i="38" s="1"/>
  <c r="N53" i="39"/>
  <c r="H53" i="39" s="1"/>
  <c r="M57" i="39"/>
  <c r="G57" i="39" s="1"/>
  <c r="F58" i="38"/>
  <c r="N61" i="38"/>
  <c r="G61" i="38" s="1"/>
  <c r="I388" i="39"/>
  <c r="G66" i="38"/>
  <c r="O72" i="39"/>
  <c r="O74" i="38"/>
  <c r="H74" i="38" s="1"/>
  <c r="N81" i="39"/>
  <c r="H81" i="39" s="1"/>
  <c r="P84" i="38"/>
  <c r="I84" i="38" s="1"/>
  <c r="O97" i="39"/>
  <c r="I97" i="39" s="1"/>
  <c r="L119" i="39"/>
  <c r="F119" i="39" s="1"/>
  <c r="O119" i="39"/>
  <c r="I119" i="39" s="1"/>
  <c r="O205" i="39"/>
  <c r="I205" i="39" s="1"/>
  <c r="N205" i="39"/>
  <c r="H205" i="39" s="1"/>
  <c r="M205" i="39"/>
  <c r="G205" i="39" s="1"/>
  <c r="I49" i="38"/>
  <c r="N100" i="38"/>
  <c r="G100" i="38" s="1"/>
  <c r="P109" i="38"/>
  <c r="I109" i="38" s="1"/>
  <c r="M109" i="38"/>
  <c r="F109" i="38" s="1"/>
  <c r="O201" i="39"/>
  <c r="I201" i="39" s="1"/>
  <c r="M201" i="39"/>
  <c r="G201" i="39" s="1"/>
  <c r="L201" i="39"/>
  <c r="F201" i="39" s="1"/>
  <c r="N201" i="39"/>
  <c r="H201" i="39" s="1"/>
  <c r="N257" i="39"/>
  <c r="H257" i="39" s="1"/>
  <c r="O257" i="39"/>
  <c r="I257" i="39" s="1"/>
  <c r="C8" i="20"/>
  <c r="P8" i="38"/>
  <c r="I8" i="38" s="1"/>
  <c r="I336" i="39"/>
  <c r="I12" i="38"/>
  <c r="G18" i="38"/>
  <c r="M30" i="39"/>
  <c r="G30" i="39" s="1"/>
  <c r="N33" i="39"/>
  <c r="H33" i="39" s="1"/>
  <c r="I34" i="39"/>
  <c r="G360" i="39"/>
  <c r="G36" i="38"/>
  <c r="M46" i="38"/>
  <c r="F46" i="38" s="1"/>
  <c r="L55" i="39"/>
  <c r="F55" i="39" s="1"/>
  <c r="O57" i="39"/>
  <c r="I57" i="39" s="1"/>
  <c r="N62" i="38"/>
  <c r="G62" i="38" s="1"/>
  <c r="H70" i="39"/>
  <c r="H79" i="38"/>
  <c r="O81" i="39"/>
  <c r="I81" i="39" s="1"/>
  <c r="M113" i="38"/>
  <c r="F113" i="38" s="1"/>
  <c r="N113" i="38"/>
  <c r="G113" i="38" s="1"/>
  <c r="M134" i="39"/>
  <c r="G134" i="39" s="1"/>
  <c r="O134" i="39"/>
  <c r="I134" i="39" s="1"/>
  <c r="N134" i="39"/>
  <c r="H134" i="39" s="1"/>
  <c r="L134" i="39"/>
  <c r="F134" i="39" s="1"/>
  <c r="F222" i="39"/>
  <c r="D7" i="43"/>
  <c r="C8" i="43"/>
  <c r="O2" i="39"/>
  <c r="I2" i="39" s="1"/>
  <c r="L18" i="39"/>
  <c r="F18" i="39" s="1"/>
  <c r="H25" i="39"/>
  <c r="O26" i="39"/>
  <c r="I26" i="39" s="1"/>
  <c r="L357" i="39"/>
  <c r="F357" i="39" s="1"/>
  <c r="N46" i="38"/>
  <c r="G46" i="38" s="1"/>
  <c r="H57" i="39"/>
  <c r="L59" i="39"/>
  <c r="F59" i="39" s="1"/>
  <c r="L60" i="39"/>
  <c r="F60" i="39" s="1"/>
  <c r="P61" i="38"/>
  <c r="I61" i="38" s="1"/>
  <c r="G65" i="38"/>
  <c r="L67" i="39"/>
  <c r="L70" i="39"/>
  <c r="F70" i="39" s="1"/>
  <c r="O70" i="39"/>
  <c r="I70" i="39" s="1"/>
  <c r="M396" i="39"/>
  <c r="G396" i="39" s="1"/>
  <c r="P74" i="38"/>
  <c r="I74" i="38" s="1"/>
  <c r="N76" i="39"/>
  <c r="H76" i="39" s="1"/>
  <c r="L76" i="39"/>
  <c r="F76" i="39" s="1"/>
  <c r="F81" i="39"/>
  <c r="H99" i="39"/>
  <c r="P115" i="38"/>
  <c r="I115" i="38" s="1"/>
  <c r="M115" i="38"/>
  <c r="F115" i="38" s="1"/>
  <c r="O119" i="38"/>
  <c r="H119" i="38" s="1"/>
  <c r="M119" i="38"/>
  <c r="F119" i="38" s="1"/>
  <c r="P119" i="38"/>
  <c r="I119" i="38" s="1"/>
  <c r="N119" i="38"/>
  <c r="G119" i="38" s="1"/>
  <c r="N152" i="39"/>
  <c r="H152" i="39" s="1"/>
  <c r="M152" i="39"/>
  <c r="G152" i="39" s="1"/>
  <c r="L152" i="39"/>
  <c r="F152" i="39" s="1"/>
  <c r="O152" i="39"/>
  <c r="I152" i="39" s="1"/>
  <c r="O158" i="39"/>
  <c r="L158" i="39"/>
  <c r="F158" i="39" s="1"/>
  <c r="L168" i="39"/>
  <c r="F168" i="39" s="1"/>
  <c r="M168" i="39"/>
  <c r="G168" i="39" s="1"/>
  <c r="N258" i="39"/>
  <c r="H258" i="39" s="1"/>
  <c r="O258" i="39"/>
  <c r="I258" i="39" s="1"/>
  <c r="M258" i="39"/>
  <c r="G258" i="39" s="1"/>
  <c r="L258" i="39"/>
  <c r="F258" i="39" s="1"/>
  <c r="O293" i="39"/>
  <c r="I293" i="39" s="1"/>
  <c r="L293" i="39"/>
  <c r="F293" i="39" s="1"/>
  <c r="F10" i="39"/>
  <c r="M18" i="39"/>
  <c r="G18" i="39" s="1"/>
  <c r="F20" i="39"/>
  <c r="M35" i="38"/>
  <c r="F35" i="38" s="1"/>
  <c r="O42" i="39"/>
  <c r="I42" i="39" s="1"/>
  <c r="N42" i="39"/>
  <c r="O46" i="38"/>
  <c r="H46" i="38" s="1"/>
  <c r="L377" i="39"/>
  <c r="F377" i="39" s="1"/>
  <c r="L378" i="39"/>
  <c r="F378" i="39" s="1"/>
  <c r="L379" i="39"/>
  <c r="F379" i="39" s="1"/>
  <c r="M60" i="39"/>
  <c r="G60" i="39" s="1"/>
  <c r="L65" i="39"/>
  <c r="F65" i="39" s="1"/>
  <c r="M100" i="38"/>
  <c r="F100" i="38" s="1"/>
  <c r="O100" i="38"/>
  <c r="H100" i="38" s="1"/>
  <c r="O235" i="39"/>
  <c r="I235" i="39" s="1"/>
  <c r="N235" i="39"/>
  <c r="H235" i="39" s="1"/>
  <c r="M235" i="39"/>
  <c r="G235" i="39" s="1"/>
  <c r="C5" i="20"/>
  <c r="F4" i="39"/>
  <c r="H7" i="39"/>
  <c r="I19" i="39"/>
  <c r="F346" i="39"/>
  <c r="G22" i="39"/>
  <c r="I25" i="39"/>
  <c r="N357" i="39"/>
  <c r="H357" i="39" s="1"/>
  <c r="L358" i="39"/>
  <c r="F358" i="39" s="1"/>
  <c r="O35" i="38"/>
  <c r="H35" i="38" s="1"/>
  <c r="O39" i="38"/>
  <c r="H39" i="38" s="1"/>
  <c r="N39" i="38"/>
  <c r="G39" i="38" s="1"/>
  <c r="M368" i="39"/>
  <c r="G368" i="39" s="1"/>
  <c r="L50" i="39"/>
  <c r="F50" i="39" s="1"/>
  <c r="M51" i="39"/>
  <c r="G51" i="39" s="1"/>
  <c r="M377" i="39"/>
  <c r="G377" i="39" s="1"/>
  <c r="N378" i="39"/>
  <c r="H378" i="39" s="1"/>
  <c r="M379" i="39"/>
  <c r="G379" i="39" s="1"/>
  <c r="N59" i="39"/>
  <c r="H59" i="39" s="1"/>
  <c r="N60" i="39"/>
  <c r="H60" i="39" s="1"/>
  <c r="P62" i="38"/>
  <c r="I62" i="38" s="1"/>
  <c r="M72" i="38"/>
  <c r="F72" i="38" s="1"/>
  <c r="O73" i="38"/>
  <c r="H73" i="38" s="1"/>
  <c r="M73" i="38"/>
  <c r="F73" i="38" s="1"/>
  <c r="M78" i="38"/>
  <c r="F78" i="38" s="1"/>
  <c r="L80" i="39"/>
  <c r="F80" i="39" s="1"/>
  <c r="M85" i="39"/>
  <c r="G85" i="39" s="1"/>
  <c r="P97" i="38"/>
  <c r="I97" i="38" s="1"/>
  <c r="M97" i="38"/>
  <c r="F97" i="38" s="1"/>
  <c r="N340" i="39"/>
  <c r="H340" i="39" s="1"/>
  <c r="N18" i="39"/>
  <c r="H18" i="39" s="1"/>
  <c r="G351" i="39"/>
  <c r="F34" i="38"/>
  <c r="F38" i="39"/>
  <c r="M41" i="39"/>
  <c r="G41" i="39" s="1"/>
  <c r="L367" i="39"/>
  <c r="F367" i="39" s="1"/>
  <c r="N51" i="39"/>
  <c r="H51" i="39" s="1"/>
  <c r="N377" i="39"/>
  <c r="H377" i="39" s="1"/>
  <c r="G378" i="39"/>
  <c r="N379" i="39"/>
  <c r="H379" i="39" s="1"/>
  <c r="M380" i="39"/>
  <c r="G380" i="39" s="1"/>
  <c r="N65" i="39"/>
  <c r="H65" i="39" s="1"/>
  <c r="N66" i="39"/>
  <c r="H66" i="39" s="1"/>
  <c r="M66" i="39"/>
  <c r="G66" i="39" s="1"/>
  <c r="N67" i="39"/>
  <c r="H67" i="39" s="1"/>
  <c r="M67" i="39"/>
  <c r="G67" i="39" s="1"/>
  <c r="L75" i="39"/>
  <c r="F75" i="39" s="1"/>
  <c r="N78" i="38"/>
  <c r="G78" i="38" s="1"/>
  <c r="M80" i="39"/>
  <c r="G80" i="39" s="1"/>
  <c r="H81" i="38"/>
  <c r="N85" i="39"/>
  <c r="H85" i="39" s="1"/>
  <c r="M92" i="38"/>
  <c r="F92" i="38" s="1"/>
  <c r="N92" i="38"/>
  <c r="G92" i="38" s="1"/>
  <c r="N103" i="39"/>
  <c r="H103" i="39" s="1"/>
  <c r="L103" i="39"/>
  <c r="F103" i="39" s="1"/>
  <c r="O103" i="39"/>
  <c r="I103" i="39" s="1"/>
  <c r="L107" i="39"/>
  <c r="F107" i="39" s="1"/>
  <c r="M110" i="38"/>
  <c r="F110" i="38" s="1"/>
  <c r="L112" i="39"/>
  <c r="F112" i="39" s="1"/>
  <c r="M112" i="39"/>
  <c r="G112" i="39" s="1"/>
  <c r="L163" i="39"/>
  <c r="F163" i="39" s="1"/>
  <c r="O163" i="39"/>
  <c r="I163" i="39" s="1"/>
  <c r="C5" i="5"/>
  <c r="E5" i="20" s="1"/>
  <c r="C9" i="5"/>
  <c r="D9" i="43" s="1"/>
  <c r="C2" i="43"/>
  <c r="N329" i="39"/>
  <c r="H329" i="39" s="1"/>
  <c r="O5" i="39"/>
  <c r="I5" i="39" s="1"/>
  <c r="F7" i="39"/>
  <c r="N10" i="39"/>
  <c r="H10" i="39" s="1"/>
  <c r="I350" i="39"/>
  <c r="N31" i="38"/>
  <c r="G31" i="38" s="1"/>
  <c r="O357" i="39"/>
  <c r="I357" i="39" s="1"/>
  <c r="O34" i="38"/>
  <c r="H34" i="38" s="1"/>
  <c r="P35" i="38"/>
  <c r="I35" i="38" s="1"/>
  <c r="N38" i="39"/>
  <c r="H38" i="39" s="1"/>
  <c r="N367" i="39"/>
  <c r="H367" i="39" s="1"/>
  <c r="N46" i="39"/>
  <c r="H46" i="39" s="1"/>
  <c r="N50" i="39"/>
  <c r="H50" i="39" s="1"/>
  <c r="O378" i="39"/>
  <c r="I378" i="39" s="1"/>
  <c r="O59" i="39"/>
  <c r="I59" i="39" s="1"/>
  <c r="M62" i="39"/>
  <c r="G62" i="39" s="1"/>
  <c r="L77" i="39"/>
  <c r="F77" i="39" s="1"/>
  <c r="P99" i="38"/>
  <c r="I99" i="38" s="1"/>
  <c r="N99" i="38"/>
  <c r="G99" i="38" s="1"/>
  <c r="M107" i="39"/>
  <c r="G107" i="39" s="1"/>
  <c r="N110" i="38"/>
  <c r="G110" i="38" s="1"/>
  <c r="I114" i="39"/>
  <c r="O144" i="39"/>
  <c r="I144" i="39" s="1"/>
  <c r="M144" i="39"/>
  <c r="G144" i="39" s="1"/>
  <c r="L144" i="39"/>
  <c r="F144" i="39" s="1"/>
  <c r="N144" i="39"/>
  <c r="H144" i="39" s="1"/>
  <c r="N242" i="39"/>
  <c r="H242" i="39" s="1"/>
  <c r="L242" i="39"/>
  <c r="F242" i="39" s="1"/>
  <c r="O340" i="39"/>
  <c r="I340" i="39" s="1"/>
  <c r="H341" i="39"/>
  <c r="O358" i="39"/>
  <c r="I358" i="39" s="1"/>
  <c r="O51" i="39"/>
  <c r="I51" i="39" s="1"/>
  <c r="O65" i="39"/>
  <c r="I65" i="39" s="1"/>
  <c r="P78" i="38"/>
  <c r="I78" i="38" s="1"/>
  <c r="O80" i="39"/>
  <c r="I80" i="39" s="1"/>
  <c r="O85" i="39"/>
  <c r="I85" i="39" s="1"/>
  <c r="O94" i="38"/>
  <c r="H94" i="38" s="1"/>
  <c r="N94" i="38"/>
  <c r="G94" i="38" s="1"/>
  <c r="M96" i="38"/>
  <c r="F96" i="38" s="1"/>
  <c r="N107" i="39"/>
  <c r="H107" i="39" s="1"/>
  <c r="N114" i="39"/>
  <c r="H114" i="39" s="1"/>
  <c r="L114" i="39"/>
  <c r="F114" i="39" s="1"/>
  <c r="H121" i="39"/>
  <c r="O265" i="39"/>
  <c r="I265" i="39" s="1"/>
  <c r="N265" i="39"/>
  <c r="H265" i="39" s="1"/>
  <c r="L265" i="39"/>
  <c r="F265" i="39" s="1"/>
  <c r="M138" i="39"/>
  <c r="G138" i="39" s="1"/>
  <c r="G315" i="39"/>
  <c r="H106" i="39"/>
  <c r="I109" i="39"/>
  <c r="H127" i="39"/>
  <c r="L136" i="39"/>
  <c r="F136" i="39" s="1"/>
  <c r="N138" i="39"/>
  <c r="H138" i="39" s="1"/>
  <c r="M150" i="39"/>
  <c r="G150" i="39" s="1"/>
  <c r="M174" i="39"/>
  <c r="G174" i="39" s="1"/>
  <c r="I187" i="39"/>
  <c r="H222" i="39"/>
  <c r="L253" i="39"/>
  <c r="F253" i="39" s="1"/>
  <c r="L268" i="39"/>
  <c r="F268" i="39" s="1"/>
  <c r="L276" i="39"/>
  <c r="F276" i="39" s="1"/>
  <c r="N280" i="39"/>
  <c r="H280" i="39" s="1"/>
  <c r="I285" i="39"/>
  <c r="L312" i="39"/>
  <c r="N315" i="39"/>
  <c r="H315" i="39" s="1"/>
  <c r="N136" i="39"/>
  <c r="H136" i="39" s="1"/>
  <c r="L202" i="39"/>
  <c r="F202" i="39" s="1"/>
  <c r="I226" i="39"/>
  <c r="N253" i="39"/>
  <c r="H253" i="39" s="1"/>
  <c r="F309" i="39"/>
  <c r="N312" i="39"/>
  <c r="H312" i="39" s="1"/>
  <c r="G353" i="39"/>
  <c r="F356" i="39"/>
  <c r="F37" i="38"/>
  <c r="H56" i="38"/>
  <c r="I91" i="39"/>
  <c r="G106" i="38"/>
  <c r="H115" i="39"/>
  <c r="O138" i="39"/>
  <c r="I138" i="39" s="1"/>
  <c r="L145" i="39"/>
  <c r="F145" i="39" s="1"/>
  <c r="I164" i="39"/>
  <c r="L178" i="39"/>
  <c r="F178" i="39" s="1"/>
  <c r="O196" i="39"/>
  <c r="I196" i="39" s="1"/>
  <c r="I199" i="39"/>
  <c r="G208" i="39"/>
  <c r="N219" i="39"/>
  <c r="H219" i="39" s="1"/>
  <c r="L247" i="39"/>
  <c r="F247" i="39" s="1"/>
  <c r="O268" i="39"/>
  <c r="I268" i="39" s="1"/>
  <c r="O276" i="39"/>
  <c r="I276" i="39" s="1"/>
  <c r="F315" i="39"/>
  <c r="I319" i="39"/>
  <c r="M214" i="39"/>
  <c r="G214" i="39" s="1"/>
  <c r="L227" i="39"/>
  <c r="F227" i="39" s="1"/>
  <c r="M247" i="39"/>
  <c r="G247" i="39" s="1"/>
  <c r="I105" i="39"/>
  <c r="G139" i="39"/>
  <c r="M145" i="39"/>
  <c r="G145" i="39" s="1"/>
  <c r="F151" i="39"/>
  <c r="L170" i="39"/>
  <c r="F170" i="39" s="1"/>
  <c r="M178" i="39"/>
  <c r="G178" i="39" s="1"/>
  <c r="N182" i="39"/>
  <c r="H182" i="39" s="1"/>
  <c r="L185" i="39"/>
  <c r="F185" i="39" s="1"/>
  <c r="N214" i="39"/>
  <c r="H214" i="39" s="1"/>
  <c r="I219" i="39"/>
  <c r="M227" i="39"/>
  <c r="G227" i="39" s="1"/>
  <c r="N247" i="39"/>
  <c r="H247" i="39" s="1"/>
  <c r="F277" i="39"/>
  <c r="G282" i="39"/>
  <c r="L287" i="39"/>
  <c r="F287" i="39" s="1"/>
  <c r="N123" i="39"/>
  <c r="H123" i="39" s="1"/>
  <c r="M126" i="39"/>
  <c r="G126" i="39" s="1"/>
  <c r="N129" i="39"/>
  <c r="H129" i="39" s="1"/>
  <c r="I145" i="39"/>
  <c r="M151" i="39"/>
  <c r="G151" i="39" s="1"/>
  <c r="N154" i="39"/>
  <c r="H154" i="39" s="1"/>
  <c r="L159" i="39"/>
  <c r="F159" i="39" s="1"/>
  <c r="L166" i="39"/>
  <c r="F166" i="39" s="1"/>
  <c r="O170" i="39"/>
  <c r="I170" i="39" s="1"/>
  <c r="L173" i="39"/>
  <c r="F173" i="39" s="1"/>
  <c r="O175" i="39"/>
  <c r="I175" i="39" s="1"/>
  <c r="N178" i="39"/>
  <c r="H178" i="39" s="1"/>
  <c r="O182" i="39"/>
  <c r="I182" i="39" s="1"/>
  <c r="N194" i="39"/>
  <c r="H194" i="39" s="1"/>
  <c r="M206" i="39"/>
  <c r="G206" i="39" s="1"/>
  <c r="O214" i="39"/>
  <c r="I214" i="39" s="1"/>
  <c r="I233" i="39"/>
  <c r="L245" i="39"/>
  <c r="F245" i="39" s="1"/>
  <c r="M251" i="39"/>
  <c r="G251" i="39" s="1"/>
  <c r="F254" i="39"/>
  <c r="L259" i="39"/>
  <c r="F259" i="39" s="1"/>
  <c r="M263" i="39"/>
  <c r="G263" i="39" s="1"/>
  <c r="N277" i="39"/>
  <c r="H277" i="39" s="1"/>
  <c r="N288" i="39"/>
  <c r="H288" i="39" s="1"/>
  <c r="M291" i="39"/>
  <c r="G291" i="39" s="1"/>
  <c r="M306" i="39"/>
  <c r="G306" i="39" s="1"/>
  <c r="L325" i="39"/>
  <c r="F325" i="39" s="1"/>
  <c r="I96" i="39"/>
  <c r="F175" i="39"/>
  <c r="F214" i="39"/>
  <c r="F266" i="39"/>
  <c r="M325" i="39"/>
  <c r="G325" i="39" s="1"/>
  <c r="I129" i="39"/>
  <c r="N140" i="39"/>
  <c r="H140" i="39" s="1"/>
  <c r="O151" i="39"/>
  <c r="I151" i="39" s="1"/>
  <c r="F183" i="39"/>
  <c r="O194" i="39"/>
  <c r="I194" i="39" s="1"/>
  <c r="M245" i="39"/>
  <c r="G245" i="39" s="1"/>
  <c r="L135" i="39"/>
  <c r="F135" i="39" s="1"/>
  <c r="H151" i="39"/>
  <c r="N159" i="39"/>
  <c r="H159" i="39" s="1"/>
  <c r="L171" i="39"/>
  <c r="F171" i="39" s="1"/>
  <c r="G194" i="39"/>
  <c r="O206" i="39"/>
  <c r="I206" i="39" s="1"/>
  <c r="M209" i="39"/>
  <c r="G209" i="39" s="1"/>
  <c r="L218" i="39"/>
  <c r="F218" i="39" s="1"/>
  <c r="L221" i="39"/>
  <c r="F221" i="39" s="1"/>
  <c r="L267" i="39"/>
  <c r="F267" i="39" s="1"/>
  <c r="O291" i="39"/>
  <c r="I291" i="39" s="1"/>
  <c r="H299" i="39"/>
  <c r="I159" i="39"/>
  <c r="N189" i="39"/>
  <c r="H189" i="39" s="1"/>
  <c r="M198" i="39"/>
  <c r="G198" i="39" s="1"/>
  <c r="M218" i="39"/>
  <c r="G218" i="39" s="1"/>
  <c r="L252" i="39"/>
  <c r="F252" i="39" s="1"/>
  <c r="H9" i="38"/>
  <c r="F104" i="39"/>
  <c r="N114" i="38"/>
  <c r="G114" i="38" s="1"/>
  <c r="I121" i="39"/>
  <c r="O140" i="39"/>
  <c r="I140" i="39" s="1"/>
  <c r="I155" i="39"/>
  <c r="I173" i="39"/>
  <c r="L179" i="39"/>
  <c r="F179" i="39" s="1"/>
  <c r="H186" i="39"/>
  <c r="N198" i="39"/>
  <c r="H198" i="39" s="1"/>
  <c r="L207" i="39"/>
  <c r="F207" i="39" s="1"/>
  <c r="N218" i="39"/>
  <c r="H218" i="39" s="1"/>
  <c r="M225" i="39"/>
  <c r="G225" i="39" s="1"/>
  <c r="H240" i="39"/>
  <c r="N252" i="39"/>
  <c r="H252" i="39" s="1"/>
  <c r="G260" i="39"/>
  <c r="L264" i="39"/>
  <c r="F264" i="39" s="1"/>
  <c r="M267" i="39"/>
  <c r="G267" i="39" s="1"/>
  <c r="G270" i="39"/>
  <c r="F279" i="39"/>
  <c r="F284" i="39"/>
  <c r="M296" i="39"/>
  <c r="G296" i="39" s="1"/>
  <c r="M303" i="39"/>
  <c r="G303" i="39" s="1"/>
  <c r="N307" i="39"/>
  <c r="H307" i="39" s="1"/>
  <c r="L311" i="39"/>
  <c r="F311" i="39" s="1"/>
  <c r="L322" i="39"/>
  <c r="F322" i="39" s="1"/>
  <c r="F140" i="39"/>
  <c r="M207" i="39"/>
  <c r="G207" i="39" s="1"/>
  <c r="L246" i="39"/>
  <c r="F246" i="39" s="1"/>
  <c r="N267" i="39"/>
  <c r="H267" i="39" s="1"/>
  <c r="L271" i="39"/>
  <c r="F271" i="39" s="1"/>
  <c r="F285" i="39"/>
  <c r="M311" i="39"/>
  <c r="G311" i="39" s="1"/>
  <c r="I98" i="39"/>
  <c r="M101" i="39"/>
  <c r="G101" i="39" s="1"/>
  <c r="M106" i="39"/>
  <c r="G106" i="39" s="1"/>
  <c r="M127" i="39"/>
  <c r="G127" i="39" s="1"/>
  <c r="O198" i="39"/>
  <c r="I198" i="39" s="1"/>
  <c r="G212" i="39"/>
  <c r="L232" i="39"/>
  <c r="F232" i="39" s="1"/>
  <c r="I237" i="39"/>
  <c r="O252" i="39"/>
  <c r="I267" i="39"/>
  <c r="H279" i="39"/>
  <c r="N285" i="39"/>
  <c r="H285" i="39" s="1"/>
  <c r="I303" i="39"/>
  <c r="O307" i="39"/>
  <c r="I307" i="39" s="1"/>
  <c r="E15" i="20"/>
  <c r="D15" i="43"/>
  <c r="D3" i="43"/>
  <c r="E3" i="20"/>
  <c r="D10" i="43"/>
  <c r="E10" i="20"/>
  <c r="E22" i="20"/>
  <c r="D21" i="43"/>
  <c r="M374" i="39"/>
  <c r="G374" i="39" s="1"/>
  <c r="O374" i="39"/>
  <c r="I374" i="39" s="1"/>
  <c r="N52" i="39"/>
  <c r="H52" i="39" s="1"/>
  <c r="M52" i="39"/>
  <c r="G52" i="39" s="1"/>
  <c r="L52" i="39"/>
  <c r="F52" i="39" s="1"/>
  <c r="O382" i="39"/>
  <c r="I382" i="39" s="1"/>
  <c r="N382" i="39"/>
  <c r="H382" i="39" s="1"/>
  <c r="M382" i="39"/>
  <c r="G382" i="39" s="1"/>
  <c r="L382" i="39"/>
  <c r="F382" i="39" s="1"/>
  <c r="H62" i="38"/>
  <c r="N64" i="38"/>
  <c r="G64" i="38" s="1"/>
  <c r="P64" i="38"/>
  <c r="I64" i="38" s="1"/>
  <c r="O64" i="38"/>
  <c r="H64" i="38" s="1"/>
  <c r="M64" i="38"/>
  <c r="F64" i="38" s="1"/>
  <c r="I390" i="39"/>
  <c r="O73" i="39"/>
  <c r="I73" i="39" s="1"/>
  <c r="N73" i="39"/>
  <c r="H73" i="39" s="1"/>
  <c r="M73" i="39"/>
  <c r="G73" i="39" s="1"/>
  <c r="L73" i="39"/>
  <c r="F73" i="39" s="1"/>
  <c r="H16" i="38"/>
  <c r="L28" i="39"/>
  <c r="F28" i="39" s="1"/>
  <c r="O28" i="39"/>
  <c r="I28" i="39" s="1"/>
  <c r="O366" i="39"/>
  <c r="I366" i="39" s="1"/>
  <c r="N366" i="39"/>
  <c r="H366" i="39" s="1"/>
  <c r="L366" i="39"/>
  <c r="F366" i="39" s="1"/>
  <c r="P44" i="38"/>
  <c r="I44" i="38" s="1"/>
  <c r="O44" i="38"/>
  <c r="H44" i="38" s="1"/>
  <c r="N44" i="38"/>
  <c r="G44" i="38" s="1"/>
  <c r="P63" i="38"/>
  <c r="I63" i="38" s="1"/>
  <c r="O63" i="38"/>
  <c r="H63" i="38" s="1"/>
  <c r="N63" i="38"/>
  <c r="G63" i="38" s="1"/>
  <c r="M63" i="38"/>
  <c r="F63" i="38" s="1"/>
  <c r="L71" i="39"/>
  <c r="F71" i="39" s="1"/>
  <c r="O71" i="39"/>
  <c r="I71" i="39" s="1"/>
  <c r="N71" i="39"/>
  <c r="H71" i="39" s="1"/>
  <c r="M71" i="39"/>
  <c r="G71" i="39" s="1"/>
  <c r="P82" i="38"/>
  <c r="I82" i="38" s="1"/>
  <c r="O82" i="38"/>
  <c r="H82" i="38" s="1"/>
  <c r="M82" i="38"/>
  <c r="F82" i="38" s="1"/>
  <c r="O9" i="39"/>
  <c r="I9" i="39" s="1"/>
  <c r="M9" i="39"/>
  <c r="G9" i="39" s="1"/>
  <c r="C10" i="20"/>
  <c r="F15" i="39"/>
  <c r="I23" i="39"/>
  <c r="I354" i="39"/>
  <c r="H32" i="38"/>
  <c r="M361" i="39"/>
  <c r="G361" i="39" s="1"/>
  <c r="M43" i="39"/>
  <c r="G43" i="39" s="1"/>
  <c r="O43" i="39"/>
  <c r="I43" i="39" s="1"/>
  <c r="N43" i="39"/>
  <c r="H43" i="39" s="1"/>
  <c r="M47" i="39"/>
  <c r="G47" i="39" s="1"/>
  <c r="O47" i="39"/>
  <c r="I47" i="39" s="1"/>
  <c r="I398" i="39"/>
  <c r="C14" i="20"/>
  <c r="C4" i="43"/>
  <c r="C4" i="20"/>
  <c r="O352" i="39"/>
  <c r="I352" i="39" s="1"/>
  <c r="M352" i="39"/>
  <c r="G352" i="39" s="1"/>
  <c r="L74" i="39"/>
  <c r="F74" i="39" s="1"/>
  <c r="N74" i="39"/>
  <c r="H74" i="39" s="1"/>
  <c r="M74" i="39"/>
  <c r="G74" i="39" s="1"/>
  <c r="C9" i="20"/>
  <c r="C18" i="5"/>
  <c r="C10" i="43"/>
  <c r="M336" i="39"/>
  <c r="G336" i="39" s="1"/>
  <c r="O13" i="39"/>
  <c r="I13" i="39" s="1"/>
  <c r="P18" i="38"/>
  <c r="I18" i="38" s="1"/>
  <c r="L22" i="39"/>
  <c r="F22" i="39" s="1"/>
  <c r="M22" i="38"/>
  <c r="F22" i="38" s="1"/>
  <c r="O349" i="39"/>
  <c r="I349" i="39" s="1"/>
  <c r="G27" i="39"/>
  <c r="L353" i="39"/>
  <c r="F353" i="39" s="1"/>
  <c r="N30" i="39"/>
  <c r="H30" i="39" s="1"/>
  <c r="O356" i="39"/>
  <c r="I356" i="39" s="1"/>
  <c r="N40" i="38"/>
  <c r="G40" i="38" s="1"/>
  <c r="M40" i="38"/>
  <c r="F40" i="38" s="1"/>
  <c r="P40" i="38"/>
  <c r="I40" i="38" s="1"/>
  <c r="N375" i="39"/>
  <c r="H375" i="39" s="1"/>
  <c r="M375" i="39"/>
  <c r="G375" i="39" s="1"/>
  <c r="P55" i="38"/>
  <c r="I55" i="38" s="1"/>
  <c r="F393" i="39"/>
  <c r="H80" i="39"/>
  <c r="M11" i="38"/>
  <c r="F11" i="38" s="1"/>
  <c r="O11" i="38"/>
  <c r="H11" i="38" s="1"/>
  <c r="C12" i="20"/>
  <c r="P13" i="38"/>
  <c r="I13" i="38" s="1"/>
  <c r="N13" i="38"/>
  <c r="G13" i="38" s="1"/>
  <c r="L29" i="39"/>
  <c r="F29" i="39" s="1"/>
  <c r="N361" i="39"/>
  <c r="H361" i="39" s="1"/>
  <c r="L44" i="39"/>
  <c r="F44" i="39" s="1"/>
  <c r="M45" i="38"/>
  <c r="F45" i="38" s="1"/>
  <c r="P45" i="38"/>
  <c r="I45" i="38" s="1"/>
  <c r="O45" i="38"/>
  <c r="H45" i="38" s="1"/>
  <c r="N376" i="39"/>
  <c r="H376" i="39" s="1"/>
  <c r="L376" i="39"/>
  <c r="F376" i="39" s="1"/>
  <c r="O376" i="39"/>
  <c r="I376" i="39" s="1"/>
  <c r="M376" i="39"/>
  <c r="G376" i="39" s="1"/>
  <c r="C23" i="20"/>
  <c r="N3" i="38"/>
  <c r="G3" i="38" s="1"/>
  <c r="M7" i="39"/>
  <c r="G7" i="39" s="1"/>
  <c r="H12" i="39"/>
  <c r="H12" i="38"/>
  <c r="P20" i="38"/>
  <c r="I20" i="38" s="1"/>
  <c r="O20" i="38"/>
  <c r="H20" i="38" s="1"/>
  <c r="M20" i="38"/>
  <c r="F20" i="38" s="1"/>
  <c r="L348" i="39"/>
  <c r="F348" i="39" s="1"/>
  <c r="H359" i="39"/>
  <c r="O37" i="39"/>
  <c r="I37" i="39" s="1"/>
  <c r="N37" i="39"/>
  <c r="H37" i="39" s="1"/>
  <c r="M37" i="39"/>
  <c r="G37" i="39" s="1"/>
  <c r="O48" i="38"/>
  <c r="H48" i="38" s="1"/>
  <c r="N48" i="38"/>
  <c r="G48" i="38" s="1"/>
  <c r="M48" i="38"/>
  <c r="F48" i="38" s="1"/>
  <c r="F91" i="38"/>
  <c r="L383" i="39"/>
  <c r="F383" i="39" s="1"/>
  <c r="N383" i="39"/>
  <c r="H383" i="39" s="1"/>
  <c r="M69" i="39"/>
  <c r="G69" i="39" s="1"/>
  <c r="O69" i="39"/>
  <c r="I69" i="39" s="1"/>
  <c r="C17" i="43"/>
  <c r="O331" i="39"/>
  <c r="I331" i="39" s="1"/>
  <c r="N331" i="39"/>
  <c r="H331" i="39" s="1"/>
  <c r="L331" i="39"/>
  <c r="F331" i="39" s="1"/>
  <c r="O339" i="39"/>
  <c r="I339" i="39" s="1"/>
  <c r="N339" i="39"/>
  <c r="H339" i="39" s="1"/>
  <c r="L339" i="39"/>
  <c r="F339" i="39" s="1"/>
  <c r="M17" i="38"/>
  <c r="F17" i="38" s="1"/>
  <c r="O361" i="39"/>
  <c r="I361" i="39" s="1"/>
  <c r="O40" i="39"/>
  <c r="I40" i="39" s="1"/>
  <c r="N40" i="39"/>
  <c r="H40" i="39" s="1"/>
  <c r="M40" i="39"/>
  <c r="G40" i="39" s="1"/>
  <c r="L40" i="39"/>
  <c r="F40" i="39" s="1"/>
  <c r="M41" i="38"/>
  <c r="F41" i="38" s="1"/>
  <c r="N41" i="38"/>
  <c r="G41" i="38" s="1"/>
  <c r="P41" i="38"/>
  <c r="I41" i="38" s="1"/>
  <c r="N59" i="38"/>
  <c r="G59" i="38" s="1"/>
  <c r="M59" i="38"/>
  <c r="F59" i="38" s="1"/>
  <c r="O59" i="38"/>
  <c r="H59" i="38" s="1"/>
  <c r="M66" i="38"/>
  <c r="F66" i="38" s="1"/>
  <c r="P66" i="38"/>
  <c r="I66" i="38" s="1"/>
  <c r="I91" i="38"/>
  <c r="N43" i="38"/>
  <c r="G43" i="38" s="1"/>
  <c r="P43" i="38"/>
  <c r="I43" i="38" s="1"/>
  <c r="O43" i="38"/>
  <c r="H43" i="38" s="1"/>
  <c r="M43" i="38"/>
  <c r="F43" i="38" s="1"/>
  <c r="C22" i="20"/>
  <c r="N29" i="39"/>
  <c r="H29" i="39" s="1"/>
  <c r="O44" i="39"/>
  <c r="I44" i="39" s="1"/>
  <c r="N44" i="39"/>
  <c r="H44" i="39" s="1"/>
  <c r="L333" i="39"/>
  <c r="F333" i="39" s="1"/>
  <c r="C3" i="20"/>
  <c r="L2" i="39"/>
  <c r="F2" i="39" s="1"/>
  <c r="L6" i="39"/>
  <c r="F6" i="39" s="1"/>
  <c r="M6" i="38"/>
  <c r="F6" i="38" s="1"/>
  <c r="O7" i="38"/>
  <c r="H7" i="38" s="1"/>
  <c r="L12" i="39"/>
  <c r="F12" i="39" s="1"/>
  <c r="O12" i="39"/>
  <c r="I12" i="39" s="1"/>
  <c r="M14" i="38"/>
  <c r="F14" i="38" s="1"/>
  <c r="O15" i="38"/>
  <c r="H15" i="38" s="1"/>
  <c r="M15" i="38"/>
  <c r="F15" i="38" s="1"/>
  <c r="M21" i="38"/>
  <c r="F21" i="38" s="1"/>
  <c r="I22" i="38"/>
  <c r="M359" i="39"/>
  <c r="G359" i="39" s="1"/>
  <c r="L359" i="39"/>
  <c r="F359" i="39" s="1"/>
  <c r="O359" i="39"/>
  <c r="I359" i="39" s="1"/>
  <c r="N35" i="39"/>
  <c r="H35" i="39" s="1"/>
  <c r="L35" i="39"/>
  <c r="F35" i="39" s="1"/>
  <c r="H362" i="39"/>
  <c r="O38" i="38"/>
  <c r="H38" i="38" s="1"/>
  <c r="N38" i="38"/>
  <c r="G38" i="38" s="1"/>
  <c r="M38" i="38"/>
  <c r="F38" i="38" s="1"/>
  <c r="N41" i="39"/>
  <c r="H41" i="39" s="1"/>
  <c r="L369" i="39"/>
  <c r="F369" i="39" s="1"/>
  <c r="O386" i="39"/>
  <c r="I386" i="39" s="1"/>
  <c r="N386" i="39"/>
  <c r="H386" i="39" s="1"/>
  <c r="M386" i="39"/>
  <c r="G386" i="39" s="1"/>
  <c r="N370" i="39"/>
  <c r="H370" i="39" s="1"/>
  <c r="M370" i="39"/>
  <c r="G370" i="39" s="1"/>
  <c r="L370" i="39"/>
  <c r="F370" i="39" s="1"/>
  <c r="I39" i="39"/>
  <c r="C20" i="43"/>
  <c r="C20" i="20"/>
  <c r="C20" i="5"/>
  <c r="C12" i="5"/>
  <c r="M2" i="38"/>
  <c r="F2" i="38" s="1"/>
  <c r="O3" i="39"/>
  <c r="I3" i="39" s="1"/>
  <c r="M6" i="39"/>
  <c r="G6" i="39" s="1"/>
  <c r="L14" i="39"/>
  <c r="F14" i="39" s="1"/>
  <c r="N14" i="38"/>
  <c r="G14" i="38" s="1"/>
  <c r="O341" i="39"/>
  <c r="I341" i="39" s="1"/>
  <c r="H343" i="39"/>
  <c r="M19" i="39"/>
  <c r="G19" i="39" s="1"/>
  <c r="L345" i="39"/>
  <c r="F345" i="39" s="1"/>
  <c r="M350" i="39"/>
  <c r="G350" i="39" s="1"/>
  <c r="M26" i="38"/>
  <c r="F26" i="38" s="1"/>
  <c r="L360" i="39"/>
  <c r="F360" i="39" s="1"/>
  <c r="P71" i="38"/>
  <c r="I71" i="38" s="1"/>
  <c r="O71" i="38"/>
  <c r="H71" i="38" s="1"/>
  <c r="M71" i="38"/>
  <c r="F71" i="38" s="1"/>
  <c r="N71" i="38"/>
  <c r="G71" i="38" s="1"/>
  <c r="I110" i="39"/>
  <c r="O78" i="39"/>
  <c r="I78" i="39" s="1"/>
  <c r="N78" i="39"/>
  <c r="H78" i="39" s="1"/>
  <c r="C13" i="20"/>
  <c r="C15" i="43"/>
  <c r="N2" i="38"/>
  <c r="G2" i="38" s="1"/>
  <c r="P3" i="38"/>
  <c r="I3" i="38" s="1"/>
  <c r="N6" i="38"/>
  <c r="G6" i="38" s="1"/>
  <c r="O7" i="39"/>
  <c r="I7" i="39" s="1"/>
  <c r="P7" i="38"/>
  <c r="I7" i="38" s="1"/>
  <c r="N333" i="39"/>
  <c r="H333" i="39" s="1"/>
  <c r="L9" i="39"/>
  <c r="F9" i="39" s="1"/>
  <c r="G11" i="39"/>
  <c r="N11" i="38"/>
  <c r="G11" i="38" s="1"/>
  <c r="L337" i="39"/>
  <c r="F337" i="39" s="1"/>
  <c r="M14" i="39"/>
  <c r="G14" i="39" s="1"/>
  <c r="L340" i="39"/>
  <c r="F340" i="39" s="1"/>
  <c r="M345" i="39"/>
  <c r="G345" i="39" s="1"/>
  <c r="N21" i="38"/>
  <c r="G21" i="38" s="1"/>
  <c r="F347" i="39"/>
  <c r="L26" i="39"/>
  <c r="F26" i="39" s="1"/>
  <c r="N26" i="38"/>
  <c r="G26" i="38" s="1"/>
  <c r="L352" i="39"/>
  <c r="F352" i="39" s="1"/>
  <c r="F28" i="38"/>
  <c r="O29" i="39"/>
  <c r="I29" i="39" s="1"/>
  <c r="P33" i="38"/>
  <c r="I33" i="38" s="1"/>
  <c r="O33" i="38"/>
  <c r="H33" i="38" s="1"/>
  <c r="N33" i="38"/>
  <c r="G33" i="38" s="1"/>
  <c r="F39" i="38"/>
  <c r="O41" i="39"/>
  <c r="I41" i="39" s="1"/>
  <c r="N47" i="38"/>
  <c r="G47" i="38" s="1"/>
  <c r="M52" i="38"/>
  <c r="F52" i="38" s="1"/>
  <c r="O52" i="38"/>
  <c r="H52" i="38" s="1"/>
  <c r="N52" i="38"/>
  <c r="G52" i="38" s="1"/>
  <c r="N55" i="39"/>
  <c r="H55" i="39" s="1"/>
  <c r="M55" i="39"/>
  <c r="G55" i="39" s="1"/>
  <c r="L56" i="39"/>
  <c r="F56" i="39" s="1"/>
  <c r="O56" i="39"/>
  <c r="I56" i="39" s="1"/>
  <c r="N56" i="39"/>
  <c r="H56" i="39" s="1"/>
  <c r="M56" i="39"/>
  <c r="G56" i="39" s="1"/>
  <c r="O58" i="39"/>
  <c r="I58" i="39" s="1"/>
  <c r="N58" i="39"/>
  <c r="H58" i="39" s="1"/>
  <c r="M58" i="39"/>
  <c r="G58" i="39" s="1"/>
  <c r="L58" i="39"/>
  <c r="F58" i="39" s="1"/>
  <c r="L5" i="39"/>
  <c r="F5" i="39" s="1"/>
  <c r="N6" i="39"/>
  <c r="H6" i="39" s="1"/>
  <c r="O14" i="38"/>
  <c r="H14" i="38" s="1"/>
  <c r="O21" i="38"/>
  <c r="H21" i="38" s="1"/>
  <c r="G347" i="39"/>
  <c r="O348" i="39"/>
  <c r="I348" i="39" s="1"/>
  <c r="M348" i="39"/>
  <c r="G348" i="39" s="1"/>
  <c r="M24" i="38"/>
  <c r="F24" i="38" s="1"/>
  <c r="P24" i="38"/>
  <c r="I24" i="38" s="1"/>
  <c r="O355" i="39"/>
  <c r="I355" i="39" s="1"/>
  <c r="N355" i="39"/>
  <c r="H355" i="39" s="1"/>
  <c r="L355" i="39"/>
  <c r="F355" i="39" s="1"/>
  <c r="O31" i="38"/>
  <c r="H31" i="38" s="1"/>
  <c r="M31" i="38"/>
  <c r="F31" i="38" s="1"/>
  <c r="N360" i="39"/>
  <c r="H360" i="39" s="1"/>
  <c r="L49" i="39"/>
  <c r="F49" i="39" s="1"/>
  <c r="O49" i="39"/>
  <c r="I49" i="39" s="1"/>
  <c r="N49" i="39"/>
  <c r="H49" i="39" s="1"/>
  <c r="M49" i="39"/>
  <c r="G49" i="39" s="1"/>
  <c r="M383" i="39"/>
  <c r="G383" i="39" s="1"/>
  <c r="O21" i="39"/>
  <c r="I21" i="39" s="1"/>
  <c r="M21" i="39"/>
  <c r="G21" i="39" s="1"/>
  <c r="E14" i="20"/>
  <c r="C4" i="5"/>
  <c r="C13" i="5"/>
  <c r="P17" i="38"/>
  <c r="I17" i="38" s="1"/>
  <c r="N17" i="38"/>
  <c r="G17" i="38" s="1"/>
  <c r="D23" i="43"/>
  <c r="C14" i="43"/>
  <c r="L328" i="39"/>
  <c r="F328" i="39" s="1"/>
  <c r="M5" i="38"/>
  <c r="F5" i="38" s="1"/>
  <c r="O333" i="39"/>
  <c r="I333" i="39" s="1"/>
  <c r="N14" i="39"/>
  <c r="H14" i="39" s="1"/>
  <c r="O17" i="39"/>
  <c r="I17" i="39" s="1"/>
  <c r="M17" i="39"/>
  <c r="G17" i="39" s="1"/>
  <c r="L343" i="39"/>
  <c r="F343" i="39" s="1"/>
  <c r="O343" i="39"/>
  <c r="I343" i="39" s="1"/>
  <c r="I19" i="38"/>
  <c r="N345" i="39"/>
  <c r="H345" i="39" s="1"/>
  <c r="N21" i="39"/>
  <c r="H21" i="39" s="1"/>
  <c r="O24" i="39"/>
  <c r="I24" i="39" s="1"/>
  <c r="N24" i="39"/>
  <c r="H24" i="39" s="1"/>
  <c r="L24" i="39"/>
  <c r="F24" i="39" s="1"/>
  <c r="O26" i="38"/>
  <c r="H26" i="38" s="1"/>
  <c r="N352" i="39"/>
  <c r="H352" i="39" s="1"/>
  <c r="P36" i="38"/>
  <c r="I36" i="38" s="1"/>
  <c r="O36" i="38"/>
  <c r="H36" i="38" s="1"/>
  <c r="M36" i="38"/>
  <c r="F36" i="38" s="1"/>
  <c r="F363" i="39"/>
  <c r="N42" i="38"/>
  <c r="G42" i="38" s="1"/>
  <c r="M42" i="38"/>
  <c r="F42" i="38" s="1"/>
  <c r="F46" i="39"/>
  <c r="O47" i="38"/>
  <c r="H47" i="38" s="1"/>
  <c r="L374" i="39"/>
  <c r="F374" i="39" s="1"/>
  <c r="F390" i="39"/>
  <c r="G68" i="39"/>
  <c r="L69" i="39"/>
  <c r="F69" i="39" s="1"/>
  <c r="L78" i="39"/>
  <c r="F78" i="39" s="1"/>
  <c r="N19" i="39"/>
  <c r="H19" i="39" s="1"/>
  <c r="L19" i="39"/>
  <c r="F19" i="39" s="1"/>
  <c r="N350" i="39"/>
  <c r="H350" i="39" s="1"/>
  <c r="L350" i="39"/>
  <c r="F350" i="39" s="1"/>
  <c r="G39" i="39"/>
  <c r="O369" i="39"/>
  <c r="I369" i="39" s="1"/>
  <c r="M369" i="39"/>
  <c r="G369" i="39" s="1"/>
  <c r="N374" i="39"/>
  <c r="H374" i="39" s="1"/>
  <c r="N69" i="39"/>
  <c r="H69" i="39" s="1"/>
  <c r="M78" i="39"/>
  <c r="G78" i="39" s="1"/>
  <c r="E26" i="20"/>
  <c r="C15" i="20"/>
  <c r="M328" i="39"/>
  <c r="G328" i="39" s="1"/>
  <c r="N5" i="39"/>
  <c r="H5" i="39" s="1"/>
  <c r="P11" i="38"/>
  <c r="I11" i="38" s="1"/>
  <c r="M13" i="38"/>
  <c r="F13" i="38" s="1"/>
  <c r="H16" i="39"/>
  <c r="M18" i="38"/>
  <c r="F18" i="38" s="1"/>
  <c r="L344" i="39"/>
  <c r="F344" i="39" s="1"/>
  <c r="G23" i="39"/>
  <c r="M25" i="38"/>
  <c r="F25" i="38" s="1"/>
  <c r="N28" i="39"/>
  <c r="H28" i="39" s="1"/>
  <c r="G354" i="39"/>
  <c r="N30" i="38"/>
  <c r="G30" i="38" s="1"/>
  <c r="M34" i="39"/>
  <c r="G34" i="39" s="1"/>
  <c r="O360" i="39"/>
  <c r="I360" i="39" s="1"/>
  <c r="N37" i="38"/>
  <c r="G37" i="38" s="1"/>
  <c r="H39" i="39"/>
  <c r="M366" i="39"/>
  <c r="G366" i="39" s="1"/>
  <c r="O370" i="39"/>
  <c r="I370" i="39" s="1"/>
  <c r="L47" i="39"/>
  <c r="F47" i="39" s="1"/>
  <c r="P47" i="38"/>
  <c r="I47" i="38" s="1"/>
  <c r="O383" i="39"/>
  <c r="I383" i="39" s="1"/>
  <c r="H390" i="39"/>
  <c r="O74" i="39"/>
  <c r="I74" i="39" s="1"/>
  <c r="I76" i="38"/>
  <c r="H393" i="39"/>
  <c r="N69" i="38"/>
  <c r="G69" i="38" s="1"/>
  <c r="M69" i="38"/>
  <c r="F69" i="38" s="1"/>
  <c r="P69" i="38"/>
  <c r="I69" i="38" s="1"/>
  <c r="N398" i="39"/>
  <c r="H398" i="39" s="1"/>
  <c r="M398" i="39"/>
  <c r="G398" i="39" s="1"/>
  <c r="L398" i="39"/>
  <c r="F398" i="39" s="1"/>
  <c r="L84" i="39"/>
  <c r="F84" i="39" s="1"/>
  <c r="M90" i="38"/>
  <c r="F90" i="38" s="1"/>
  <c r="P90" i="38"/>
  <c r="I90" i="38" s="1"/>
  <c r="O90" i="38"/>
  <c r="H90" i="38" s="1"/>
  <c r="O104" i="38"/>
  <c r="H104" i="38" s="1"/>
  <c r="N104" i="38"/>
  <c r="G104" i="38" s="1"/>
  <c r="P104" i="38"/>
  <c r="I104" i="38" s="1"/>
  <c r="M104" i="38"/>
  <c r="F104" i="38" s="1"/>
  <c r="O153" i="39"/>
  <c r="I153" i="39" s="1"/>
  <c r="M153" i="39"/>
  <c r="G153" i="39" s="1"/>
  <c r="L153" i="39"/>
  <c r="F153" i="39" s="1"/>
  <c r="N153" i="39"/>
  <c r="H153" i="39" s="1"/>
  <c r="N15" i="39"/>
  <c r="H15" i="39" s="1"/>
  <c r="N346" i="39"/>
  <c r="H346" i="39" s="1"/>
  <c r="N29" i="38"/>
  <c r="G29" i="38" s="1"/>
  <c r="M33" i="39"/>
  <c r="G33" i="39" s="1"/>
  <c r="M364" i="39"/>
  <c r="G364" i="39" s="1"/>
  <c r="M367" i="39"/>
  <c r="G367" i="39" s="1"/>
  <c r="M50" i="39"/>
  <c r="G50" i="39" s="1"/>
  <c r="P57" i="38"/>
  <c r="I57" i="38" s="1"/>
  <c r="O57" i="38"/>
  <c r="H57" i="38" s="1"/>
  <c r="M57" i="38"/>
  <c r="F57" i="38" s="1"/>
  <c r="O64" i="39"/>
  <c r="I64" i="39" s="1"/>
  <c r="M64" i="39"/>
  <c r="G64" i="39" s="1"/>
  <c r="F67" i="39"/>
  <c r="N86" i="39"/>
  <c r="H86" i="39" s="1"/>
  <c r="O86" i="39"/>
  <c r="I86" i="39" s="1"/>
  <c r="M86" i="39"/>
  <c r="G86" i="39" s="1"/>
  <c r="O120" i="39"/>
  <c r="I120" i="39" s="1"/>
  <c r="N120" i="39"/>
  <c r="H120" i="39" s="1"/>
  <c r="M120" i="39"/>
  <c r="G120" i="39" s="1"/>
  <c r="L120" i="39"/>
  <c r="F120" i="39" s="1"/>
  <c r="N181" i="39"/>
  <c r="H181" i="39" s="1"/>
  <c r="M181" i="39"/>
  <c r="G181" i="39" s="1"/>
  <c r="L181" i="39"/>
  <c r="F181" i="39" s="1"/>
  <c r="O181" i="39"/>
  <c r="I181" i="39" s="1"/>
  <c r="L79" i="39"/>
  <c r="F79" i="39" s="1"/>
  <c r="N79" i="39"/>
  <c r="H79" i="39" s="1"/>
  <c r="O54" i="39"/>
  <c r="I54" i="39" s="1"/>
  <c r="M54" i="39"/>
  <c r="G54" i="39" s="1"/>
  <c r="I72" i="39"/>
  <c r="I399" i="39"/>
  <c r="N75" i="39"/>
  <c r="H75" i="39" s="1"/>
  <c r="I76" i="39"/>
  <c r="I80" i="38"/>
  <c r="M84" i="39"/>
  <c r="G84" i="39" s="1"/>
  <c r="O84" i="39"/>
  <c r="I84" i="39" s="1"/>
  <c r="F90" i="39"/>
  <c r="N58" i="38"/>
  <c r="G58" i="38" s="1"/>
  <c r="F384" i="39"/>
  <c r="M387" i="39"/>
  <c r="G387" i="39" s="1"/>
  <c r="I67" i="39"/>
  <c r="N68" i="38"/>
  <c r="G68" i="38" s="1"/>
  <c r="L396" i="39"/>
  <c r="F396" i="39" s="1"/>
  <c r="N396" i="39"/>
  <c r="H396" i="39" s="1"/>
  <c r="M77" i="38"/>
  <c r="F77" i="38" s="1"/>
  <c r="O80" i="38"/>
  <c r="H80" i="38" s="1"/>
  <c r="M80" i="38"/>
  <c r="F80" i="38" s="1"/>
  <c r="N80" i="38"/>
  <c r="G80" i="38" s="1"/>
  <c r="F93" i="38"/>
  <c r="G96" i="38"/>
  <c r="N45" i="39"/>
  <c r="H45" i="39" s="1"/>
  <c r="L45" i="39"/>
  <c r="F45" i="39" s="1"/>
  <c r="O58" i="38"/>
  <c r="H58" i="38" s="1"/>
  <c r="G63" i="39"/>
  <c r="I73" i="38"/>
  <c r="M76" i="38"/>
  <c r="F76" i="38" s="1"/>
  <c r="H49" i="38"/>
  <c r="P50" i="38"/>
  <c r="I50" i="38" s="1"/>
  <c r="N50" i="38"/>
  <c r="G50" i="38" s="1"/>
  <c r="L380" i="39"/>
  <c r="F380" i="39" s="1"/>
  <c r="O380" i="39"/>
  <c r="I380" i="39" s="1"/>
  <c r="O61" i="39"/>
  <c r="I61" i="39" s="1"/>
  <c r="N61" i="39"/>
  <c r="H61" i="39" s="1"/>
  <c r="L61" i="39"/>
  <c r="F61" i="39" s="1"/>
  <c r="G397" i="39"/>
  <c r="O75" i="39"/>
  <c r="I75" i="39" s="1"/>
  <c r="P79" i="38"/>
  <c r="I79" i="38" s="1"/>
  <c r="N79" i="38"/>
  <c r="G79" i="38" s="1"/>
  <c r="M79" i="38"/>
  <c r="F79" i="38" s="1"/>
  <c r="O86" i="38"/>
  <c r="H86" i="38" s="1"/>
  <c r="M86" i="38"/>
  <c r="F86" i="38" s="1"/>
  <c r="N102" i="39"/>
  <c r="H102" i="39" s="1"/>
  <c r="O102" i="39"/>
  <c r="I102" i="39" s="1"/>
  <c r="M102" i="39"/>
  <c r="G102" i="39" s="1"/>
  <c r="L102" i="39"/>
  <c r="F102" i="39" s="1"/>
  <c r="M130" i="39"/>
  <c r="G130" i="39" s="1"/>
  <c r="L130" i="39"/>
  <c r="F130" i="39" s="1"/>
  <c r="N130" i="39"/>
  <c r="H130" i="39" s="1"/>
  <c r="O70" i="38"/>
  <c r="H70" i="38" s="1"/>
  <c r="N70" i="38"/>
  <c r="G70" i="38" s="1"/>
  <c r="H96" i="38"/>
  <c r="H42" i="39"/>
  <c r="L381" i="39"/>
  <c r="F381" i="39" s="1"/>
  <c r="F68" i="38"/>
  <c r="N397" i="39"/>
  <c r="H397" i="39" s="1"/>
  <c r="L397" i="39"/>
  <c r="F397" i="39" s="1"/>
  <c r="O397" i="39"/>
  <c r="I397" i="39" s="1"/>
  <c r="H77" i="38"/>
  <c r="L83" i="39"/>
  <c r="F83" i="39" s="1"/>
  <c r="N83" i="39"/>
  <c r="H83" i="39" s="1"/>
  <c r="L89" i="39"/>
  <c r="F89" i="39" s="1"/>
  <c r="M89" i="39"/>
  <c r="G89" i="39" s="1"/>
  <c r="P117" i="38"/>
  <c r="I117" i="38" s="1"/>
  <c r="O117" i="38"/>
  <c r="H117" i="38" s="1"/>
  <c r="N117" i="38"/>
  <c r="G117" i="38" s="1"/>
  <c r="M117" i="38"/>
  <c r="F117" i="38" s="1"/>
  <c r="O76" i="38"/>
  <c r="H76" i="38" s="1"/>
  <c r="N76" i="38"/>
  <c r="G76" i="38" s="1"/>
  <c r="I371" i="39"/>
  <c r="I60" i="39"/>
  <c r="O392" i="39"/>
  <c r="I392" i="39" s="1"/>
  <c r="N392" i="39"/>
  <c r="H392" i="39" s="1"/>
  <c r="L392" i="39"/>
  <c r="F392" i="39" s="1"/>
  <c r="L82" i="39"/>
  <c r="F82" i="39" s="1"/>
  <c r="N82" i="39"/>
  <c r="H82" i="39" s="1"/>
  <c r="M82" i="39"/>
  <c r="G82" i="39" s="1"/>
  <c r="O88" i="39"/>
  <c r="I88" i="39" s="1"/>
  <c r="M88" i="39"/>
  <c r="G88" i="39" s="1"/>
  <c r="N88" i="39"/>
  <c r="H88" i="39" s="1"/>
  <c r="O95" i="38"/>
  <c r="H95" i="38" s="1"/>
  <c r="N95" i="38"/>
  <c r="G95" i="38" s="1"/>
  <c r="M95" i="38"/>
  <c r="F95" i="38" s="1"/>
  <c r="P95" i="38"/>
  <c r="I95" i="38" s="1"/>
  <c r="G105" i="38"/>
  <c r="F105" i="38"/>
  <c r="N381" i="39"/>
  <c r="H381" i="39" s="1"/>
  <c r="N57" i="38"/>
  <c r="G57" i="38" s="1"/>
  <c r="L64" i="39"/>
  <c r="F64" i="39" s="1"/>
  <c r="O69" i="38"/>
  <c r="H69" i="38" s="1"/>
  <c r="N75" i="38"/>
  <c r="G75" i="38" s="1"/>
  <c r="P75" i="38"/>
  <c r="I75" i="38" s="1"/>
  <c r="O75" i="38"/>
  <c r="H75" i="38" s="1"/>
  <c r="M83" i="38"/>
  <c r="F83" i="38" s="1"/>
  <c r="N83" i="38"/>
  <c r="G83" i="38" s="1"/>
  <c r="P83" i="38"/>
  <c r="I83" i="38" s="1"/>
  <c r="O83" i="38"/>
  <c r="H83" i="38" s="1"/>
  <c r="F88" i="38"/>
  <c r="O157" i="39"/>
  <c r="I157" i="39" s="1"/>
  <c r="N157" i="39"/>
  <c r="H157" i="39" s="1"/>
  <c r="M157" i="39"/>
  <c r="G157" i="39" s="1"/>
  <c r="L157" i="39"/>
  <c r="F157" i="39" s="1"/>
  <c r="H202" i="39"/>
  <c r="M385" i="39"/>
  <c r="G385" i="39" s="1"/>
  <c r="M388" i="39"/>
  <c r="G388" i="39" s="1"/>
  <c r="L66" i="39"/>
  <c r="F66" i="39" s="1"/>
  <c r="P93" i="38"/>
  <c r="I93" i="38" s="1"/>
  <c r="N102" i="38"/>
  <c r="G102" i="38" s="1"/>
  <c r="M102" i="38"/>
  <c r="F102" i="38" s="1"/>
  <c r="P102" i="38"/>
  <c r="I102" i="38" s="1"/>
  <c r="O102" i="38"/>
  <c r="H102" i="38" s="1"/>
  <c r="G93" i="38"/>
  <c r="O98" i="38"/>
  <c r="H98" i="38" s="1"/>
  <c r="N98" i="38"/>
  <c r="G98" i="38" s="1"/>
  <c r="M98" i="38"/>
  <c r="F98" i="38" s="1"/>
  <c r="N110" i="39"/>
  <c r="H110" i="39" s="1"/>
  <c r="M110" i="39"/>
  <c r="G110" i="39" s="1"/>
  <c r="L110" i="39"/>
  <c r="F110" i="39" s="1"/>
  <c r="N125" i="39"/>
  <c r="H125" i="39" s="1"/>
  <c r="M125" i="39"/>
  <c r="G125" i="39" s="1"/>
  <c r="N281" i="39"/>
  <c r="H281" i="39" s="1"/>
  <c r="M281" i="39"/>
  <c r="G281" i="39" s="1"/>
  <c r="O281" i="39"/>
  <c r="I281" i="39" s="1"/>
  <c r="L281" i="39"/>
  <c r="F281" i="39" s="1"/>
  <c r="P113" i="38"/>
  <c r="I113" i="38" s="1"/>
  <c r="O113" i="38"/>
  <c r="H113" i="38" s="1"/>
  <c r="H133" i="39"/>
  <c r="M97" i="39"/>
  <c r="G97" i="39" s="1"/>
  <c r="P101" i="38"/>
  <c r="I101" i="38" s="1"/>
  <c r="O101" i="38"/>
  <c r="H101" i="38" s="1"/>
  <c r="M121" i="39"/>
  <c r="G121" i="39" s="1"/>
  <c r="L121" i="39"/>
  <c r="F121" i="39" s="1"/>
  <c r="N146" i="39"/>
  <c r="H146" i="39" s="1"/>
  <c r="M146" i="39"/>
  <c r="G146" i="39" s="1"/>
  <c r="O146" i="39"/>
  <c r="I146" i="39" s="1"/>
  <c r="L146" i="39"/>
  <c r="F146" i="39" s="1"/>
  <c r="O128" i="39"/>
  <c r="I128" i="39" s="1"/>
  <c r="N128" i="39"/>
  <c r="H128" i="39" s="1"/>
  <c r="M128" i="39"/>
  <c r="G128" i="39" s="1"/>
  <c r="L128" i="39"/>
  <c r="F128" i="39" s="1"/>
  <c r="N164" i="39"/>
  <c r="H164" i="39" s="1"/>
  <c r="M164" i="39"/>
  <c r="G164" i="39" s="1"/>
  <c r="L164" i="39"/>
  <c r="F164" i="39" s="1"/>
  <c r="L63" i="39"/>
  <c r="F63" i="39" s="1"/>
  <c r="M65" i="38"/>
  <c r="F65" i="38" s="1"/>
  <c r="O66" i="39"/>
  <c r="I66" i="39" s="1"/>
  <c r="F67" i="38"/>
  <c r="H87" i="38"/>
  <c r="L93" i="39"/>
  <c r="F93" i="39" s="1"/>
  <c r="O111" i="38"/>
  <c r="H111" i="38" s="1"/>
  <c r="N111" i="38"/>
  <c r="G111" i="38" s="1"/>
  <c r="M111" i="38"/>
  <c r="F111" i="38" s="1"/>
  <c r="N118" i="39"/>
  <c r="H118" i="39" s="1"/>
  <c r="M118" i="39"/>
  <c r="G118" i="39" s="1"/>
  <c r="L118" i="39"/>
  <c r="F118" i="39" s="1"/>
  <c r="F124" i="39"/>
  <c r="H239" i="39"/>
  <c r="G70" i="39"/>
  <c r="M91" i="39"/>
  <c r="G91" i="39" s="1"/>
  <c r="N91" i="39"/>
  <c r="H91" i="39" s="1"/>
  <c r="N92" i="39"/>
  <c r="H92" i="39" s="1"/>
  <c r="L99" i="39"/>
  <c r="F99" i="39" s="1"/>
  <c r="I107" i="39"/>
  <c r="N109" i="39"/>
  <c r="H109" i="39" s="1"/>
  <c r="M109" i="39"/>
  <c r="G109" i="39" s="1"/>
  <c r="L109" i="39"/>
  <c r="F109" i="39" s="1"/>
  <c r="L115" i="39"/>
  <c r="F115" i="39" s="1"/>
  <c r="G124" i="39"/>
  <c r="M133" i="39"/>
  <c r="G133" i="39" s="1"/>
  <c r="L133" i="39"/>
  <c r="F133" i="39" s="1"/>
  <c r="O169" i="39"/>
  <c r="I169" i="39" s="1"/>
  <c r="N169" i="39"/>
  <c r="H169" i="39" s="1"/>
  <c r="M169" i="39"/>
  <c r="G169" i="39" s="1"/>
  <c r="L169" i="39"/>
  <c r="F169" i="39" s="1"/>
  <c r="O186" i="39"/>
  <c r="I186" i="39" s="1"/>
  <c r="M186" i="39"/>
  <c r="G186" i="39" s="1"/>
  <c r="L186" i="39"/>
  <c r="F186" i="39" s="1"/>
  <c r="L106" i="39"/>
  <c r="F106" i="39" s="1"/>
  <c r="O106" i="39"/>
  <c r="I106" i="39" s="1"/>
  <c r="N118" i="38"/>
  <c r="G118" i="38" s="1"/>
  <c r="M118" i="38"/>
  <c r="F118" i="38" s="1"/>
  <c r="P118" i="38"/>
  <c r="I118" i="38" s="1"/>
  <c r="O118" i="38"/>
  <c r="H118" i="38" s="1"/>
  <c r="L155" i="39"/>
  <c r="F155" i="39" s="1"/>
  <c r="N155" i="39"/>
  <c r="H155" i="39" s="1"/>
  <c r="M155" i="39"/>
  <c r="G155" i="39" s="1"/>
  <c r="O224" i="39"/>
  <c r="I224" i="39" s="1"/>
  <c r="N224" i="39"/>
  <c r="H224" i="39" s="1"/>
  <c r="M224" i="39"/>
  <c r="G224" i="39" s="1"/>
  <c r="L224" i="39"/>
  <c r="F224" i="39" s="1"/>
  <c r="M62" i="38"/>
  <c r="F62" i="38" s="1"/>
  <c r="N63" i="39"/>
  <c r="H63" i="39" s="1"/>
  <c r="P89" i="38"/>
  <c r="I89" i="38" s="1"/>
  <c r="O89" i="38"/>
  <c r="H89" i="38" s="1"/>
  <c r="O92" i="39"/>
  <c r="I92" i="39" s="1"/>
  <c r="O104" i="39"/>
  <c r="I104" i="39" s="1"/>
  <c r="N104" i="39"/>
  <c r="H104" i="39" s="1"/>
  <c r="G129" i="39"/>
  <c r="M99" i="39"/>
  <c r="G99" i="39" s="1"/>
  <c r="O99" i="39"/>
  <c r="I99" i="39" s="1"/>
  <c r="M115" i="39"/>
  <c r="G115" i="39" s="1"/>
  <c r="O115" i="39"/>
  <c r="I115" i="39" s="1"/>
  <c r="H93" i="39"/>
  <c r="F99" i="38"/>
  <c r="O101" i="39"/>
  <c r="I101" i="39" s="1"/>
  <c r="N109" i="38"/>
  <c r="G109" i="38" s="1"/>
  <c r="O109" i="38"/>
  <c r="H109" i="38" s="1"/>
  <c r="I136" i="39"/>
  <c r="H101" i="39"/>
  <c r="M107" i="38"/>
  <c r="F107" i="38" s="1"/>
  <c r="O107" i="38"/>
  <c r="H107" i="38" s="1"/>
  <c r="N107" i="38"/>
  <c r="G107" i="38" s="1"/>
  <c r="L113" i="39"/>
  <c r="F113" i="39" s="1"/>
  <c r="O113" i="39"/>
  <c r="I113" i="39" s="1"/>
  <c r="N113" i="39"/>
  <c r="H113" i="39" s="1"/>
  <c r="F184" i="39"/>
  <c r="N262" i="39"/>
  <c r="H262" i="39" s="1"/>
  <c r="L262" i="39"/>
  <c r="F262" i="39" s="1"/>
  <c r="O262" i="39"/>
  <c r="I262" i="39" s="1"/>
  <c r="M262" i="39"/>
  <c r="G262" i="39" s="1"/>
  <c r="I312" i="39"/>
  <c r="I158" i="39"/>
  <c r="N132" i="39"/>
  <c r="H132" i="39" s="1"/>
  <c r="N158" i="39"/>
  <c r="H158" i="39" s="1"/>
  <c r="M158" i="39"/>
  <c r="G158" i="39" s="1"/>
  <c r="M160" i="39"/>
  <c r="G160" i="39" s="1"/>
  <c r="L160" i="39"/>
  <c r="F160" i="39" s="1"/>
  <c r="L167" i="39"/>
  <c r="F167" i="39" s="1"/>
  <c r="O167" i="39"/>
  <c r="I167" i="39" s="1"/>
  <c r="I172" i="39"/>
  <c r="O177" i="39"/>
  <c r="I177" i="39" s="1"/>
  <c r="M177" i="39"/>
  <c r="G177" i="39" s="1"/>
  <c r="L177" i="39"/>
  <c r="F177" i="39" s="1"/>
  <c r="O179" i="39"/>
  <c r="I179" i="39" s="1"/>
  <c r="N179" i="39"/>
  <c r="H179" i="39" s="1"/>
  <c r="G182" i="39"/>
  <c r="M189" i="39"/>
  <c r="G189" i="39" s="1"/>
  <c r="L189" i="39"/>
  <c r="F189" i="39" s="1"/>
  <c r="M114" i="38"/>
  <c r="F114" i="38" s="1"/>
  <c r="O127" i="39"/>
  <c r="I127" i="39" s="1"/>
  <c r="F138" i="39"/>
  <c r="N143" i="39"/>
  <c r="H143" i="39" s="1"/>
  <c r="N187" i="39"/>
  <c r="H187" i="39" s="1"/>
  <c r="M187" i="39"/>
  <c r="G187" i="39" s="1"/>
  <c r="L187" i="39"/>
  <c r="F187" i="39" s="1"/>
  <c r="I208" i="39"/>
  <c r="M165" i="39"/>
  <c r="G165" i="39" s="1"/>
  <c r="L165" i="39"/>
  <c r="F165" i="39" s="1"/>
  <c r="M302" i="39"/>
  <c r="G302" i="39" s="1"/>
  <c r="L302" i="39"/>
  <c r="F302" i="39" s="1"/>
  <c r="O302" i="39"/>
  <c r="I302" i="39" s="1"/>
  <c r="N302" i="39"/>
  <c r="H302" i="39" s="1"/>
  <c r="N135" i="39"/>
  <c r="H135" i="39" s="1"/>
  <c r="M135" i="39"/>
  <c r="G135" i="39" s="1"/>
  <c r="O156" i="39"/>
  <c r="I156" i="39" s="1"/>
  <c r="N156" i="39"/>
  <c r="H156" i="39" s="1"/>
  <c r="L156" i="39"/>
  <c r="F156" i="39" s="1"/>
  <c r="G159" i="39"/>
  <c r="H170" i="39"/>
  <c r="N192" i="39"/>
  <c r="H192" i="39" s="1"/>
  <c r="M192" i="39"/>
  <c r="G192" i="39" s="1"/>
  <c r="L192" i="39"/>
  <c r="F192" i="39" s="1"/>
  <c r="I123" i="39"/>
  <c r="O143" i="39"/>
  <c r="I143" i="39" s="1"/>
  <c r="M278" i="39"/>
  <c r="G278" i="39" s="1"/>
  <c r="O278" i="39"/>
  <c r="I278" i="39" s="1"/>
  <c r="N278" i="39"/>
  <c r="H278" i="39" s="1"/>
  <c r="L278" i="39"/>
  <c r="F278" i="39" s="1"/>
  <c r="N163" i="39"/>
  <c r="H163" i="39" s="1"/>
  <c r="M163" i="39"/>
  <c r="G163" i="39" s="1"/>
  <c r="O168" i="39"/>
  <c r="I168" i="39" s="1"/>
  <c r="N168" i="39"/>
  <c r="H168" i="39" s="1"/>
  <c r="N175" i="39"/>
  <c r="H175" i="39" s="1"/>
  <c r="M175" i="39"/>
  <c r="G175" i="39" s="1"/>
  <c r="N180" i="39"/>
  <c r="H180" i="39" s="1"/>
  <c r="M180" i="39"/>
  <c r="G180" i="39" s="1"/>
  <c r="N226" i="39"/>
  <c r="H226" i="39" s="1"/>
  <c r="M226" i="39"/>
  <c r="G226" i="39" s="1"/>
  <c r="L226" i="39"/>
  <c r="F226" i="39" s="1"/>
  <c r="M117" i="39"/>
  <c r="G117" i="39" s="1"/>
  <c r="N141" i="39"/>
  <c r="H141" i="39" s="1"/>
  <c r="M141" i="39"/>
  <c r="G141" i="39" s="1"/>
  <c r="F176" i="39"/>
  <c r="F198" i="39"/>
  <c r="P92" i="38"/>
  <c r="I92" i="38" s="1"/>
  <c r="N96" i="39"/>
  <c r="H96" i="39" s="1"/>
  <c r="O112" i="39"/>
  <c r="I112" i="39" s="1"/>
  <c r="N112" i="39"/>
  <c r="H112" i="39" s="1"/>
  <c r="O126" i="39"/>
  <c r="I126" i="39" s="1"/>
  <c r="O139" i="39"/>
  <c r="I139" i="39" s="1"/>
  <c r="N139" i="39"/>
  <c r="H139" i="39" s="1"/>
  <c r="L139" i="39"/>
  <c r="F139" i="39" s="1"/>
  <c r="H193" i="39"/>
  <c r="M103" i="38"/>
  <c r="F103" i="38" s="1"/>
  <c r="M108" i="39"/>
  <c r="G108" i="39" s="1"/>
  <c r="L108" i="39"/>
  <c r="F108" i="39" s="1"/>
  <c r="G184" i="39"/>
  <c r="O243" i="39"/>
  <c r="I243" i="39" s="1"/>
  <c r="N243" i="39"/>
  <c r="H243" i="39" s="1"/>
  <c r="M243" i="39"/>
  <c r="G243" i="39" s="1"/>
  <c r="L243" i="39"/>
  <c r="F243" i="39" s="1"/>
  <c r="O275" i="39"/>
  <c r="I275" i="39" s="1"/>
  <c r="M275" i="39"/>
  <c r="G275" i="39" s="1"/>
  <c r="N275" i="39"/>
  <c r="H275" i="39" s="1"/>
  <c r="L275" i="39"/>
  <c r="F275" i="39" s="1"/>
  <c r="N122" i="39"/>
  <c r="H122" i="39" s="1"/>
  <c r="M122" i="39"/>
  <c r="G122" i="39" s="1"/>
  <c r="G136" i="39"/>
  <c r="M148" i="39"/>
  <c r="G148" i="39" s="1"/>
  <c r="L148" i="39"/>
  <c r="F148" i="39" s="1"/>
  <c r="I150" i="39"/>
  <c r="I166" i="39"/>
  <c r="I193" i="39"/>
  <c r="P106" i="38"/>
  <c r="I106" i="38" s="1"/>
  <c r="O106" i="38"/>
  <c r="H106" i="38" s="1"/>
  <c r="N116" i="38"/>
  <c r="G116" i="38" s="1"/>
  <c r="H117" i="39"/>
  <c r="I176" i="39"/>
  <c r="M196" i="39"/>
  <c r="G196" i="39" s="1"/>
  <c r="L196" i="39"/>
  <c r="F196" i="39" s="1"/>
  <c r="L250" i="39"/>
  <c r="F250" i="39" s="1"/>
  <c r="N250" i="39"/>
  <c r="H250" i="39" s="1"/>
  <c r="M250" i="39"/>
  <c r="G250" i="39" s="1"/>
  <c r="L229" i="39"/>
  <c r="F229" i="39" s="1"/>
  <c r="O239" i="39"/>
  <c r="I239" i="39" s="1"/>
  <c r="M244" i="39"/>
  <c r="G244" i="39" s="1"/>
  <c r="O248" i="39"/>
  <c r="I248" i="39" s="1"/>
  <c r="N248" i="39"/>
  <c r="H248" i="39" s="1"/>
  <c r="N273" i="39"/>
  <c r="H273" i="39" s="1"/>
  <c r="L193" i="39"/>
  <c r="F193" i="39" s="1"/>
  <c r="I218" i="39"/>
  <c r="N244" i="39"/>
  <c r="H244" i="39" s="1"/>
  <c r="O255" i="39"/>
  <c r="I255" i="39" s="1"/>
  <c r="N260" i="39"/>
  <c r="H260" i="39" s="1"/>
  <c r="L260" i="39"/>
  <c r="F260" i="39" s="1"/>
  <c r="O260" i="39"/>
  <c r="I260" i="39" s="1"/>
  <c r="H263" i="39"/>
  <c r="O282" i="39"/>
  <c r="I282" i="39" s="1"/>
  <c r="L282" i="39"/>
  <c r="F282" i="39" s="1"/>
  <c r="N282" i="39"/>
  <c r="H282" i="39" s="1"/>
  <c r="O289" i="39"/>
  <c r="I289" i="39" s="1"/>
  <c r="N289" i="39"/>
  <c r="H289" i="39" s="1"/>
  <c r="M289" i="39"/>
  <c r="G289" i="39" s="1"/>
  <c r="O292" i="39"/>
  <c r="I292" i="39" s="1"/>
  <c r="N292" i="39"/>
  <c r="H292" i="39" s="1"/>
  <c r="M292" i="39"/>
  <c r="G292" i="39" s="1"/>
  <c r="L299" i="39"/>
  <c r="F299" i="39" s="1"/>
  <c r="M299" i="39"/>
  <c r="G299" i="39" s="1"/>
  <c r="O299" i="39"/>
  <c r="I299" i="39" s="1"/>
  <c r="O279" i="39"/>
  <c r="I279" i="39" s="1"/>
  <c r="M279" i="39"/>
  <c r="G279" i="39" s="1"/>
  <c r="L323" i="39"/>
  <c r="F323" i="39" s="1"/>
  <c r="O323" i="39"/>
  <c r="I323" i="39" s="1"/>
  <c r="N323" i="39"/>
  <c r="H323" i="39" s="1"/>
  <c r="M323" i="39"/>
  <c r="G323" i="39" s="1"/>
  <c r="O202" i="39"/>
  <c r="I202" i="39" s="1"/>
  <c r="M202" i="39"/>
  <c r="G202" i="39" s="1"/>
  <c r="F223" i="39"/>
  <c r="N229" i="39"/>
  <c r="H229" i="39" s="1"/>
  <c r="I263" i="39"/>
  <c r="G223" i="39"/>
  <c r="N225" i="39"/>
  <c r="H225" i="39" s="1"/>
  <c r="N227" i="39"/>
  <c r="H227" i="39" s="1"/>
  <c r="O242" i="39"/>
  <c r="I242" i="39" s="1"/>
  <c r="M242" i="39"/>
  <c r="G242" i="39" s="1"/>
  <c r="N286" i="39"/>
  <c r="H286" i="39" s="1"/>
  <c r="L286" i="39"/>
  <c r="F286" i="39" s="1"/>
  <c r="O286" i="39"/>
  <c r="I286" i="39" s="1"/>
  <c r="N293" i="39"/>
  <c r="H293" i="39" s="1"/>
  <c r="M293" i="39"/>
  <c r="G293" i="39" s="1"/>
  <c r="M166" i="39"/>
  <c r="G166" i="39" s="1"/>
  <c r="H171" i="39"/>
  <c r="G197" i="39"/>
  <c r="M199" i="39"/>
  <c r="G199" i="39" s="1"/>
  <c r="G215" i="39"/>
  <c r="H217" i="39"/>
  <c r="M221" i="39"/>
  <c r="G221" i="39" s="1"/>
  <c r="N266" i="39"/>
  <c r="H266" i="39" s="1"/>
  <c r="M266" i="39"/>
  <c r="G266" i="39" s="1"/>
  <c r="O266" i="39"/>
  <c r="I266" i="39" s="1"/>
  <c r="O261" i="39"/>
  <c r="I261" i="39" s="1"/>
  <c r="N261" i="39"/>
  <c r="H261" i="39" s="1"/>
  <c r="M274" i="39"/>
  <c r="G274" i="39" s="1"/>
  <c r="L274" i="39"/>
  <c r="F274" i="39" s="1"/>
  <c r="O274" i="39"/>
  <c r="I274" i="39" s="1"/>
  <c r="O283" i="39"/>
  <c r="I283" i="39" s="1"/>
  <c r="N283" i="39"/>
  <c r="H283" i="39" s="1"/>
  <c r="M283" i="39"/>
  <c r="G283" i="39" s="1"/>
  <c r="O297" i="39"/>
  <c r="I297" i="39" s="1"/>
  <c r="N297" i="39"/>
  <c r="H297" i="39" s="1"/>
  <c r="M297" i="39"/>
  <c r="G297" i="39" s="1"/>
  <c r="L297" i="39"/>
  <c r="F297" i="39" s="1"/>
  <c r="O240" i="39"/>
  <c r="I240" i="39" s="1"/>
  <c r="M240" i="39"/>
  <c r="G240" i="39" s="1"/>
  <c r="I215" i="39"/>
  <c r="I221" i="39"/>
  <c r="L241" i="39"/>
  <c r="F241" i="39" s="1"/>
  <c r="L257" i="39"/>
  <c r="F257" i="39" s="1"/>
  <c r="O264" i="39"/>
  <c r="I264" i="39" s="1"/>
  <c r="M264" i="39"/>
  <c r="G264" i="39" s="1"/>
  <c r="L182" i="39"/>
  <c r="F182" i="39" s="1"/>
  <c r="L194" i="39"/>
  <c r="F194" i="39" s="1"/>
  <c r="I197" i="39"/>
  <c r="O213" i="39"/>
  <c r="I213" i="39" s="1"/>
  <c r="M213" i="39"/>
  <c r="G213" i="39" s="1"/>
  <c r="F217" i="39"/>
  <c r="O236" i="39"/>
  <c r="I236" i="39" s="1"/>
  <c r="N236" i="39"/>
  <c r="H236" i="39" s="1"/>
  <c r="H245" i="39"/>
  <c r="O269" i="39"/>
  <c r="I269" i="39" s="1"/>
  <c r="M269" i="39"/>
  <c r="G269" i="39" s="1"/>
  <c r="O308" i="39"/>
  <c r="I308" i="39" s="1"/>
  <c r="N308" i="39"/>
  <c r="H308" i="39" s="1"/>
  <c r="M308" i="39"/>
  <c r="G308" i="39" s="1"/>
  <c r="L308" i="39"/>
  <c r="F308" i="39" s="1"/>
  <c r="M170" i="39"/>
  <c r="G170" i="39" s="1"/>
  <c r="O211" i="39"/>
  <c r="I211" i="39" s="1"/>
  <c r="N211" i="39"/>
  <c r="H211" i="39" s="1"/>
  <c r="L239" i="39"/>
  <c r="F239" i="39" s="1"/>
  <c r="M241" i="39"/>
  <c r="G241" i="39" s="1"/>
  <c r="N254" i="39"/>
  <c r="H254" i="39" s="1"/>
  <c r="O254" i="39"/>
  <c r="I254" i="39" s="1"/>
  <c r="M257" i="39"/>
  <c r="G257" i="39" s="1"/>
  <c r="G265" i="39"/>
  <c r="L270" i="39"/>
  <c r="F270" i="39" s="1"/>
  <c r="N284" i="39"/>
  <c r="H284" i="39" s="1"/>
  <c r="M284" i="39"/>
  <c r="G284" i="39" s="1"/>
  <c r="O284" i="39"/>
  <c r="I284" i="39" s="1"/>
  <c r="L212" i="39"/>
  <c r="F212" i="39" s="1"/>
  <c r="L216" i="39"/>
  <c r="F216" i="39" s="1"/>
  <c r="L220" i="39"/>
  <c r="F220" i="39" s="1"/>
  <c r="L237" i="39"/>
  <c r="F237" i="39" s="1"/>
  <c r="M239" i="39"/>
  <c r="G239" i="39" s="1"/>
  <c r="L248" i="39"/>
  <c r="F248" i="39" s="1"/>
  <c r="I252" i="39"/>
  <c r="L255" i="39"/>
  <c r="F255" i="39" s="1"/>
  <c r="O272" i="39"/>
  <c r="I272" i="39" s="1"/>
  <c r="M272" i="39"/>
  <c r="G272" i="39" s="1"/>
  <c r="N272" i="39"/>
  <c r="H272" i="39" s="1"/>
  <c r="L208" i="39"/>
  <c r="F208" i="39" s="1"/>
  <c r="O230" i="39"/>
  <c r="I230" i="39" s="1"/>
  <c r="N230" i="39"/>
  <c r="H230" i="39" s="1"/>
  <c r="L235" i="39"/>
  <c r="F235" i="39" s="1"/>
  <c r="N241" i="39"/>
  <c r="H241" i="39" s="1"/>
  <c r="M248" i="39"/>
  <c r="G248" i="39" s="1"/>
  <c r="G252" i="39"/>
  <c r="O259" i="39"/>
  <c r="I259" i="39" s="1"/>
  <c r="N259" i="39"/>
  <c r="H259" i="39" s="1"/>
  <c r="N270" i="39"/>
  <c r="H270" i="39" s="1"/>
  <c r="L273" i="39"/>
  <c r="F273" i="39" s="1"/>
  <c r="I256" i="39"/>
  <c r="M294" i="39"/>
  <c r="G294" i="39" s="1"/>
  <c r="L294" i="39"/>
  <c r="F294" i="39" s="1"/>
  <c r="O294" i="39"/>
  <c r="I294" i="39" s="1"/>
  <c r="F312" i="39"/>
  <c r="G317" i="39"/>
  <c r="M307" i="39"/>
  <c r="G307" i="39" s="1"/>
  <c r="O324" i="39"/>
  <c r="I324" i="39" s="1"/>
  <c r="N324" i="39"/>
  <c r="H324" i="39" s="1"/>
  <c r="M324" i="39"/>
  <c r="G324" i="39" s="1"/>
  <c r="I280" i="39"/>
  <c r="I245" i="39"/>
  <c r="H271" i="39"/>
  <c r="M285" i="39"/>
  <c r="G285" i="39" s="1"/>
  <c r="O305" i="39"/>
  <c r="I305" i="39" s="1"/>
  <c r="N305" i="39"/>
  <c r="H305" i="39" s="1"/>
  <c r="M305" i="39"/>
  <c r="G305" i="39" s="1"/>
  <c r="L305" i="39"/>
  <c r="F305" i="39" s="1"/>
  <c r="M310" i="39"/>
  <c r="G310" i="39" s="1"/>
  <c r="L310" i="39"/>
  <c r="F310" i="39" s="1"/>
  <c r="O310" i="39"/>
  <c r="I310" i="39" s="1"/>
  <c r="O300" i="39"/>
  <c r="I300" i="39" s="1"/>
  <c r="N300" i="39"/>
  <c r="H300" i="39" s="1"/>
  <c r="M300" i="39"/>
  <c r="G300" i="39" s="1"/>
  <c r="H234" i="39"/>
  <c r="L256" i="39"/>
  <c r="F256" i="39" s="1"/>
  <c r="I277" i="39"/>
  <c r="G301" i="39"/>
  <c r="O313" i="39"/>
  <c r="I313" i="39" s="1"/>
  <c r="N313" i="39"/>
  <c r="H313" i="39" s="1"/>
  <c r="M313" i="39"/>
  <c r="G313" i="39" s="1"/>
  <c r="L313" i="39"/>
  <c r="F313" i="39" s="1"/>
  <c r="M318" i="39"/>
  <c r="G318" i="39" s="1"/>
  <c r="L318" i="39"/>
  <c r="F318" i="39" s="1"/>
  <c r="O318" i="39"/>
  <c r="I318" i="39" s="1"/>
  <c r="I232" i="39"/>
  <c r="L280" i="39"/>
  <c r="F280" i="39" s="1"/>
  <c r="F291" i="39"/>
  <c r="L304" i="39"/>
  <c r="F304" i="39" s="1"/>
  <c r="G309" i="39"/>
  <c r="O321" i="39"/>
  <c r="I321" i="39" s="1"/>
  <c r="N321" i="39"/>
  <c r="H321" i="39" s="1"/>
  <c r="M321" i="39"/>
  <c r="G321" i="39" s="1"/>
  <c r="L321" i="39"/>
  <c r="F321" i="39" s="1"/>
  <c r="L324" i="39"/>
  <c r="F324" i="39" s="1"/>
  <c r="M326" i="39"/>
  <c r="G326" i="39" s="1"/>
  <c r="L326" i="39"/>
  <c r="F326" i="39" s="1"/>
  <c r="O326" i="39"/>
  <c r="I326" i="39" s="1"/>
  <c r="H294" i="39"/>
  <c r="O316" i="39"/>
  <c r="I316" i="39" s="1"/>
  <c r="N316" i="39"/>
  <c r="H316" i="39" s="1"/>
  <c r="M316" i="39"/>
  <c r="G316" i="39" s="1"/>
  <c r="N303" i="39"/>
  <c r="H303" i="39" s="1"/>
  <c r="N311" i="39"/>
  <c r="H311" i="39" s="1"/>
  <c r="N319" i="39"/>
  <c r="H319" i="39" s="1"/>
  <c r="M287" i="39"/>
  <c r="G287" i="39" s="1"/>
  <c r="L94" i="39"/>
  <c r="F94" i="39" s="1"/>
  <c r="C26" i="5" l="1"/>
  <c r="D26" i="43" s="1"/>
  <c r="D16" i="43"/>
  <c r="E27" i="20"/>
  <c r="D5" i="43"/>
  <c r="E19" i="20"/>
  <c r="D19" i="43"/>
  <c r="E11" i="20"/>
  <c r="D2" i="43"/>
  <c r="E2" i="20"/>
  <c r="E17" i="20"/>
  <c r="D17" i="43"/>
  <c r="E9" i="20"/>
  <c r="D12" i="43"/>
  <c r="E12" i="20"/>
  <c r="E20" i="20"/>
  <c r="D20" i="43"/>
  <c r="D18" i="43"/>
  <c r="E18" i="20"/>
  <c r="E13" i="20"/>
  <c r="D13" i="43"/>
  <c r="D4" i="43"/>
  <c r="E4" i="20"/>
</calcChain>
</file>

<file path=xl/sharedStrings.xml><?xml version="1.0" encoding="utf-8"?>
<sst xmlns="http://schemas.openxmlformats.org/spreadsheetml/2006/main" count="2696" uniqueCount="2607">
  <si>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</si>
  <si>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</si>
  <si>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</si>
  <si>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</si>
  <si>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</si>
  <si>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</si>
  <si>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</si>
  <si>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</si>
  <si>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</si>
  <si>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</si>
  <si>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</si>
  <si>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</si>
  <si>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</si>
  <si>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</si>
  <si>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</si>
  <si>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</si>
  <si>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</si>
  <si>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</si>
  <si>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</si>
  <si>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</si>
  <si>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</si>
  <si>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</si>
  <si>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</si>
  <si>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</si>
  <si>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B</t>
  </si>
  <si>
    <t>C</t>
  </si>
  <si>
    <t>O</t>
  </si>
  <si>
    <t>P</t>
  </si>
  <si>
    <t>S</t>
  </si>
  <si>
    <t>V</t>
  </si>
  <si>
    <t>Y</t>
  </si>
  <si>
    <t>W</t>
  </si>
  <si>
    <t>U</t>
  </si>
  <si>
    <t>Catalyst</t>
  </si>
  <si>
    <t>Compressed Block</t>
  </si>
  <si>
    <t>A</t>
  </si>
  <si>
    <t>Mold Damage Per Use</t>
  </si>
  <si>
    <t>a</t>
  </si>
  <si>
    <t>b</t>
  </si>
  <si>
    <t>c</t>
  </si>
  <si>
    <t>d</t>
  </si>
  <si>
    <t>e</t>
  </si>
  <si>
    <t>f</t>
  </si>
  <si>
    <t>g</t>
  </si>
  <si>
    <t>h</t>
  </si>
  <si>
    <t>i</t>
  </si>
  <si>
    <t>j</t>
  </si>
  <si>
    <t>k</t>
  </si>
  <si>
    <t>l</t>
  </si>
  <si>
    <t>m</t>
  </si>
  <si>
    <t>n</t>
  </si>
  <si>
    <t>o</t>
  </si>
  <si>
    <t>p</t>
  </si>
  <si>
    <t>q</t>
  </si>
  <si>
    <t>r</t>
  </si>
  <si>
    <t>s</t>
  </si>
  <si>
    <t>t</t>
  </si>
  <si>
    <t>u</t>
  </si>
  <si>
    <t>v</t>
  </si>
  <si>
    <t>w</t>
  </si>
  <si>
    <t>x</t>
  </si>
  <si>
    <t>y</t>
  </si>
  <si>
    <t>z</t>
  </si>
  <si>
    <t>Q</t>
  </si>
  <si>
    <t>R</t>
  </si>
  <si>
    <t>T</t>
  </si>
  <si>
    <t>X</t>
  </si>
  <si>
    <t>Z</t>
  </si>
  <si>
    <t>1a</t>
  </si>
  <si>
    <t>1b</t>
  </si>
  <si>
    <t>1c</t>
  </si>
  <si>
    <t>1d</t>
  </si>
  <si>
    <t>1e</t>
  </si>
  <si>
    <t>1f</t>
  </si>
  <si>
    <t>1g</t>
  </si>
  <si>
    <t>1h</t>
  </si>
  <si>
    <t>1i</t>
  </si>
  <si>
    <t>1j</t>
  </si>
  <si>
    <t>1k</t>
  </si>
  <si>
    <t>1l</t>
  </si>
  <si>
    <t>1n</t>
  </si>
  <si>
    <t>1o</t>
  </si>
  <si>
    <t>1p</t>
  </si>
  <si>
    <t>1q</t>
  </si>
  <si>
    <t>1r</t>
  </si>
  <si>
    <t>1s</t>
  </si>
  <si>
    <t>1t</t>
  </si>
  <si>
    <t>1u</t>
  </si>
  <si>
    <t>1v</t>
  </si>
  <si>
    <t>1w</t>
  </si>
  <si>
    <t>1x</t>
  </si>
  <si>
    <t>1y</t>
  </si>
  <si>
    <t>1z</t>
  </si>
  <si>
    <t>2u</t>
  </si>
  <si>
    <t>2v</t>
  </si>
  <si>
    <t>2R</t>
  </si>
  <si>
    <t>2S</t>
  </si>
  <si>
    <t>2T</t>
  </si>
  <si>
    <t>2U</t>
  </si>
  <si>
    <t>0</t>
  </si>
  <si>
    <t>1</t>
  </si>
  <si>
    <t>2</t>
  </si>
  <si>
    <t>3</t>
  </si>
  <si>
    <t>4</t>
  </si>
  <si>
    <t>5</t>
  </si>
  <si>
    <t>6</t>
  </si>
  <si>
    <t>7</t>
  </si>
  <si>
    <t>8</t>
  </si>
  <si>
    <t>9</t>
  </si>
  <si>
    <t>10</t>
  </si>
  <si>
    <t>11</t>
  </si>
  <si>
    <t>12</t>
  </si>
  <si>
    <t>13</t>
  </si>
  <si>
    <t>14</t>
  </si>
  <si>
    <t>15</t>
  </si>
  <si>
    <t>16</t>
  </si>
  <si>
    <t>17</t>
  </si>
  <si>
    <t>18</t>
  </si>
  <si>
    <t>19</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</si>
  <si>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</si>
  <si>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</si>
  <si>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</si>
  <si>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</si>
  <si>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</si>
  <si>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</si>
  <si>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</si>
  <si>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</si>
  <si>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</si>
  <si>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</si>
  <si>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</si>
  <si>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</si>
  <si>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</si>
  <si>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</si>
  <si>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</si>
  <si>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</si>
  <si>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</si>
  <si>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</si>
  <si>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</si>
  <si>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</si>
  <si>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</si>
  <si>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</si>
  <si>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</si>
  <si>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</si>
  <si>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</si>
  <si>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</si>
  <si>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</si>
  <si>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</si>
  <si>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</si>
  <si>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</si>
  <si>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</si>
  <si>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</si>
  <si>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</si>
  <si>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</si>
  <si>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</si>
  <si>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</si>
  <si>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</si>
  <si>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</si>
  <si>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</si>
  <si>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</si>
  <si>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</si>
  <si>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</si>
  <si>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</si>
  <si>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</si>
  <si>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</si>
  <si>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</si>
  <si>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</si>
  <si>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</si>
  <si>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</si>
  <si>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</si>
  <si>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</si>
  <si>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</si>
  <si>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</si>
  <si>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</si>
  <si>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</si>
  <si>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</si>
  <si>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</si>
  <si>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</si>
  <si>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</si>
  <si>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</si>
  <si>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</si>
  <si>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</si>
  <si>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</si>
  <si>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</si>
  <si>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</si>
  <si>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</si>
  <si>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</si>
  <si>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</si>
  <si>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</si>
  <si>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</si>
  <si>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</si>
  <si>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</si>
  <si>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</si>
  <si>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</si>
  <si>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</si>
  <si>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</si>
  <si>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</si>
  <si>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</si>
  <si>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</si>
  <si>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</si>
  <si>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</si>
  <si>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</si>
  <si>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</si>
  <si>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</si>
  <si>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</si>
  <si>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</si>
  <si>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</si>
  <si>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</si>
  <si>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</si>
  <si>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</si>
  <si>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</si>
  <si>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</si>
  <si>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</si>
  <si>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</si>
  <si>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</si>
  <si>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</si>
  <si>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</si>
  <si>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</si>
  <si>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</si>
  <si>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</si>
  <si>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</si>
  <si>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</si>
  <si>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</si>
  <si>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</si>
  <si>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</si>
  <si>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</si>
  <si>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</si>
  <si>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</si>
  <si>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</si>
  <si>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</si>
  <si>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</si>
  <si>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</si>
  <si>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</si>
  <si>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</si>
  <si>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</si>
  <si>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</si>
  <si>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</si>
  <si>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</si>
  <si>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</si>
  <si>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</si>
  <si>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</si>
  <si>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</si>
  <si>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</si>
  <si>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</si>
  <si>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</si>
  <si>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</si>
  <si>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</si>
  <si>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</si>
  <si>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</si>
  <si>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</si>
  <si>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</si>
  <si>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</si>
  <si>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</si>
  <si>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</si>
  <si>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</si>
  <si>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</si>
  <si>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</si>
  <si>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</si>
  <si>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</si>
  <si>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</si>
  <si>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</si>
  <si>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</si>
  <si>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</si>
  <si>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</si>
  <si>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</si>
  <si>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</si>
  <si>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</si>
  <si>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</si>
  <si>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</si>
  <si>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</si>
  <si>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</si>
  <si>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</si>
  <si>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</si>
  <si>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</si>
  <si>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</si>
  <si>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</si>
  <si>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</si>
  <si>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</si>
  <si>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</si>
  <si>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</si>
  <si>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</si>
  <si>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</si>
  <si>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</si>
  <si>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</si>
  <si>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</si>
  <si>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</si>
  <si>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</si>
  <si>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</si>
  <si>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</si>
  <si>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</si>
  <si>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</si>
  <si>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</si>
  <si>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</si>
  <si>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</si>
  <si>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</si>
  <si>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</si>
  <si>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</si>
  <si>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</si>
  <si>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</si>
  <si>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</si>
  <si>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</si>
  <si>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</si>
  <si>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</si>
  <si>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</si>
  <si>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</si>
  <si>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</si>
  <si>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</si>
  <si>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</si>
  <si>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</si>
  <si>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</si>
  <si>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</si>
  <si>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</si>
  <si>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</si>
  <si>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</si>
  <si>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</si>
  <si>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</si>
  <si>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</si>
  <si>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</si>
  <si>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</si>
  <si>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</si>
  <si>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</si>
  <si>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</si>
  <si>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</si>
  <si>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</si>
  <si>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</si>
  <si>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</si>
  <si>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</si>
  <si>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</si>
  <si>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</si>
  <si>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</si>
  <si>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</si>
  <si>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</si>
  <si>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</si>
  <si>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</si>
  <si>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</si>
  <si>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</si>
  <si>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</si>
  <si>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</si>
  <si>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</si>
  <si>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</si>
  <si>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</si>
  <si>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</si>
  <si>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</si>
  <si>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</si>
  <si>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</si>
  <si>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</si>
  <si>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</si>
  <si>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</si>
  <si>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</si>
  <si>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</si>
  <si>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</si>
  <si>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</si>
  <si>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</si>
  <si>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</si>
  <si>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</si>
  <si>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</si>
  <si>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</si>
  <si>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</si>
  <si>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</si>
  <si>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</si>
  <si>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</si>
  <si>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</si>
  <si>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</si>
  <si>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</si>
  <si>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</si>
  <si>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</si>
  <si>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</si>
  <si>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</si>
  <si>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</si>
  <si>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</si>
  <si>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</si>
  <si>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</si>
  <si>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</si>
  <si>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</si>
  <si>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</si>
  <si>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</si>
  <si>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</si>
  <si>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</si>
  <si>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</si>
  <si>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</si>
  <si>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</si>
  <si>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</si>
  <si>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</si>
  <si>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</si>
  <si>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</si>
  <si>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</si>
  <si>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</si>
  <si>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</si>
  <si>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</si>
  <si>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</si>
  <si>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</si>
  <si>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</si>
  <si>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</si>
  <si>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</si>
  <si>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</si>
  <si>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</si>
  <si>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</si>
  <si>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</si>
  <si>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</si>
  <si>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</si>
  <si>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</si>
  <si>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</si>
  <si>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</si>
  <si>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</si>
  <si>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</si>
  <si>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</si>
  <si>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</si>
  <si>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</si>
  <si>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</si>
  <si>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</si>
  <si>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</si>
  <si>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</si>
  <si>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</si>
  <si>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</si>
  <si>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</si>
  <si>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</si>
  <si>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</si>
  <si>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</si>
  <si>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</si>
  <si>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</si>
  <si>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</si>
  <si>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</si>
  <si>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</si>
  <si>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</si>
  <si>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</si>
  <si>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</si>
  <si>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</si>
  <si>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</si>
  <si>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</si>
  <si>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</si>
  <si>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</si>
  <si>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</si>
  <si>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</si>
  <si>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</si>
  <si>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</si>
  <si>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</si>
  <si>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</si>
  <si>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</si>
  <si>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</si>
  <si>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</si>
  <si>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</si>
  <si>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</si>
  <si>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</si>
  <si>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</si>
  <si>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</si>
  <si>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</si>
  <si>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</si>
  <si>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</si>
  <si>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</si>
  <si>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</si>
  <si>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</si>
  <si>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</si>
  <si>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</si>
  <si>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</si>
  <si>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</si>
  <si>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</si>
  <si>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</si>
  <si>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</si>
  <si>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</si>
  <si>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</si>
  <si>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</si>
  <si>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</si>
  <si>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</si>
  <si>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</si>
  <si>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</si>
  <si>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</si>
  <si>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</si>
  <si>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</si>
  <si>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</si>
  <si>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</si>
  <si>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</si>
  <si>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</si>
  <si>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</si>
  <si>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</si>
  <si>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</si>
  <si>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</si>
  <si>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</si>
  <si>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</si>
  <si>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</si>
  <si>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</si>
  <si>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</si>
  <si>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</si>
  <si>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</si>
  <si>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</si>
  <si>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</si>
  <si>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</si>
  <si>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</si>
  <si>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</si>
  <si>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</si>
  <si>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</si>
  <si>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</si>
  <si>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</si>
  <si>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</si>
  <si>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</si>
  <si>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</si>
  <si>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</si>
  <si>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</si>
  <si>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</si>
  <si>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</si>
  <si>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</si>
  <si>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</si>
  <si>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</si>
  <si>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</si>
  <si>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</si>
  <si>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</si>
  <si>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</si>
  <si>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</si>
  <si>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</si>
  <si>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</si>
  <si>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</si>
  <si>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</si>
  <si>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</si>
  <si>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</si>
  <si>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</si>
  <si>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</si>
  <si>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</si>
  <si>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</si>
  <si>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</si>
  <si>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</si>
  <si>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</si>
  <si>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</si>
  <si>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</si>
  <si>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</si>
  <si>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</si>
  <si>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</si>
  <si>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</si>
  <si>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</si>
  <si>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</si>
  <si>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</si>
  <si>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</si>
  <si>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</si>
  <si>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</si>
  <si>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</si>
  <si>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</si>
  <si>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</si>
  <si>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</si>
  <si>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</si>
  <si>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</si>
  <si>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</si>
  <si>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</si>
  <si>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</si>
  <si>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</si>
  <si>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</si>
  <si>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</si>
  <si>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</si>
  <si>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</si>
  <si>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</si>
  <si>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</si>
  <si>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</si>
  <si>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</si>
  <si>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</si>
  <si>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</si>
  <si>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</si>
  <si>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</si>
  <si>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</si>
  <si>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</si>
  <si>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</si>
  <si>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</si>
  <si>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</si>
  <si>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</si>
  <si>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</si>
  <si>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</si>
  <si>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</si>
  <si>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</si>
  <si>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</si>
  <si>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</si>
  <si>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</si>
  <si>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</si>
  <si>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</si>
  <si>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</si>
  <si>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</si>
  <si>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</si>
  <si>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</si>
  <si>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</si>
  <si>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</si>
  <si>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</si>
  <si>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</si>
  <si>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</si>
  <si>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</si>
  <si>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</si>
  <si>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</si>
  <si>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</si>
  <si>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</si>
  <si>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</si>
  <si>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</si>
  <si>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</si>
  <si>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</si>
  <si>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</si>
  <si>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</si>
  <si>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</si>
  <si>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</si>
  <si>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</si>
  <si>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</si>
  <si>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</si>
  <si>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</si>
  <si>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</si>
  <si>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</si>
  <si>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</si>
  <si>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</si>
  <si>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</si>
  <si>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</si>
  <si>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</si>
  <si>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</si>
  <si>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</si>
  <si>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</si>
  <si>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</si>
  <si>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</si>
  <si>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</si>
  <si>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</si>
  <si>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</si>
  <si>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</si>
  <si>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</si>
  <si>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</si>
  <si>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</si>
  <si>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</si>
  <si>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</si>
  <si>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</si>
  <si>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</si>
  <si>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</si>
  <si>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</si>
  <si>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</si>
  <si>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</si>
  <si>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</si>
  <si>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</si>
  <si>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</si>
  <si>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</si>
  <si>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</si>
  <si>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</si>
  <si>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</si>
  <si>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</si>
  <si>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</si>
  <si>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</si>
  <si>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</si>
  <si>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</si>
  <si>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</si>
  <si>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</si>
  <si>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</si>
  <si>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</si>
  <si>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</si>
  <si>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</si>
  <si>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</si>
  <si>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</si>
  <si>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</si>
  <si>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</si>
  <si>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</si>
  <si>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</si>
  <si>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</si>
  <si>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</si>
  <si>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</si>
  <si>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</si>
  <si>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</si>
  <si>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</si>
  <si>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</si>
  <si>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</si>
  <si>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</si>
  <si>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</si>
  <si>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</si>
  <si>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</si>
  <si>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</si>
  <si>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</si>
  <si>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</si>
  <si>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</si>
  <si>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</si>
  <si>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</si>
  <si>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</si>
  <si>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</si>
  <si>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</si>
  <si>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</si>
  <si>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</si>
  <si>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</si>
  <si>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</si>
  <si>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</si>
  <si>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</si>
  <si>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</si>
  <si>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</si>
  <si>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</si>
  <si>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</si>
  <si>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</si>
  <si>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</si>
  <si>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</si>
  <si>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</si>
  <si>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</si>
  <si>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</si>
  <si>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</si>
  <si>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</si>
  <si>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</si>
  <si>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</si>
  <si>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</si>
  <si>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</si>
  <si>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</si>
  <si>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</si>
  <si>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</si>
  <si>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</si>
  <si>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</si>
  <si>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</si>
  <si>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</si>
  <si>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</si>
  <si>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</si>
  <si>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</si>
  <si>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</si>
  <si>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</si>
  <si>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</si>
  <si>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</si>
  <si>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</si>
  <si>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</si>
  <si>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</si>
  <si>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</si>
  <si>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</si>
  <si>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</si>
  <si>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</si>
  <si>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</si>
  <si>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</si>
  <si>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</si>
  <si>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</si>
  <si>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</si>
  <si>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</si>
  <si>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</si>
  <si>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</si>
  <si>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</si>
  <si>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</si>
  <si>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</si>
  <si>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</si>
  <si>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</si>
  <si>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</si>
  <si>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</si>
  <si>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</si>
  <si>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</si>
  <si>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</si>
  <si>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</si>
  <si>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</si>
  <si>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</si>
  <si>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</si>
  <si>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</si>
  <si>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</si>
  <si>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</si>
  <si>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</si>
  <si>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</si>
  <si>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</si>
  <si>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</si>
  <si>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</si>
  <si>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</si>
  <si>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</si>
  <si>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</si>
  <si>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</si>
  <si>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</si>
  <si>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</si>
  <si>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</si>
  <si>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</si>
  <si>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</si>
  <si>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</si>
  <si>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</si>
  <si>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</si>
  <si>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</si>
  <si>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</si>
  <si>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</si>
  <si>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</si>
  <si>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</si>
  <si>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</si>
  <si>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</si>
  <si>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</si>
  <si>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</si>
  <si>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</si>
  <si>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</si>
  <si>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</si>
  <si>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</si>
  <si>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</si>
  <si>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</si>
  <si>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</si>
  <si>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</si>
  <si>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</si>
  <si>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</si>
  <si>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</si>
  <si>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</si>
  <si>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</si>
  <si>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</si>
  <si>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</si>
  <si>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</si>
  <si>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</si>
  <si>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</si>
  <si>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</si>
  <si>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</si>
  <si>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</si>
  <si>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</si>
  <si>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</si>
  <si>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</si>
  <si>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</si>
  <si>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</si>
  <si>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</si>
  <si>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</si>
  <si>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</si>
  <si>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</si>
  <si>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</si>
  <si>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</si>
  <si>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</si>
  <si>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</si>
  <si>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</si>
  <si>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</si>
  <si>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</si>
  <si>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</si>
  <si>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</si>
  <si>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</si>
  <si>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</si>
  <si>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</si>
  <si>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</si>
  <si>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</si>
  <si>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</si>
  <si>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</si>
  <si>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</si>
  <si>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</si>
  <si>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</si>
  <si>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</si>
  <si>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</si>
  <si>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</si>
  <si>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</si>
  <si>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</si>
  <si>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</si>
  <si>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</si>
  <si>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</si>
  <si>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</si>
  <si>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</si>
  <si>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</si>
  <si>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</si>
  <si>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</si>
  <si>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</si>
  <si>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</si>
  <si>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</si>
  <si>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</si>
  <si>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</si>
  <si>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</si>
  <si>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</si>
  <si>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</si>
  <si>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</si>
  <si>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</si>
  <si>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</si>
  <si>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</si>
  <si>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</si>
  <si>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</si>
  <si>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</si>
  <si>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</si>
  <si>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</si>
  <si>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</si>
  <si>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</si>
  <si>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</si>
  <si>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</si>
  <si>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</si>
  <si>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</si>
  <si>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</si>
  <si>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</si>
  <si>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</si>
  <si>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</si>
  <si>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</si>
  <si>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</si>
  <si>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</si>
  <si>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</si>
  <si>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</si>
  <si>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</si>
  <si>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</si>
  <si>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</si>
  <si>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</si>
  <si>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</si>
  <si>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</si>
  <si>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</si>
  <si>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</si>
  <si>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</si>
  <si>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</si>
  <si>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</si>
  <si>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</si>
  <si>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</si>
  <si>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</si>
  <si>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</si>
  <si>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</si>
  <si>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</si>
  <si>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</si>
  <si>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</si>
  <si>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</si>
  <si>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</si>
  <si>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</si>
  <si>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</si>
  <si>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</si>
  <si>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</si>
  <si>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</si>
  <si>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</si>
  <si>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</si>
  <si>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</si>
  <si>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</si>
  <si>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</si>
  <si>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</si>
  <si>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</si>
  <si>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</si>
  <si>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</si>
  <si>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</si>
  <si>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</si>
  <si>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</si>
  <si>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</si>
  <si>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</si>
  <si>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</si>
  <si>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</si>
  <si>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</si>
  <si>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</si>
  <si>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</si>
  <si>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</si>
  <si>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</si>
  <si>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</si>
  <si>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</si>
  <si>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</si>
  <si>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</si>
  <si>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</si>
  <si>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</si>
  <si>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</si>
  <si>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</si>
  <si>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</si>
  <si>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</si>
  <si>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</si>
  <si>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</si>
  <si>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</si>
  <si>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</si>
  <si>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</si>
  <si>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</si>
  <si>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</si>
  <si>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</si>
  <si>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</si>
  <si>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</si>
  <si>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</si>
  <si>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</si>
  <si>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</si>
  <si>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</si>
  <si>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</si>
  <si>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</si>
  <si>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</si>
  <si>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</si>
  <si>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</si>
  <si>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</si>
  <si>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</si>
  <si>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</si>
  <si>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</si>
  <si>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</si>
  <si>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</si>
  <si>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</si>
  <si>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</si>
  <si>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</si>
  <si>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</si>
  <si>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</si>
  <si>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</si>
  <si>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</si>
  <si>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</si>
  <si>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</si>
  <si>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</si>
  <si>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</si>
  <si>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</si>
  <si>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</si>
  <si>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</si>
  <si>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</si>
  <si>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</si>
  <si>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</si>
  <si>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</si>
  <si>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</si>
  <si>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</si>
  <si>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</si>
  <si>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</si>
  <si>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</si>
  <si>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</si>
  <si>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</si>
  <si>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</si>
  <si>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</si>
  <si>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</si>
  <si>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</si>
  <si>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</si>
  <si>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</si>
  <si>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</si>
  <si>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</si>
  <si>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</si>
  <si>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</si>
  <si>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</si>
  <si>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</si>
  <si>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</si>
  <si>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</si>
  <si>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</si>
  <si>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</si>
  <si>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</si>
  <si>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</si>
  <si>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</si>
  <si>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</si>
  <si>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</si>
  <si>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</si>
  <si>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</si>
  <si>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</si>
  <si>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</si>
  <si>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</si>
  <si>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</si>
  <si>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</si>
  <si>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</si>
  <si>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</si>
  <si>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</si>
  <si>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</si>
  <si>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</si>
  <si>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</si>
  <si>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</si>
  <si>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</si>
  <si>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</si>
  <si>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</si>
  <si>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</si>
  <si>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</si>
  <si>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</si>
  <si>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</si>
  <si>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</si>
  <si>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</si>
  <si>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</si>
  <si>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</si>
  <si>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</si>
  <si>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</si>
  <si>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</si>
  <si>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</si>
  <si>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</si>
  <si>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</si>
  <si>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</si>
  <si>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</si>
  <si>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</si>
  <si>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</si>
  <si>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</si>
  <si>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</si>
  <si>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</si>
  <si>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</si>
  <si>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</si>
  <si>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</si>
  <si>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</si>
  <si>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</si>
  <si>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</si>
  <si>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</si>
  <si>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</si>
  <si>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</si>
  <si>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</si>
  <si>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</si>
  <si>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</si>
  <si>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</si>
  <si>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</si>
  <si>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</si>
  <si>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</si>
  <si>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</si>
  <si>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</si>
  <si>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</si>
  <si>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</si>
  <si>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</si>
  <si>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</si>
  <si>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</si>
  <si>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</si>
  <si>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</si>
  <si>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</si>
  <si>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</si>
  <si>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</si>
  <si>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</si>
  <si>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</si>
  <si>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</si>
  <si>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</si>
  <si>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</si>
  <si>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</si>
  <si>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</si>
  <si>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</si>
  <si>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</si>
  <si>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</si>
  <si>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</si>
  <si>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</si>
  <si>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</si>
  <si>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</si>
  <si>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</si>
  <si>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</si>
  <si>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</si>
  <si>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</si>
  <si>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</si>
  <si>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</si>
  <si>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</si>
  <si>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</si>
  <si>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</si>
  <si>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</si>
  <si>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</si>
  <si>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</si>
  <si>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</si>
  <si>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</si>
  <si>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</si>
  <si>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</si>
  <si>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</si>
  <si>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</si>
  <si>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</si>
  <si>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</si>
  <si>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</si>
  <si>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</si>
  <si>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</si>
  <si>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</si>
  <si>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</si>
  <si>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</si>
  <si>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</si>
  <si>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</si>
  <si>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</si>
  <si>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</si>
  <si>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</si>
  <si>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</si>
  <si>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</si>
  <si>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</si>
  <si>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</si>
  <si>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</si>
  <si>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</si>
  <si>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</si>
  <si>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</si>
  <si>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</si>
  <si>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</si>
  <si>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</si>
  <si>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</si>
  <si>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</si>
  <si>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</si>
  <si>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</si>
  <si>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</si>
  <si>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</si>
  <si>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</si>
  <si>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</si>
  <si>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</si>
  <si>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</si>
  <si>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</si>
  <si>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</si>
  <si>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</si>
  <si>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</si>
  <si>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</si>
  <si>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</si>
  <si>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</si>
  <si>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</si>
  <si>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</si>
  <si>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</si>
  <si>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</si>
  <si>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</si>
  <si>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</si>
  <si>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</si>
  <si>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</si>
  <si>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</si>
  <si>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</si>
  <si>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</si>
  <si>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</si>
  <si>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</si>
  <si>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</si>
  <si>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</si>
  <si>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</si>
  <si>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</si>
  <si>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</si>
  <si>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</si>
  <si>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</si>
  <si>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</si>
  <si>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</si>
  <si>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</si>
  <si>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</si>
  <si>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</si>
  <si>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</si>
  <si>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</si>
  <si>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</si>
  <si>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</si>
  <si>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</si>
  <si>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</si>
  <si>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</si>
  <si>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</si>
  <si>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</si>
  <si>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</si>
  <si>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</si>
  <si>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</si>
  <si>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</si>
  <si>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</si>
  <si>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</si>
  <si>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</si>
  <si>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</si>
  <si>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</si>
  <si>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</si>
  <si>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</si>
  <si>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</si>
  <si>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</si>
  <si>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</si>
  <si>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</si>
  <si>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</si>
  <si>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</si>
  <si>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</si>
  <si>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</si>
  <si>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</si>
  <si>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</si>
  <si>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</si>
  <si>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</si>
  <si>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</si>
  <si>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</si>
  <si>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</si>
  <si>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</si>
  <si>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</si>
  <si>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</si>
  <si>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</si>
  <si>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</si>
  <si>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</si>
  <si>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</si>
  <si>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</si>
  <si>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</si>
  <si>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</si>
  <si>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</si>
  <si>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</si>
  <si>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</si>
  <si>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</si>
  <si>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</si>
  <si>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</si>
  <si>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</si>
  <si>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</si>
  <si>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</si>
  <si>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</si>
  <si>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</si>
  <si>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</si>
  <si>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</si>
  <si>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</si>
  <si>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</si>
  <si>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</si>
  <si>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</si>
  <si>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</si>
  <si>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</si>
  <si>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</si>
  <si>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</si>
  <si>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</si>
  <si>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</si>
  <si>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</si>
  <si>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</si>
  <si>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</si>
  <si>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</si>
  <si>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</si>
  <si>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</si>
  <si>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</si>
  <si>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</si>
  <si>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</si>
  <si>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</si>
  <si>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</si>
  <si>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</si>
  <si>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</si>
  <si>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</si>
  <si>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</si>
  <si>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</si>
  <si>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</si>
  <si>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</si>
  <si>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</si>
  <si>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</si>
  <si>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</si>
  <si>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</si>
  <si>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</si>
  <si>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</si>
  <si>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</si>
  <si>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</si>
  <si>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</si>
  <si>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</si>
  <si>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</si>
  <si>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</si>
  <si>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</si>
  <si>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</si>
  <si>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</si>
  <si>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</si>
  <si>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</si>
  <si>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</si>
  <si>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</si>
  <si>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</si>
  <si>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</si>
  <si>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</si>
  <si>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</si>
  <si>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</si>
  <si>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</si>
  <si>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</si>
  <si>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</si>
  <si>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</si>
  <si>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</si>
  <si>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</si>
  <si>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</si>
  <si>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</si>
  <si>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</si>
  <si>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</si>
  <si>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</si>
  <si>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</si>
  <si>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</si>
  <si>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</si>
  <si>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</si>
  <si>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</si>
  <si>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</si>
  <si>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</si>
  <si>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</si>
  <si>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</si>
  <si>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</si>
  <si>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</si>
  <si>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</si>
  <si>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</si>
  <si>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</si>
  <si>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</si>
  <si>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</si>
  <si>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</si>
  <si>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</si>
  <si>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</si>
  <si>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</si>
  <si>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</si>
  <si>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</si>
  <si>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</si>
  <si>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</si>
  <si>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</si>
  <si>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</si>
  <si>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</si>
  <si>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</si>
  <si>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</si>
  <si>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</si>
  <si>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</si>
  <si>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</si>
  <si>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</si>
  <si>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</si>
  <si>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</si>
  <si>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</si>
  <si>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</si>
  <si>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</si>
  <si>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</si>
  <si>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</si>
  <si>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</si>
  <si>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</si>
  <si>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</si>
  <si>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</si>
  <si>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</si>
  <si>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</si>
  <si>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</si>
  <si>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</si>
  <si>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</si>
  <si>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</si>
  <si>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</si>
  <si>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</si>
  <si>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</si>
  <si>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</si>
  <si>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</si>
  <si>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</si>
  <si>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</si>
  <si>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</si>
  <si>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</si>
  <si>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</si>
  <si>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</si>
  <si>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</si>
  <si>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</si>
  <si>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</si>
  <si>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</si>
  <si>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</si>
  <si>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</si>
  <si>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</si>
  <si>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</si>
  <si>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</si>
  <si>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</si>
  <si>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</si>
  <si>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</si>
  <si>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</si>
  <si>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</si>
  <si>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</si>
  <si>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</si>
  <si>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</si>
  <si>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</si>
  <si>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</si>
  <si>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</si>
  <si>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</si>
  <si>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</si>
  <si>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</si>
  <si>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</si>
  <si>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</si>
  <si>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</si>
  <si>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</si>
  <si>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</si>
  <si>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</si>
  <si>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</si>
  <si>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</si>
  <si>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</si>
  <si>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</si>
  <si>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</si>
  <si>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</si>
  <si>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</si>
  <si>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</si>
  <si>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</si>
  <si>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</si>
  <si>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</si>
  <si>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</si>
  <si>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</si>
  <si>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</si>
  <si>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</si>
  <si>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</si>
  <si>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</si>
  <si>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</si>
  <si>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</si>
  <si>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</si>
  <si>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</si>
  <si>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</si>
  <si>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</si>
  <si>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</si>
  <si>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</si>
  <si>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</si>
  <si>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</si>
  <si>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</si>
  <si>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</si>
  <si>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</si>
  <si>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</si>
  <si>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</si>
  <si>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</si>
  <si>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</si>
  <si>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</si>
  <si>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</si>
  <si>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</si>
  <si>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</si>
  <si>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</si>
  <si>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</si>
  <si>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</si>
  <si>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</si>
  <si>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</si>
  <si>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</si>
  <si>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</si>
  <si>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</si>
  <si>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</si>
  <si>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</si>
  <si>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</si>
  <si>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</si>
  <si>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</si>
  <si>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</si>
  <si>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</si>
  <si>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</si>
  <si>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</si>
  <si>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</si>
  <si>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</si>
  <si>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</si>
  <si>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</si>
  <si>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</si>
  <si>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</si>
  <si>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</si>
  <si>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</si>
  <si>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</si>
  <si>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</si>
  <si>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</si>
  <si>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</si>
  <si>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</si>
  <si>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</si>
  <si>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</si>
  <si>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</si>
  <si>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</si>
  <si>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</si>
  <si>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</si>
  <si>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</si>
  <si>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</si>
  <si>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</si>
  <si>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</si>
  <si>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</si>
  <si>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</si>
  <si>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</si>
  <si>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</si>
  <si>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</si>
  <si>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</si>
  <si>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</si>
  <si>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</si>
  <si>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</si>
  <si>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</si>
  <si>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</si>
  <si>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</si>
  <si>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</si>
  <si>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</si>
  <si>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</si>
  <si>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</si>
  <si>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</si>
  <si>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</si>
  <si>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</si>
  <si>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</si>
  <si>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</si>
  <si>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</si>
  <si>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</si>
  <si>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</si>
  <si>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</si>
  <si>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</si>
  <si>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</si>
  <si>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</si>
  <si>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</si>
  <si>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</si>
  <si>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</si>
  <si>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</si>
  <si>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</si>
  <si>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</si>
  <si>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</si>
  <si>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</si>
  <si>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</si>
  <si>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</si>
  <si>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</si>
  <si>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</si>
  <si>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</si>
  <si>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</si>
  <si>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</si>
  <si>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</si>
  <si>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</si>
  <si>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</si>
  <si>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</si>
  <si>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</si>
  <si>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</si>
  <si>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</si>
  <si>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</si>
  <si>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</si>
  <si>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</si>
  <si>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</si>
  <si>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</si>
  <si>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</si>
  <si>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</si>
  <si>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</si>
  <si>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</si>
  <si>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</si>
  <si>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</si>
  <si>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</si>
  <si>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</si>
  <si>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</si>
  <si>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</si>
  <si>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</si>
  <si>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</si>
  <si>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</si>
  <si>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</si>
  <si>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</si>
  <si>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</si>
  <si>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</si>
  <si>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</si>
  <si>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</si>
  <si>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</si>
  <si>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</si>
  <si>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</si>
  <si>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</si>
  <si>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</si>
  <si>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</si>
  <si>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</si>
  <si>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</si>
  <si>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</si>
  <si>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</si>
  <si>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</si>
  <si>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</si>
  <si>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</si>
  <si>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</si>
  <si>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</si>
  <si>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</si>
  <si>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</si>
  <si>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</si>
  <si>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</si>
  <si>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</si>
  <si>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</si>
  <si>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</si>
  <si>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</si>
  <si>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</si>
  <si>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</si>
  <si>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</si>
  <si>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</si>
  <si>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</si>
  <si>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</si>
  <si>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</si>
  <si>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</si>
  <si>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</si>
  <si>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</si>
  <si>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</si>
  <si>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</si>
  <si>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</si>
  <si>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</si>
  <si>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</si>
  <si>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</si>
  <si>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</si>
  <si>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</si>
  <si>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</si>
  <si>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</si>
  <si>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</si>
  <si>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</si>
  <si>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</si>
  <si>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</si>
  <si>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</si>
  <si>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</si>
  <si>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</si>
  <si>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</si>
  <si>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</si>
  <si>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</si>
  <si>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</si>
  <si>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</si>
  <si>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</si>
  <si>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</si>
  <si>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</si>
  <si>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</si>
  <si>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</si>
  <si>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</si>
  <si>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</si>
  <si>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</si>
  <si>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</si>
  <si>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</si>
  <si>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</si>
  <si>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</si>
  <si>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</si>
  <si>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</si>
  <si>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</si>
  <si>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</si>
  <si>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</si>
  <si>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</si>
  <si>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</si>
  <si>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</si>
  <si>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</si>
  <si>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</si>
  <si>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</si>
  <si>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</si>
  <si>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</si>
  <si>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</si>
  <si>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</si>
  <si>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</si>
  <si>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</si>
  <si>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</si>
  <si>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</si>
  <si>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</si>
  <si>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</si>
  <si>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</si>
  <si>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</si>
  <si>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</si>
  <si>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</si>
  <si>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</si>
  <si>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</si>
  <si>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</si>
  <si>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</si>
  <si>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</si>
  <si>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</si>
  <si>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</si>
  <si>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</si>
  <si>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</si>
  <si>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</si>
  <si>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</si>
  <si>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</si>
  <si>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</si>
  <si>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</si>
  <si>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</si>
  <si>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</si>
  <si>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</si>
  <si>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</si>
  <si>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</si>
  <si>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</si>
  <si>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</si>
  <si>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</si>
  <si>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</si>
  <si>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</si>
  <si>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</si>
  <si>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</si>
  <si>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</si>
  <si>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</si>
  <si>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</si>
  <si>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</si>
  <si>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</si>
  <si>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</si>
  <si>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</si>
  <si>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</si>
  <si>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</si>
  <si>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</si>
  <si>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</si>
  <si>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</si>
  <si>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</si>
  <si>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</si>
  <si>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</si>
  <si>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</si>
  <si>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</si>
  <si>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</si>
  <si>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</si>
  <si>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</si>
  <si>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</si>
  <si>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</si>
  <si>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</si>
  <si>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</si>
  <si>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</si>
  <si>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</si>
  <si>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</si>
  <si>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</si>
  <si>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</si>
  <si>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</si>
  <si>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</si>
  <si>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</si>
  <si>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</si>
  <si>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</si>
  <si>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</si>
  <si>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</si>
  <si>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</si>
  <si>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</si>
  <si>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</si>
  <si>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</si>
  <si>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</si>
  <si>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</si>
  <si>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</si>
  <si>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</si>
  <si>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</si>
  <si>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</si>
  <si>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</si>
  <si>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</si>
  <si>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</si>
  <si>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</si>
  <si>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</si>
  <si>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</si>
  <si>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</si>
  <si>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</si>
  <si>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</si>
  <si>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</si>
  <si>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</si>
  <si>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</si>
  <si>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</si>
  <si>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</si>
  <si>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</si>
  <si>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</si>
  <si>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</si>
  <si>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</si>
  <si>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</si>
  <si>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</si>
  <si>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</si>
  <si>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</si>
  <si>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</si>
  <si>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</si>
  <si>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</si>
  <si>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</si>
  <si>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</si>
  <si>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</si>
  <si>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</si>
  <si>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</si>
  <si>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</si>
  <si>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</si>
  <si>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</si>
  <si>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</si>
  <si>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</si>
  <si>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</si>
  <si>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</si>
  <si>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</si>
  <si>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</si>
  <si>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</si>
  <si>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</si>
  <si>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</si>
  <si>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</si>
  <si>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</si>
  <si>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</si>
  <si>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</si>
  <si>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</si>
  <si>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</si>
  <si>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</si>
  <si>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</si>
  <si>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</si>
  <si>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</si>
  <si>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</si>
  <si>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</si>
  <si>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</si>
  <si>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</si>
  <si>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</si>
  <si>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</si>
  <si>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</si>
  <si>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</si>
  <si>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</si>
  <si>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</si>
  <si>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</si>
  <si>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</si>
  <si>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</si>
  <si>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</si>
  <si>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</si>
  <si>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</si>
  <si>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</si>
  <si>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</si>
  <si>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</si>
  <si>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</si>
  <si>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</si>
  <si>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</si>
  <si>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</si>
  <si>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</si>
  <si>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</si>
  <si>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</si>
  <si>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</si>
  <si>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</si>
  <si>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</si>
  <si>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</si>
  <si>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</si>
  <si>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</si>
  <si>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</si>
  <si>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</si>
  <si>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</si>
  <si>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</si>
  <si>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</si>
  <si>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</si>
  <si>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</si>
  <si>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</si>
  <si>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</si>
  <si>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</si>
  <si>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</si>
  <si>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</si>
  <si>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</si>
  <si>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</si>
  <si>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</si>
  <si>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</si>
  <si>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</si>
  <si>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</si>
  <si>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</si>
  <si>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</si>
  <si>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</si>
  <si>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</si>
  <si>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</si>
  <si>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</si>
  <si>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</si>
  <si>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</si>
  <si>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</si>
  <si>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</si>
  <si>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</si>
  <si>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</si>
  <si>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</si>
  <si>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</si>
  <si>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</si>
  <si>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</si>
  <si>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</si>
  <si>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</si>
  <si>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</si>
  <si>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</si>
  <si>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</si>
  <si>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</si>
  <si>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</si>
  <si>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</si>
  <si>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</si>
  <si>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</si>
  <si>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</si>
  <si>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</si>
  <si>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</si>
  <si>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</si>
  <si>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</si>
  <si>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</si>
  <si>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</si>
  <si>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</si>
  <si>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</si>
  <si>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</si>
  <si>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</si>
  <si>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</si>
  <si>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</si>
  <si>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</si>
  <si>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</si>
  <si>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</si>
  <si>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</si>
  <si>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</si>
  <si>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</si>
  <si>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</si>
  <si>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</si>
  <si>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</si>
  <si>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</si>
  <si>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</si>
  <si>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</si>
  <si>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</si>
  <si>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</si>
  <si>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</si>
  <si>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</si>
  <si>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</si>
  <si>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</si>
  <si>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</si>
  <si>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</si>
  <si>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</si>
  <si>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</si>
  <si>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</si>
  <si>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</si>
  <si>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</si>
  <si>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</si>
  <si>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</si>
  <si>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</si>
  <si>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</si>
  <si>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</si>
  <si>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</si>
  <si>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</si>
  <si>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</si>
  <si>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</si>
  <si>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</si>
  <si>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</si>
  <si>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</si>
  <si>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</si>
  <si>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</si>
  <si>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</si>
  <si>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</si>
  <si>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</si>
  <si>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</si>
  <si>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</si>
  <si>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</si>
  <si>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</si>
  <si>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</si>
  <si>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</si>
  <si>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</si>
  <si>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</si>
  <si>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</si>
  <si>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</si>
  <si>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</si>
  <si>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</si>
  <si>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</si>
  <si>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</si>
  <si>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</si>
  <si>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</si>
  <si>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</si>
  <si>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</si>
  <si>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</si>
  <si>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</si>
  <si>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</si>
  <si>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</si>
  <si>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</si>
  <si>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</si>
  <si>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</si>
  <si>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</si>
  <si>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</si>
  <si>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</si>
  <si>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</si>
  <si>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</si>
  <si>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</si>
  <si>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</si>
  <si>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</si>
  <si>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</si>
  <si>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</si>
  <si>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</si>
  <si>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</si>
  <si>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</si>
  <si>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</si>
  <si>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</si>
  <si>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</si>
  <si>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</si>
  <si>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</si>
  <si>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</si>
  <si>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</si>
  <si>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</si>
  <si>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</si>
  <si>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</si>
  <si>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</si>
  <si>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</si>
  <si>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</si>
  <si>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</si>
  <si>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</si>
  <si>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</si>
  <si>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</si>
  <si>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</si>
  <si>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</si>
  <si>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</si>
  <si>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</si>
  <si>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</si>
  <si>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</si>
  <si>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</si>
  <si>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</si>
  <si>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</si>
  <si>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</si>
  <si>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</si>
  <si>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</si>
  <si>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</si>
  <si>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</si>
  <si>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</si>
  <si>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</si>
  <si>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</si>
  <si>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</si>
  <si>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</si>
  <si>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</si>
  <si>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</si>
  <si>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</si>
  <si>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</si>
  <si>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</si>
  <si>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</si>
  <si>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</si>
  <si>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</si>
  <si>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</si>
  <si>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10R</t>
  </si>
  <si>
    <t>5s</t>
  </si>
  <si>
    <t>59</t>
  </si>
  <si>
    <t>1B</t>
  </si>
  <si>
    <t>1C</t>
  </si>
  <si>
    <t>1Z</t>
  </si>
  <si>
    <t>4j</t>
  </si>
  <si>
    <t>4k</t>
  </si>
  <si>
    <t>4l</t>
  </si>
  <si>
    <t>4m</t>
  </si>
  <si>
    <t>P9</t>
  </si>
  <si>
    <t>P8</t>
  </si>
  <si>
    <t>P7</t>
  </si>
  <si>
    <t>P6</t>
  </si>
  <si>
    <t>P5</t>
  </si>
  <si>
    <t>P4</t>
  </si>
  <si>
    <t>P3</t>
  </si>
  <si>
    <t>P2</t>
  </si>
  <si>
    <t>P1</t>
  </si>
  <si>
    <t xml:space="preserve">Parameter names </t>
  </si>
  <si>
    <t>Render ID</t>
  </si>
  <si>
    <t>VelocityOnGround, MovementDurationWear(MCMins)</t>
  </si>
  <si>
    <t>Running Shoes (Sprinter)</t>
  </si>
  <si>
    <t>11q</t>
  </si>
  <si>
    <t>PC Item</t>
  </si>
  <si>
    <t>Heated Knife Handle</t>
  </si>
  <si>
    <t>11a</t>
  </si>
  <si>
    <t>MiningEfficiency</t>
  </si>
  <si>
    <t>Stainless-PEEK Heated Knife</t>
  </si>
  <si>
    <t>119</t>
  </si>
  <si>
    <t>Stainless-PolyPropylene Heated Knife</t>
  </si>
  <si>
    <t>118</t>
  </si>
  <si>
    <t>Stainless-PolyIsoPrene Heated Knife</t>
  </si>
  <si>
    <t>117</t>
  </si>
  <si>
    <t>Diamond-PEEK Heated Knife</t>
  </si>
  <si>
    <t>116</t>
  </si>
  <si>
    <t>Diamond-PolyPropylene Heated Knife</t>
  </si>
  <si>
    <t>115</t>
  </si>
  <si>
    <t>Diamond-PolyIsoPrene Heated Knife</t>
  </si>
  <si>
    <t>114</t>
  </si>
  <si>
    <t>Metalized PET film</t>
  </si>
  <si>
    <t>21</t>
  </si>
  <si>
    <t>Flashlight Shaft</t>
  </si>
  <si>
    <t>5r</t>
  </si>
  <si>
    <t>Heat Fins</t>
  </si>
  <si>
    <t>5e</t>
  </si>
  <si>
    <t>Heat Exchanger</t>
  </si>
  <si>
    <t>5d</t>
  </si>
  <si>
    <t>Gas Mantle</t>
  </si>
  <si>
    <t>3X</t>
  </si>
  <si>
    <t>Bounciness</t>
  </si>
  <si>
    <t>Trampoline</t>
  </si>
  <si>
    <t>3T</t>
  </si>
  <si>
    <t>Separation Membrane</t>
  </si>
  <si>
    <t>3S</t>
  </si>
  <si>
    <t>Membrane O</t>
  </si>
  <si>
    <t>3R</t>
  </si>
  <si>
    <t>Membrane X</t>
  </si>
  <si>
    <t>3Q</t>
  </si>
  <si>
    <t>Lighter</t>
  </si>
  <si>
    <t>3P</t>
  </si>
  <si>
    <t>3M</t>
  </si>
  <si>
    <t>3I</t>
  </si>
  <si>
    <t>Grapes</t>
  </si>
  <si>
    <t>3H</t>
  </si>
  <si>
    <t>Barley</t>
  </si>
  <si>
    <t>3G</t>
  </si>
  <si>
    <t>Structural Truss</t>
  </si>
  <si>
    <t>3C</t>
  </si>
  <si>
    <t>AirUnitsFull, AirUnitsConsumePerTick</t>
  </si>
  <si>
    <t>3x</t>
  </si>
  <si>
    <t>Radius, Velocity, BoundaryBlock</t>
  </si>
  <si>
    <t>Phase Shifter</t>
  </si>
  <si>
    <t>3r</t>
  </si>
  <si>
    <t>Laser</t>
  </si>
  <si>
    <t>3q</t>
  </si>
  <si>
    <t>VelocityDescent</t>
  </si>
  <si>
    <t>Parachute</t>
  </si>
  <si>
    <t>5a</t>
  </si>
  <si>
    <t>3p</t>
  </si>
  <si>
    <t>Flashlight</t>
  </si>
  <si>
    <t>3o</t>
  </si>
  <si>
    <t>FuelUnitsFull, FuelUnitsBurnPerTick, Range, Spread, FireDurationSeconds, InitialDamage</t>
  </si>
  <si>
    <t>Flame Thrower</t>
  </si>
  <si>
    <t>3n</t>
  </si>
  <si>
    <t>Bucket (Crude Oil)</t>
  </si>
  <si>
    <t>3m</t>
  </si>
  <si>
    <t>Metal Screw</t>
  </si>
  <si>
    <t>3l</t>
  </si>
  <si>
    <t>Max Stack Size</t>
  </si>
  <si>
    <t>Notes</t>
  </si>
  <si>
    <t>First Release</t>
  </si>
  <si>
    <t>Level</t>
  </si>
  <si>
    <t>Type</t>
  </si>
  <si>
    <t>11g</t>
  </si>
  <si>
    <t>11h</t>
  </si>
  <si>
    <t>Pipe</t>
  </si>
  <si>
    <t>BlockPipe</t>
  </si>
  <si>
    <t>11f</t>
  </si>
  <si>
    <t>11k</t>
  </si>
  <si>
    <t>Bedrock Oil</t>
  </si>
  <si>
    <t>BedrockOil</t>
  </si>
  <si>
    <t>5q</t>
  </si>
  <si>
    <t>11j</t>
  </si>
  <si>
    <t>Light</t>
  </si>
  <si>
    <t>3W</t>
  </si>
  <si>
    <t>11i</t>
  </si>
  <si>
    <t>Oil</t>
  </si>
  <si>
    <t>1D</t>
  </si>
  <si>
    <t>Item Game ID</t>
  </si>
  <si>
    <t>Display</t>
  </si>
  <si>
    <t>Internal Object</t>
  </si>
  <si>
    <t>11u</t>
  </si>
  <si>
    <t>11t</t>
  </si>
  <si>
    <t>11s</t>
  </si>
  <si>
    <t>11r</t>
  </si>
  <si>
    <t>11y</t>
  </si>
  <si>
    <t>11x</t>
  </si>
  <si>
    <t>11w</t>
  </si>
  <si>
    <t>11v</t>
  </si>
  <si>
    <t>11C</t>
  </si>
  <si>
    <t>11B</t>
  </si>
  <si>
    <t>11A</t>
  </si>
  <si>
    <t>11z</t>
  </si>
  <si>
    <t>11G</t>
  </si>
  <si>
    <t>11F</t>
  </si>
  <si>
    <t>11E</t>
  </si>
  <si>
    <t>11D</t>
  </si>
  <si>
    <t>11W</t>
  </si>
  <si>
    <t>11V</t>
  </si>
  <si>
    <t>11U</t>
  </si>
  <si>
    <t>11T</t>
  </si>
  <si>
    <t>11S</t>
  </si>
  <si>
    <t>11R</t>
  </si>
  <si>
    <t>11Q</t>
  </si>
  <si>
    <t>11P</t>
  </si>
  <si>
    <t>11O</t>
  </si>
  <si>
    <t>11N</t>
  </si>
  <si>
    <t>11M</t>
  </si>
  <si>
    <t>11L</t>
  </si>
  <si>
    <t>11K</t>
  </si>
  <si>
    <t>11J</t>
  </si>
  <si>
    <t>11I</t>
  </si>
  <si>
    <t>11H</t>
  </si>
  <si>
    <t>12c</t>
  </si>
  <si>
    <t>12b</t>
  </si>
  <si>
    <t>12a</t>
  </si>
  <si>
    <t>129</t>
  </si>
  <si>
    <t>128</t>
  </si>
  <si>
    <t>127</t>
  </si>
  <si>
    <t>126</t>
  </si>
  <si>
    <t>125</t>
  </si>
  <si>
    <t>124</t>
  </si>
  <si>
    <t>123</t>
  </si>
  <si>
    <t>122</t>
  </si>
  <si>
    <t>121</t>
  </si>
  <si>
    <t>120</t>
  </si>
  <si>
    <t>11Z</t>
  </si>
  <si>
    <t>11Y</t>
  </si>
  <si>
    <t>11X</t>
  </si>
  <si>
    <t>12s</t>
  </si>
  <si>
    <t>12r</t>
  </si>
  <si>
    <t>12q</t>
  </si>
  <si>
    <t>12p</t>
  </si>
  <si>
    <t>12o</t>
  </si>
  <si>
    <t>12n</t>
  </si>
  <si>
    <t>12m</t>
  </si>
  <si>
    <t>12l</t>
  </si>
  <si>
    <t>12k</t>
  </si>
  <si>
    <t>12j</t>
  </si>
  <si>
    <t>12i</t>
  </si>
  <si>
    <t>12h</t>
  </si>
  <si>
    <t>12g</t>
  </si>
  <si>
    <t>12f</t>
  </si>
  <si>
    <t>12e</t>
  </si>
  <si>
    <t>12d</t>
  </si>
  <si>
    <t>12I</t>
  </si>
  <si>
    <t>12H</t>
  </si>
  <si>
    <t>12G</t>
  </si>
  <si>
    <t>12F</t>
  </si>
  <si>
    <t>12E</t>
  </si>
  <si>
    <t>12D</t>
  </si>
  <si>
    <t>12C</t>
  </si>
  <si>
    <t>12B</t>
  </si>
  <si>
    <t>12A</t>
  </si>
  <si>
    <t>12z</t>
  </si>
  <si>
    <t>12y</t>
  </si>
  <si>
    <t>12x</t>
  </si>
  <si>
    <t>12w</t>
  </si>
  <si>
    <t>12v</t>
  </si>
  <si>
    <t>12u</t>
  </si>
  <si>
    <t>12t</t>
  </si>
  <si>
    <t>12J</t>
  </si>
  <si>
    <t>12K</t>
  </si>
  <si>
    <t>Lead-Acid Battery (1-Cell)</t>
  </si>
  <si>
    <t>Lead-Acid Battery (9-Cell)</t>
  </si>
  <si>
    <t>Lithium Ion Battery (1-Cell)</t>
  </si>
  <si>
    <t>Lithium Ion Battery (9-Cell)</t>
  </si>
  <si>
    <t>Nickel Metal Hydride Battery (1-Cell)</t>
  </si>
  <si>
    <t>12S</t>
  </si>
  <si>
    <t>12R</t>
  </si>
  <si>
    <t>12Q</t>
  </si>
  <si>
    <t>12P</t>
  </si>
  <si>
    <t>12O</t>
  </si>
  <si>
    <t>12N</t>
  </si>
  <si>
    <t>130</t>
  </si>
  <si>
    <t>Nickel Metal Hydride Battery (9-Cell)</t>
  </si>
  <si>
    <t>Custom Object</t>
  </si>
  <si>
    <t>134</t>
  </si>
  <si>
    <t>135</t>
  </si>
  <si>
    <t>136</t>
  </si>
  <si>
    <t>137</t>
  </si>
  <si>
    <t>138</t>
  </si>
  <si>
    <t>139</t>
  </si>
  <si>
    <t>Flame Tosser</t>
  </si>
  <si>
    <t>Flame Chucker</t>
  </si>
  <si>
    <t>Flame Hurler</t>
  </si>
  <si>
    <t>Regulator (Low Pressure)</t>
  </si>
  <si>
    <t>Regulator (Medium Pressure)</t>
  </si>
  <si>
    <t>Regulator (High Pressure)</t>
  </si>
  <si>
    <t>Regulator (Extreme Pressure)</t>
  </si>
  <si>
    <t>13a</t>
  </si>
  <si>
    <t>13b</t>
  </si>
  <si>
    <t>13c</t>
  </si>
  <si>
    <t>Scuba Tank (Beginner)</t>
  </si>
  <si>
    <t>Scuba Tank (Intermediate)</t>
  </si>
  <si>
    <t>Scuba Tank (Advanced)</t>
  </si>
  <si>
    <t>Scuba Tank (Pro)</t>
  </si>
  <si>
    <t>12Z</t>
  </si>
  <si>
    <t>13d</t>
  </si>
  <si>
    <t>Flashlight Range</t>
  </si>
  <si>
    <t>13h</t>
  </si>
  <si>
    <t>13g</t>
  </si>
  <si>
    <t>13f</t>
  </si>
  <si>
    <t>13e</t>
  </si>
  <si>
    <t>Scuba Mask Light (Beginner)</t>
  </si>
  <si>
    <t>Scuba Mask Light (Intermediate)</t>
  </si>
  <si>
    <t>Scuba Mask Light (Advanced)</t>
  </si>
  <si>
    <t>Scuba Mask Light (Pro)</t>
  </si>
  <si>
    <t>187</t>
  </si>
  <si>
    <t>17t</t>
  </si>
  <si>
    <t>16P</t>
  </si>
  <si>
    <t>28</t>
  </si>
  <si>
    <t>18k</t>
  </si>
  <si>
    <t>17G</t>
  </si>
  <si>
    <t>172</t>
  </si>
  <si>
    <t>2l</t>
  </si>
  <si>
    <t>18j</t>
  </si>
  <si>
    <t>17F</t>
  </si>
  <si>
    <t>171</t>
  </si>
  <si>
    <t>2k</t>
  </si>
  <si>
    <t>18i</t>
  </si>
  <si>
    <t>17E</t>
  </si>
  <si>
    <t>170</t>
  </si>
  <si>
    <t>2j</t>
  </si>
  <si>
    <t>18h</t>
  </si>
  <si>
    <t>17D</t>
  </si>
  <si>
    <t>16Z</t>
  </si>
  <si>
    <t>2i</t>
  </si>
  <si>
    <t>18g</t>
  </si>
  <si>
    <t>17C</t>
  </si>
  <si>
    <t>16Y</t>
  </si>
  <si>
    <t>2h</t>
  </si>
  <si>
    <t>18f</t>
  </si>
  <si>
    <t>17B</t>
  </si>
  <si>
    <t>16X</t>
  </si>
  <si>
    <t>2g</t>
  </si>
  <si>
    <t>18e</t>
  </si>
  <si>
    <t>17A</t>
  </si>
  <si>
    <t>16W</t>
  </si>
  <si>
    <t>2f</t>
  </si>
  <si>
    <t>18d</t>
  </si>
  <si>
    <t>17z</t>
  </si>
  <si>
    <t>16V</t>
  </si>
  <si>
    <t>2e</t>
  </si>
  <si>
    <t>18c</t>
  </si>
  <si>
    <t>17y</t>
  </si>
  <si>
    <t>16U</t>
  </si>
  <si>
    <t>2d</t>
  </si>
  <si>
    <t>18b</t>
  </si>
  <si>
    <t>17x</t>
  </si>
  <si>
    <t>16T</t>
  </si>
  <si>
    <t>2c</t>
  </si>
  <si>
    <t>18a</t>
  </si>
  <si>
    <t>17w</t>
  </si>
  <si>
    <t>16S</t>
  </si>
  <si>
    <t>2b</t>
  </si>
  <si>
    <t>189</t>
  </si>
  <si>
    <t>17v</t>
  </si>
  <si>
    <t>16R</t>
  </si>
  <si>
    <t>2a</t>
  </si>
  <si>
    <t>18s</t>
  </si>
  <si>
    <t>17O</t>
  </si>
  <si>
    <t>17a</t>
  </si>
  <si>
    <t>2t</t>
  </si>
  <si>
    <t>18r</t>
  </si>
  <si>
    <t>17N</t>
  </si>
  <si>
    <t>179</t>
  </si>
  <si>
    <t>2s</t>
  </si>
  <si>
    <t>18q</t>
  </si>
  <si>
    <t>17M</t>
  </si>
  <si>
    <t>178</t>
  </si>
  <si>
    <t>2r</t>
  </si>
  <si>
    <t>18p</t>
  </si>
  <si>
    <t>17L</t>
  </si>
  <si>
    <t>177</t>
  </si>
  <si>
    <t>2q</t>
  </si>
  <si>
    <t>18o</t>
  </si>
  <si>
    <t>17K</t>
  </si>
  <si>
    <t>176</t>
  </si>
  <si>
    <t>2p</t>
  </si>
  <si>
    <t>18n</t>
  </si>
  <si>
    <t>17J</t>
  </si>
  <si>
    <t>175</t>
  </si>
  <si>
    <t>2o</t>
  </si>
  <si>
    <t>18m</t>
  </si>
  <si>
    <t>17I</t>
  </si>
  <si>
    <t>174</t>
  </si>
  <si>
    <t>2n</t>
  </si>
  <si>
    <t>18l</t>
  </si>
  <si>
    <t>17H</t>
  </si>
  <si>
    <t>173</t>
  </si>
  <si>
    <t>2m</t>
  </si>
  <si>
    <t>197</t>
  </si>
  <si>
    <t>19J</t>
  </si>
  <si>
    <t>195</t>
  </si>
  <si>
    <t>19K</t>
  </si>
  <si>
    <t>19u</t>
  </si>
  <si>
    <t>19I</t>
  </si>
  <si>
    <t>194</t>
  </si>
  <si>
    <t>196</t>
  </si>
  <si>
    <t>19t</t>
  </si>
  <si>
    <t>19H</t>
  </si>
  <si>
    <t>193</t>
  </si>
  <si>
    <t>19k</t>
  </si>
  <si>
    <t>19s</t>
  </si>
  <si>
    <t>19G</t>
  </si>
  <si>
    <t>192</t>
  </si>
  <si>
    <t>19j</t>
  </si>
  <si>
    <t>19r</t>
  </si>
  <si>
    <t>19F</t>
  </si>
  <si>
    <t>191</t>
  </si>
  <si>
    <t>19i</t>
  </si>
  <si>
    <t>19q</t>
  </si>
  <si>
    <t>19E</t>
  </si>
  <si>
    <t>190</t>
  </si>
  <si>
    <t>19h</t>
  </si>
  <si>
    <t>19p</t>
  </si>
  <si>
    <t>19D</t>
  </si>
  <si>
    <t>18Z</t>
  </si>
  <si>
    <t>19g</t>
  </si>
  <si>
    <t>19o</t>
  </si>
  <si>
    <t>19C</t>
  </si>
  <si>
    <t>18Y</t>
  </si>
  <si>
    <t>19f</t>
  </si>
  <si>
    <t>19n</t>
  </si>
  <si>
    <t>19B</t>
  </si>
  <si>
    <t>18X</t>
  </si>
  <si>
    <t>19e</t>
  </si>
  <si>
    <t>19m</t>
  </si>
  <si>
    <t>19A</t>
  </si>
  <si>
    <t>18W</t>
  </si>
  <si>
    <t>19d</t>
  </si>
  <si>
    <t>18Q</t>
  </si>
  <si>
    <t>19z</t>
  </si>
  <si>
    <t>18V</t>
  </si>
  <si>
    <t>19c</t>
  </si>
  <si>
    <t>18P</t>
  </si>
  <si>
    <t>19y</t>
  </si>
  <si>
    <t>18U</t>
  </si>
  <si>
    <t>19b</t>
  </si>
  <si>
    <t>18O</t>
  </si>
  <si>
    <t>19x</t>
  </si>
  <si>
    <t>18T</t>
  </si>
  <si>
    <t>19a</t>
  </si>
  <si>
    <t>18N</t>
  </si>
  <si>
    <t>19w</t>
  </si>
  <si>
    <t>18S</t>
  </si>
  <si>
    <t>199</t>
  </si>
  <si>
    <t>18M</t>
  </si>
  <si>
    <t>19v</t>
  </si>
  <si>
    <t>18R</t>
  </si>
  <si>
    <t>198</t>
  </si>
  <si>
    <t>18L</t>
  </si>
  <si>
    <t>19O</t>
  </si>
  <si>
    <t>FuelUnitsFull, FuelUnitsBurnPerTick, VelocityInAir, ExhaustDamageDirect, AltitudeLimit</t>
  </si>
  <si>
    <t>Jet Pack (Beginner)</t>
  </si>
  <si>
    <t>Jet Pack (Intermediate)</t>
  </si>
  <si>
    <t>Jet Pack (Advanced)</t>
  </si>
  <si>
    <t>Jet Pack (Pro)</t>
  </si>
  <si>
    <t>19R</t>
  </si>
  <si>
    <t>19Q</t>
  </si>
  <si>
    <t>19P</t>
  </si>
  <si>
    <t>19S</t>
  </si>
  <si>
    <t>19T</t>
  </si>
  <si>
    <t>16w</t>
  </si>
  <si>
    <t>15r</t>
  </si>
  <si>
    <t>14m</t>
  </si>
  <si>
    <t>66</t>
  </si>
  <si>
    <t>16v</t>
  </si>
  <si>
    <t>15q</t>
  </si>
  <si>
    <t>14l</t>
  </si>
  <si>
    <t>65</t>
  </si>
  <si>
    <t>16u</t>
  </si>
  <si>
    <t>15p</t>
  </si>
  <si>
    <t>14k</t>
  </si>
  <si>
    <t>64</t>
  </si>
  <si>
    <t>16t</t>
  </si>
  <si>
    <t>15o</t>
  </si>
  <si>
    <t>14j</t>
  </si>
  <si>
    <t>63</t>
  </si>
  <si>
    <t>16s</t>
  </si>
  <si>
    <t>15n</t>
  </si>
  <si>
    <t>14i</t>
  </si>
  <si>
    <t>62</t>
  </si>
  <si>
    <t>16r</t>
  </si>
  <si>
    <t>15m</t>
  </si>
  <si>
    <t>14h</t>
  </si>
  <si>
    <t>61</t>
  </si>
  <si>
    <t>16q</t>
  </si>
  <si>
    <t>15l</t>
  </si>
  <si>
    <t>14g</t>
  </si>
  <si>
    <t>60</t>
  </si>
  <si>
    <t>16p</t>
  </si>
  <si>
    <t>15k</t>
  </si>
  <si>
    <t>14f</t>
  </si>
  <si>
    <t>5Z</t>
  </si>
  <si>
    <t>16o</t>
  </si>
  <si>
    <t>15j</t>
  </si>
  <si>
    <t>14e</t>
  </si>
  <si>
    <t>5Y</t>
  </si>
  <si>
    <t>16n</t>
  </si>
  <si>
    <t>15i</t>
  </si>
  <si>
    <t>14d</t>
  </si>
  <si>
    <t>5X</t>
  </si>
  <si>
    <t>Carbon Fiber Weave</t>
  </si>
  <si>
    <t>1bz</t>
  </si>
  <si>
    <t>1bA</t>
  </si>
  <si>
    <t>Collision</t>
  </si>
  <si>
    <t>1bB</t>
  </si>
  <si>
    <t>BlockCollision</t>
  </si>
  <si>
    <t>Copper Piping</t>
  </si>
  <si>
    <t>Freeze Ray (Beginner)</t>
  </si>
  <si>
    <t>Freeze Ray (Intermediate)</t>
  </si>
  <si>
    <t>Freeze Ray (Advanced)</t>
  </si>
  <si>
    <t>Freeze Ray (Pro)</t>
  </si>
  <si>
    <t>Water Cannon (Beginner)</t>
  </si>
  <si>
    <t>Water Cannon (Intermediate)</t>
  </si>
  <si>
    <t>Water Cannon (Advanced)</t>
  </si>
  <si>
    <t>Water Cannon (Pro)</t>
  </si>
  <si>
    <t>FuelUnitsFull, FuelUnitsBurnPerTick, Velocity, FreezeTimeInSeconds, InitialDamage</t>
  </si>
  <si>
    <t>FuelUnitsFull, FuelUnitsBurnPerTick, Velocity</t>
  </si>
  <si>
    <t>1bV</t>
  </si>
  <si>
    <t>1bU</t>
  </si>
  <si>
    <t>1bT</t>
  </si>
  <si>
    <t>1bS</t>
  </si>
  <si>
    <t>1bR</t>
  </si>
  <si>
    <t>1bQ</t>
  </si>
  <si>
    <t>1bP</t>
  </si>
  <si>
    <t>1bO</t>
  </si>
  <si>
    <t>1bY</t>
  </si>
  <si>
    <t>1c0</t>
  </si>
  <si>
    <t>1e5</t>
  </si>
  <si>
    <t>1e6</t>
  </si>
  <si>
    <t>1et</t>
  </si>
  <si>
    <t>Silicon Boule</t>
  </si>
  <si>
    <t>Coins (Copper)</t>
  </si>
  <si>
    <t>Bars (Copper)</t>
  </si>
  <si>
    <t>1eP</t>
  </si>
  <si>
    <t>1eO</t>
  </si>
  <si>
    <t>1eN</t>
  </si>
  <si>
    <t>365 nm UV Bulbs</t>
  </si>
  <si>
    <t>1eG</t>
  </si>
  <si>
    <t>1eF</t>
  </si>
  <si>
    <t>254 nm UV Bulbs</t>
  </si>
  <si>
    <t>1eH</t>
  </si>
  <si>
    <t>Mercury Sulfide Ingot</t>
  </si>
  <si>
    <t>1eI</t>
  </si>
  <si>
    <t>1eJ</t>
  </si>
  <si>
    <t>1eU</t>
  </si>
  <si>
    <t>1eT</t>
  </si>
  <si>
    <t>1eS</t>
  </si>
  <si>
    <t>1eR</t>
  </si>
  <si>
    <t>1eQ</t>
  </si>
  <si>
    <t>Voice Cone</t>
  </si>
  <si>
    <t>Megaphone</t>
  </si>
  <si>
    <t>HAM Radio</t>
  </si>
  <si>
    <t>Walky Talky</t>
  </si>
  <si>
    <t>Cell Phone</t>
  </si>
  <si>
    <t>SpeechDistance</t>
  </si>
  <si>
    <t>1eq</t>
  </si>
  <si>
    <t>Smart Phone</t>
  </si>
  <si>
    <t>Stacks (Copper)</t>
  </si>
  <si>
    <t>1eY</t>
  </si>
  <si>
    <t>1eZ</t>
  </si>
  <si>
    <t>1f0</t>
  </si>
  <si>
    <t>1f1</t>
  </si>
  <si>
    <t>1f2</t>
  </si>
  <si>
    <t>1f3</t>
  </si>
  <si>
    <t>1f4</t>
  </si>
  <si>
    <t>1f5</t>
  </si>
  <si>
    <t>1f6</t>
  </si>
  <si>
    <t>1f7</t>
  </si>
  <si>
    <t>1f8</t>
  </si>
  <si>
    <t>1f9</t>
  </si>
  <si>
    <t>1fa</t>
  </si>
  <si>
    <t>1fb</t>
  </si>
  <si>
    <t>1fc</t>
  </si>
  <si>
    <t>1fd</t>
  </si>
  <si>
    <t>1fe</t>
  </si>
  <si>
    <t>1ff</t>
  </si>
  <si>
    <t>1fg</t>
  </si>
  <si>
    <t>1fh</t>
  </si>
  <si>
    <t>1fi</t>
  </si>
  <si>
    <t>1fj</t>
  </si>
  <si>
    <t>1fk</t>
  </si>
  <si>
    <t>1fl</t>
  </si>
  <si>
    <t>1fm</t>
  </si>
  <si>
    <t>1fn</t>
  </si>
  <si>
    <t>Nugget</t>
  </si>
  <si>
    <t>Mask Damage Per Use</t>
  </si>
  <si>
    <t>Trove (Copper)</t>
  </si>
  <si>
    <t>BlockLight</t>
  </si>
  <si>
    <t>1fv</t>
  </si>
  <si>
    <t>Air Quality Detector</t>
  </si>
  <si>
    <t>1fw</t>
  </si>
  <si>
    <t>Ripstop Nylon Sheet</t>
  </si>
  <si>
    <t>1fB</t>
  </si>
  <si>
    <t>1fA</t>
  </si>
  <si>
    <t>1fz</t>
  </si>
  <si>
    <t>1fy</t>
  </si>
  <si>
    <t>1fx</t>
  </si>
  <si>
    <t>DNA sampler (Nether)</t>
  </si>
  <si>
    <t>DNA sampler (Beginner)</t>
  </si>
  <si>
    <t>DNA sampler (Intermediate)</t>
  </si>
  <si>
    <t>DNA sampler (Advanced)</t>
  </si>
  <si>
    <t>DNA sampler (Expert)</t>
  </si>
  <si>
    <t>1fC</t>
  </si>
  <si>
    <t>1fD</t>
  </si>
  <si>
    <t>1fE</t>
  </si>
  <si>
    <t>1fF</t>
  </si>
  <si>
    <t>1fG</t>
  </si>
  <si>
    <t>1fH</t>
  </si>
  <si>
    <t>1fI</t>
  </si>
  <si>
    <t>1fJ</t>
  </si>
  <si>
    <t>1fK</t>
  </si>
  <si>
    <t>1fL</t>
  </si>
  <si>
    <t>1fM</t>
  </si>
  <si>
    <t>1fN</t>
  </si>
  <si>
    <t>1fO</t>
  </si>
  <si>
    <t>1fP</t>
  </si>
  <si>
    <t>1fQ</t>
  </si>
  <si>
    <t>1fR</t>
  </si>
  <si>
    <t>1fS</t>
  </si>
  <si>
    <t>1fT</t>
  </si>
  <si>
    <t>1fU</t>
  </si>
  <si>
    <t>1fV</t>
  </si>
  <si>
    <t>1fW</t>
  </si>
  <si>
    <t>1fX</t>
  </si>
  <si>
    <t>Cell Culture Dish</t>
  </si>
  <si>
    <t>Cow</t>
  </si>
  <si>
    <t>Pig</t>
  </si>
  <si>
    <t>Chicken</t>
  </si>
  <si>
    <t>Sheep</t>
  </si>
  <si>
    <t>Wolf</t>
  </si>
  <si>
    <t>Ocelot</t>
  </si>
  <si>
    <t>Squid</t>
  </si>
  <si>
    <t>Bat</t>
  </si>
  <si>
    <t>Spider</t>
  </si>
  <si>
    <t>Zombie</t>
  </si>
  <si>
    <t>Skeleton</t>
  </si>
  <si>
    <t>Horse</t>
  </si>
  <si>
    <t>Witch</t>
  </si>
  <si>
    <t>Creeper</t>
  </si>
  <si>
    <t>Silverfish</t>
  </si>
  <si>
    <t>Cave Spider</t>
  </si>
  <si>
    <t>Ghast</t>
  </si>
  <si>
    <t>Blaze</t>
  </si>
  <si>
    <t>Zombie Pigman</t>
  </si>
  <si>
    <t>Magma Cube</t>
  </si>
  <si>
    <t>Guano</t>
  </si>
  <si>
    <t>Person</t>
  </si>
  <si>
    <t>Game ID</t>
  </si>
  <si>
    <t>1gl</t>
  </si>
  <si>
    <t>1gk</t>
  </si>
  <si>
    <t>1gj</t>
  </si>
  <si>
    <t>1gi</t>
  </si>
  <si>
    <t>1gh</t>
  </si>
  <si>
    <t>1gg</t>
  </si>
  <si>
    <t>1gf</t>
  </si>
  <si>
    <t>1ge</t>
  </si>
  <si>
    <t>1gd</t>
  </si>
  <si>
    <t>1gc</t>
  </si>
  <si>
    <t>1gb</t>
  </si>
  <si>
    <t>1ga</t>
  </si>
  <si>
    <t>1g9</t>
  </si>
  <si>
    <t>1g8</t>
  </si>
  <si>
    <t>1g7</t>
  </si>
  <si>
    <t>1g6</t>
  </si>
  <si>
    <t>1g5</t>
  </si>
  <si>
    <t>1g4</t>
  </si>
  <si>
    <t>1g3</t>
  </si>
  <si>
    <t>1g2</t>
  </si>
  <si>
    <t>1g1</t>
  </si>
  <si>
    <t>DNA Sampler</t>
  </si>
  <si>
    <t>null</t>
  </si>
  <si>
    <t>MaxStackSize</t>
  </si>
  <si>
    <t>1xn</t>
  </si>
  <si>
    <t>Flourescent Bulbs</t>
  </si>
  <si>
    <t>1hl</t>
  </si>
  <si>
    <t>Oil Slime Ball</t>
  </si>
  <si>
    <t>1hY</t>
  </si>
  <si>
    <t>Password Door</t>
  </si>
  <si>
    <t>PC Block</t>
  </si>
  <si>
    <t>ItemID</t>
  </si>
  <si>
    <t>1hX</t>
  </si>
  <si>
    <t>1hn</t>
  </si>
  <si>
    <t>Dev Tool</t>
  </si>
  <si>
    <t>1ho</t>
  </si>
  <si>
    <t>Challenge Block</t>
  </si>
  <si>
    <t>1hp</t>
  </si>
  <si>
    <t>Constitution Claim</t>
  </si>
  <si>
    <t>1hr</t>
  </si>
  <si>
    <t>Indelible Ink</t>
  </si>
  <si>
    <t>1hs</t>
  </si>
  <si>
    <t>Poly Portal</t>
  </si>
  <si>
    <t>1hv</t>
  </si>
  <si>
    <t>1hw</t>
  </si>
  <si>
    <t>1hx</t>
  </si>
  <si>
    <t>Knockback Bomb</t>
  </si>
  <si>
    <t>Freezing Knockback Bomb</t>
  </si>
  <si>
    <t>Cleats</t>
  </si>
  <si>
    <t>Armor</t>
  </si>
  <si>
    <t>1.4.12</t>
  </si>
  <si>
    <t>1hF</t>
  </si>
  <si>
    <t>IronCannonBall</t>
  </si>
  <si>
    <t>1hG</t>
  </si>
  <si>
    <t>Mining Hammer</t>
  </si>
  <si>
    <t>Tool</t>
  </si>
  <si>
    <t>1hH</t>
  </si>
  <si>
    <t>HPBlock</t>
  </si>
  <si>
    <t>1jB</t>
  </si>
  <si>
    <t>1jA</t>
  </si>
  <si>
    <t>Place Block</t>
  </si>
  <si>
    <t>Break Block</t>
  </si>
  <si>
    <t>1hJ</t>
  </si>
  <si>
    <t>Paintpellet</t>
  </si>
  <si>
    <t>1hK</t>
  </si>
  <si>
    <t>Wood Slingshot</t>
  </si>
  <si>
    <t>Weapon</t>
  </si>
  <si>
    <t>Velocity, Cooldown, PelletTypeUsed, NumberOfPelletsUsed, Damage</t>
  </si>
  <si>
    <t>1.4.13</t>
  </si>
  <si>
    <t>1hM</t>
  </si>
  <si>
    <t>Tactical Slingshot</t>
  </si>
  <si>
    <t>1hN</t>
  </si>
  <si>
    <t>Scatter Slingshot</t>
  </si>
  <si>
    <t>1hO</t>
  </si>
  <si>
    <t>Burst Slingshot</t>
  </si>
  <si>
    <t>1hP</t>
  </si>
  <si>
    <t>Gravity Slingshot</t>
  </si>
  <si>
    <t>1hQ</t>
  </si>
  <si>
    <t>Ice Slingshot</t>
  </si>
  <si>
    <t>1hL</t>
  </si>
  <si>
    <t>Paintball</t>
  </si>
  <si>
    <t>1hS</t>
  </si>
  <si>
    <t>GravelCannonBall</t>
  </si>
  <si>
    <t>1k0</t>
  </si>
  <si>
    <t>AI Tool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</si>
</sst>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0"/>
      <name val="Arial"/>
    </font>
    <font>
      <sz val="11"/>
      <color theme="1"/>
      <name val="Calibri"/>
      <family val="2"/>
      <scheme val="minor"/>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u/>
      <sz val="10"/>
      <color theme="10"/>
      <name val="Arial"/>
      <family val="2"/>
    </font>
    <font>
      <u/>
      <sz val="10"/>
      <color theme="11"/>
      <name val="Arial"/>
      <family val="2"/>
    </font>
    <font>
      <sz val="10"/>
      <name val="Arial"/>
    </font>
    <font>
      <b/>
      <sz val="11"/>
      <color rgb="FF000000"/>
      <name val="Calibri"/>
      <family val="2"/>
    </font>
  </fonts>
  <fills count="3">
    <fill>
      <patternFill patternType="none"/>
    </fill>
    <fill>
      <patternFill patternType="gray125"/>
    </fill>
    <fill>
      <patternFill patternType="solid">
        <fgColor theme="6"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s>
  <cellStyleXfs count="58">
    <xf numFmtId="0" fontId="0" fillId="0" borderId="0"/>
    <xf numFmtId="0" fontId="5"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0" borderId="0"/>
    <xf numFmtId="0" fontId="1" fillId="0" borderId="0"/>
  </cellStyleXfs>
  <cellXfs count="44">
    <xf numFmtId="0" fontId="0" fillId="0" borderId="0" xfId="0"/>
    <xf numFmtId="0" fontId="3" fillId="0" borderId="0" xfId="0" applyFont="1" applyFill="1" applyBorder="1" applyAlignment="1">
      <alignment wrapText="1"/>
    </xf>
    <xf numFmtId="0" fontId="2" fillId="0" borderId="0" xfId="0" applyFont="1" applyFill="1" applyBorder="1"/>
    <xf numFmtId="0" fontId="4" fillId="0" borderId="0" xfId="0" applyFont="1" applyFill="1" applyBorder="1" applyAlignment="1"/>
    <xf numFmtId="0" fontId="5" fillId="0" borderId="0" xfId="0" applyFont="1"/>
    <xf numFmtId="0" fontId="6" fillId="0" borderId="0" xfId="0" applyFont="1"/>
    <xf numFmtId="0" fontId="7" fillId="0" borderId="0" xfId="0" applyFont="1" applyFill="1" applyBorder="1" applyAlignment="1"/>
    <xf numFmtId="0" fontId="6" fillId="0" borderId="0" xfId="0" applyFont="1" applyFill="1" applyBorder="1" applyAlignment="1">
      <alignment wrapText="1"/>
    </xf>
    <xf numFmtId="0" fontId="8" fillId="0" borderId="0" xfId="0" applyFont="1" applyFill="1" applyBorder="1" applyAlignment="1"/>
    <xf numFmtId="0" fontId="8" fillId="0" borderId="0" xfId="0" applyFont="1" applyFill="1" applyBorder="1"/>
    <xf numFmtId="0" fontId="5" fillId="0" borderId="0" xfId="0" applyFont="1" applyFill="1" applyBorder="1" applyAlignment="1">
      <alignment wrapText="1"/>
    </xf>
    <xf numFmtId="0" fontId="6" fillId="0" borderId="0" xfId="0" applyFont="1" applyFill="1" applyBorder="1" applyAlignment="1"/>
    <xf numFmtId="49" fontId="0" fillId="0" borderId="0" xfId="0" applyNumberFormat="1"/>
    <xf numFmtId="49" fontId="5" fillId="0" borderId="0" xfId="1" applyNumberFormat="1"/>
    <xf numFmtId="49" fontId="5" fillId="0" borderId="0" xfId="1" applyNumberFormat="1" applyFill="1"/>
    <xf numFmtId="0" fontId="6" fillId="2" borderId="1" xfId="0" applyFont="1" applyFill="1" applyBorder="1"/>
    <xf numFmtId="0" fontId="0" fillId="2" borderId="1" xfId="0" applyFill="1" applyBorder="1"/>
    <xf numFmtId="0" fontId="0" fillId="2" borderId="3" xfId="0" applyFill="1" applyBorder="1"/>
    <xf numFmtId="49" fontId="5" fillId="0" borderId="0" xfId="1" applyNumberFormat="1" applyBorder="1"/>
    <xf numFmtId="0" fontId="0" fillId="0" borderId="0" xfId="0" applyBorder="1"/>
    <xf numFmtId="0" fontId="5" fillId="0" borderId="0" xfId="0" applyFont="1" applyBorder="1"/>
    <xf numFmtId="49" fontId="5" fillId="0" borderId="2" xfId="1" applyNumberFormat="1" applyBorder="1"/>
    <xf numFmtId="0" fontId="0" fillId="2" borderId="4" xfId="0" applyFill="1" applyBorder="1"/>
    <xf numFmtId="0" fontId="0" fillId="0" borderId="2" xfId="0" applyBorder="1"/>
    <xf numFmtId="0" fontId="5" fillId="0" borderId="2" xfId="0" applyFont="1" applyBorder="1"/>
    <xf numFmtId="49" fontId="6" fillId="0" borderId="0" xfId="0" applyNumberFormat="1" applyFont="1"/>
    <xf numFmtId="0" fontId="5" fillId="0" borderId="0" xfId="1" applyAlignment="1">
      <alignment horizontal="left" vertical="top"/>
    </xf>
    <xf numFmtId="0" fontId="5" fillId="0" borderId="0" xfId="1"/>
    <xf numFmtId="0" fontId="2" fillId="0" borderId="0" xfId="1" applyFont="1" applyFill="1" applyBorder="1" applyAlignment="1">
      <alignment horizontal="left" vertical="top"/>
    </xf>
    <xf numFmtId="0" fontId="5" fillId="0" borderId="0" xfId="1" applyFont="1"/>
    <xf numFmtId="0" fontId="8" fillId="0" borderId="0" xfId="56" applyFont="1" applyFill="1" applyBorder="1" applyAlignment="1"/>
    <xf numFmtId="0" fontId="5" fillId="0" borderId="0" xfId="1" applyFont="1" applyAlignment="1">
      <alignment horizontal="left" vertical="top"/>
    </xf>
    <xf numFmtId="0" fontId="5" fillId="0" borderId="0" xfId="1" applyFill="1" applyBorder="1" applyAlignment="1">
      <alignment horizontal="left" vertical="top"/>
    </xf>
    <xf numFmtId="49" fontId="5" fillId="0" borderId="0" xfId="1" applyNumberFormat="1" applyAlignment="1">
      <alignment horizontal="left" vertical="top"/>
    </xf>
    <xf numFmtId="0" fontId="5" fillId="0" borderId="0" xfId="1" applyFont="1" applyFill="1" applyBorder="1" applyAlignment="1">
      <alignment horizontal="left" vertical="top"/>
    </xf>
    <xf numFmtId="0" fontId="6" fillId="0" borderId="0" xfId="1" applyFont="1" applyAlignment="1">
      <alignment horizontal="left" vertical="top"/>
    </xf>
    <xf numFmtId="0" fontId="12" fillId="0" borderId="0" xfId="1" applyFont="1" applyFill="1" applyBorder="1" applyAlignment="1">
      <alignment horizontal="left" vertical="top"/>
    </xf>
    <xf numFmtId="49" fontId="6" fillId="0" borderId="0" xfId="1" applyNumberFormat="1" applyFont="1"/>
    <xf numFmtId="0" fontId="6" fillId="0" borderId="0" xfId="1" applyFont="1"/>
    <xf numFmtId="0" fontId="6" fillId="0" borderId="0" xfId="1" applyFont="1" applyAlignment="1">
      <alignment wrapText="1"/>
    </xf>
    <xf numFmtId="0" fontId="12" fillId="0" borderId="0" xfId="1" applyFont="1" applyFill="1" applyBorder="1"/>
    <xf numFmtId="49" fontId="5" fillId="0" borderId="0" xfId="1" applyNumberFormat="1" applyFont="1"/>
    <xf numFmtId="0" fontId="5" fillId="0" borderId="0" xfId="1" applyFill="1"/>
    <xf numFmtId="0" fontId="5" fillId="0" borderId="0" xfId="1" applyFill="1" applyAlignment="1">
      <alignment horizontal="left" vertical="top"/>
    </xf>
  </cellXfs>
  <cellStyles count="5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Normal" xfId="0" builtinId="0"/>
    <cellStyle name="Normal 2" xfId="1"/>
    <cellStyle name="Normal 3" xfId="56"/>
    <cellStyle name="Normal 4" xfId="57"/>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1">
          <cell r="A1" t="str">
            <v>State of Matter</v>
          </cell>
        </row>
        <row r="2">
          <cell r="A2" t="str">
            <v>Solid</v>
          </cell>
        </row>
        <row r="3">
          <cell r="A3" t="str">
            <v>Liquid</v>
          </cell>
        </row>
        <row r="7">
          <cell r="A7" t="str">
            <v>Bag</v>
          </cell>
          <cell r="B7" t="str">
            <v>Solid</v>
          </cell>
        </row>
        <row r="8">
          <cell r="A8" t="str">
            <v>Vial</v>
          </cell>
          <cell r="B8" t="str">
            <v>Liquid</v>
          </cell>
        </row>
        <row r="9">
          <cell r="A9" t="str">
            <v>Flask</v>
          </cell>
        </row>
        <row r="10">
          <cell r="A10" t="str">
            <v>Sack</v>
          </cell>
          <cell r="B10" t="str">
            <v>Solid</v>
          </cell>
        </row>
        <row r="11">
          <cell r="A11" t="str">
            <v>Beaker</v>
          </cell>
          <cell r="B11" t="str">
            <v>Liquid</v>
          </cell>
        </row>
        <row r="12">
          <cell r="A12" t="str">
            <v>Cartridge</v>
          </cell>
        </row>
        <row r="13">
          <cell r="A13" t="str">
            <v>Powder Keg</v>
          </cell>
          <cell r="B13" t="str">
            <v>Solid</v>
          </cell>
        </row>
        <row r="14">
          <cell r="A14" t="str">
            <v>Drum</v>
          </cell>
          <cell r="B14" t="str">
            <v>Liquid</v>
          </cell>
        </row>
        <row r="15">
          <cell r="A15" t="str">
            <v>Canister</v>
          </cell>
        </row>
        <row r="16">
          <cell r="A16" t="str">
            <v>Chemical Silo</v>
          </cell>
          <cell r="B16" t="str">
            <v>Solid</v>
          </cell>
        </row>
        <row r="17">
          <cell r="A17" t="str">
            <v>Chemical Vat</v>
          </cell>
          <cell r="B17" t="str">
            <v>Liquid</v>
          </cell>
        </row>
        <row r="18">
          <cell r="A18" t="str">
            <v>Chemical Tank</v>
          </cell>
        </row>
        <row r="21">
          <cell r="A21" t="str">
            <v>Armor</v>
          </cell>
        </row>
        <row r="22">
          <cell r="A22" t="str">
            <v>Weapon</v>
          </cell>
        </row>
        <row r="24">
          <cell r="A24" t="str">
            <v>Tool</v>
          </cell>
        </row>
        <row r="26">
          <cell r="A26" t="str">
            <v>PC Item</v>
          </cell>
        </row>
        <row r="28">
          <cell r="A28" t="str">
            <v>Food</v>
          </cell>
        </row>
        <row r="29">
          <cell r="A29" t="str">
            <v>Currency</v>
          </cell>
        </row>
        <row r="133">
          <cell r="A133" t="str">
            <v>Version</v>
          </cell>
        </row>
        <row r="134">
          <cell r="A134" t="str">
            <v>1.0.0</v>
          </cell>
        </row>
        <row r="137">
          <cell r="A137" t="str">
            <v>1.0.3</v>
          </cell>
        </row>
        <row r="138">
          <cell r="A138" t="str">
            <v>1.0.4</v>
          </cell>
        </row>
        <row r="144">
          <cell r="A144" t="str">
            <v>1.1.0</v>
          </cell>
        </row>
        <row r="145">
          <cell r="A145" t="str">
            <v>1.1.1</v>
          </cell>
        </row>
        <row r="146">
          <cell r="A146" t="str">
            <v>1.1.2</v>
          </cell>
        </row>
        <row r="149">
          <cell r="A149" t="str">
            <v>1.2.3</v>
          </cell>
        </row>
        <row r="153">
          <cell r="A153" t="str">
            <v>1.3.2</v>
          </cell>
        </row>
        <row r="156">
          <cell r="A156" t="str">
            <v>1.3.5</v>
          </cell>
        </row>
        <row r="157">
          <cell r="A157" t="str">
            <v>1.3.6</v>
          </cell>
        </row>
        <row r="159">
          <cell r="A159" t="str">
            <v>1.3.8</v>
          </cell>
        </row>
        <row r="163">
          <cell r="A163" t="str">
            <v>1.4.4</v>
          </cell>
        </row>
        <row r="168">
          <cell r="A168" t="str">
            <v>1.4.9</v>
          </cell>
        </row>
        <row r="169">
          <cell r="A169" t="str">
            <v>1.4.10</v>
          </cell>
        </row>
      </sheetData>
      <sheetData sheetId="1">
        <row r="1">
          <cell r="A1" t="str">
            <v>Game ID</v>
          </cell>
        </row>
      </sheetData>
      <sheetData sheetId="2"/>
      <sheetData sheetId="3">
        <row r="22">
          <cell r="A22" t="str">
            <v>1.0.0</v>
          </cell>
        </row>
      </sheetData>
      <sheetData sheetId="4">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Plumbum (Lead)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5">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row r="9">
          <cell r="B9" t="str">
            <v>Potash</v>
          </cell>
        </row>
        <row r="10">
          <cell r="B10" t="str">
            <v>Fluorite</v>
          </cell>
        </row>
        <row r="11">
          <cell r="B11" t="str">
            <v>Cinnabar</v>
          </cell>
        </row>
      </sheetData>
      <sheetData sheetId="6">
        <row r="1">
          <cell r="B1" t="str">
            <v>Alloy</v>
          </cell>
        </row>
        <row r="2">
          <cell r="B2" t="str">
            <v>Steel</v>
          </cell>
        </row>
        <row r="3">
          <cell r="B3" t="str">
            <v>Stainless Steel</v>
          </cell>
        </row>
        <row r="4">
          <cell r="B4" t="str">
            <v>Brass</v>
          </cell>
        </row>
        <row r="5">
          <cell r="B5" t="str">
            <v>Bronze</v>
          </cell>
        </row>
        <row r="6">
          <cell r="B6" t="str">
            <v>Tungsten Carbide</v>
          </cell>
        </row>
        <row r="7">
          <cell r="B7" t="str">
            <v>Nichrome</v>
          </cell>
        </row>
        <row r="8">
          <cell r="B8" t="str">
            <v>Antimony-Lead</v>
          </cell>
        </row>
      </sheetData>
      <sheetData sheetId="7">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 Ethanol</v>
          </cell>
          <cell r="C9" t="str">
            <v>CH3CH2CH2CH2OCH2CH2OCH2CH2OH</v>
          </cell>
          <cell r="D9" t="str">
            <v>Liquid</v>
          </cell>
        </row>
        <row r="10">
          <cell r="B10" t="str">
            <v>2-(2-Ethoxyethoxy) Ethanol, Carbitol Cellosolve</v>
          </cell>
          <cell r="C10" t="str">
            <v>CH3CH2OCH2CH2OCH2CH2OH</v>
          </cell>
          <cell r="D10" t="str">
            <v>Liquid</v>
          </cell>
        </row>
        <row r="11">
          <cell r="B11" t="str">
            <v>2-(2-Methoxyethoxy) 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Hydroxide</v>
          </cell>
          <cell r="C52" t="str">
            <v>(NH4)OH</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 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Caprolactam</v>
          </cell>
          <cell r="D88" t="str">
            <v>Liquid</v>
          </cell>
        </row>
        <row r="89">
          <cell r="B89" t="str">
            <v>Carbon Dioxide</v>
          </cell>
          <cell r="C89" t="str">
            <v>CO2</v>
          </cell>
          <cell r="D89" t="str">
            <v>Gas</v>
          </cell>
        </row>
        <row r="90">
          <cell r="B90" t="str">
            <v>Carbon Monoxide</v>
          </cell>
          <cell r="D90" t="str">
            <v>Gas</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Chromium Oxide</v>
          </cell>
          <cell r="C97" t="str">
            <v>Cr2O3</v>
          </cell>
          <cell r="D97" t="str">
            <v>Liquid</v>
          </cell>
        </row>
        <row r="98">
          <cell r="B98" t="str">
            <v>Citric Acid</v>
          </cell>
          <cell r="C98" t="str">
            <v>C6H8O7</v>
          </cell>
          <cell r="D98" t="str">
            <v>Liquid</v>
          </cell>
        </row>
        <row r="99">
          <cell r="B99" t="str">
            <v>Coke</v>
          </cell>
          <cell r="D99" t="str">
            <v>Liquid</v>
          </cell>
        </row>
        <row r="100">
          <cell r="B100" t="str">
            <v>Copper Naphthenate</v>
          </cell>
          <cell r="C100" t="str">
            <v>Cu(C11H10O2)2</v>
          </cell>
          <cell r="D100" t="str">
            <v>Liquid</v>
          </cell>
        </row>
        <row r="101">
          <cell r="B101" t="str">
            <v>Copper Sulfate Pentahydrate</v>
          </cell>
          <cell r="C101" t="str">
            <v>CuSO25H2O</v>
          </cell>
          <cell r="D101" t="str">
            <v>Liquid</v>
          </cell>
        </row>
        <row r="102">
          <cell r="B102" t="str">
            <v>Copper Sulfate (Anhydrous)</v>
          </cell>
          <cell r="C102" t="str">
            <v>CuSO4</v>
          </cell>
          <cell r="D102" t="str">
            <v>Liquid</v>
          </cell>
        </row>
        <row r="103">
          <cell r="B103" t="str">
            <v>Crude Oil</v>
          </cell>
          <cell r="C103" t="str">
            <v>Complex</v>
          </cell>
          <cell r="D103" t="str">
            <v>Liquid</v>
          </cell>
        </row>
        <row r="104">
          <cell r="B104" t="str">
            <v>Cyanide</v>
          </cell>
          <cell r="D104" t="str">
            <v>Liquid</v>
          </cell>
        </row>
        <row r="105">
          <cell r="B105" t="str">
            <v>Cyanuric Acid</v>
          </cell>
          <cell r="C105" t="str">
            <v>C3H3N3O3</v>
          </cell>
          <cell r="D105" t="str">
            <v>Liquid</v>
          </cell>
        </row>
        <row r="106">
          <cell r="B106" t="str">
            <v>Cyclohexane</v>
          </cell>
          <cell r="D106" t="str">
            <v>Liquid</v>
          </cell>
        </row>
        <row r="107">
          <cell r="B107" t="str">
            <v>Cyclohexane Dimethanol</v>
          </cell>
          <cell r="C107" t="str">
            <v>C6H10(CH2OH)2</v>
          </cell>
          <cell r="D107" t="str">
            <v>Liquid</v>
          </cell>
        </row>
        <row r="108">
          <cell r="B108" t="str">
            <v>Cyclohexanone</v>
          </cell>
          <cell r="D108" t="str">
            <v>Liquid</v>
          </cell>
        </row>
        <row r="109">
          <cell r="B109" t="str">
            <v>Cyclohexylamine</v>
          </cell>
          <cell r="D109" t="str">
            <v>Liquid</v>
          </cell>
        </row>
        <row r="110">
          <cell r="B110" t="str">
            <v>Dextrose</v>
          </cell>
          <cell r="C110" t="str">
            <v>C6H12O6</v>
          </cell>
          <cell r="D110" t="str">
            <v>Liquid</v>
          </cell>
        </row>
        <row r="111">
          <cell r="B111" t="str">
            <v>Diamine</v>
          </cell>
          <cell r="D111" t="str">
            <v>Liquid</v>
          </cell>
        </row>
        <row r="112">
          <cell r="B112" t="str">
            <v>Dibutoxyethane</v>
          </cell>
          <cell r="C112" t="str">
            <v>CH3CH2CH2CH2OCH2CH2OCH2CH2CH2CH3</v>
          </cell>
          <cell r="D112" t="str">
            <v>Liquid</v>
          </cell>
        </row>
        <row r="113">
          <cell r="B113" t="str">
            <v>Dicarboxyllic Acid</v>
          </cell>
          <cell r="D113" t="str">
            <v>Liquid</v>
          </cell>
        </row>
        <row r="114">
          <cell r="B114" t="str">
            <v>Dichloromethane</v>
          </cell>
          <cell r="C114" t="str">
            <v>CH2Cl2</v>
          </cell>
          <cell r="D114" t="str">
            <v>Liquid</v>
          </cell>
        </row>
        <row r="115">
          <cell r="B115" t="str">
            <v>Diesel</v>
          </cell>
          <cell r="D115" t="str">
            <v>Liquid</v>
          </cell>
        </row>
        <row r="116">
          <cell r="B116" t="str">
            <v>Diethoxyethane</v>
          </cell>
          <cell r="C116" t="str">
            <v>CH3CH2OCH2CH2OCH2CH3</v>
          </cell>
          <cell r="D116" t="str">
            <v>Liquid</v>
          </cell>
        </row>
        <row r="117">
          <cell r="B117" t="str">
            <v>Diethylene Glycol</v>
          </cell>
          <cell r="C117" t="str">
            <v>(HOCH2CH2)2O</v>
          </cell>
          <cell r="D117" t="str">
            <v>Liquid</v>
          </cell>
        </row>
        <row r="118">
          <cell r="B118" t="str">
            <v>Dimethoxyethane</v>
          </cell>
          <cell r="C118" t="str">
            <v>CH3OCH2CH2OCH3</v>
          </cell>
          <cell r="D118" t="str">
            <v>Liquid</v>
          </cell>
        </row>
        <row r="119">
          <cell r="B119" t="str">
            <v>Dimethyl Sulfoxide</v>
          </cell>
          <cell r="C119" t="str">
            <v>(CH3)2SO</v>
          </cell>
          <cell r="D119" t="str">
            <v>Liquid</v>
          </cell>
        </row>
        <row r="120">
          <cell r="B120" t="str">
            <v>Dimethyl Terephthalate</v>
          </cell>
          <cell r="C120" t="str">
            <v>C6H4(CO2CH3)2</v>
          </cell>
          <cell r="D120" t="str">
            <v>Liquid</v>
          </cell>
        </row>
        <row r="121">
          <cell r="B121" t="str">
            <v>Dioxane</v>
          </cell>
          <cell r="D121" t="str">
            <v>Liquid</v>
          </cell>
        </row>
        <row r="122">
          <cell r="B122" t="str">
            <v>Disodium Phosphate</v>
          </cell>
          <cell r="C122" t="str">
            <v>Na2HPO4</v>
          </cell>
          <cell r="D122" t="str">
            <v>Liquid</v>
          </cell>
        </row>
        <row r="123">
          <cell r="B123" t="str">
            <v>EDC</v>
          </cell>
          <cell r="D123" t="str">
            <v>Liquid</v>
          </cell>
        </row>
        <row r="124">
          <cell r="B124" t="str">
            <v>Ethane</v>
          </cell>
          <cell r="C124" t="str">
            <v>C2H6</v>
          </cell>
          <cell r="D124" t="str">
            <v>Gas</v>
          </cell>
        </row>
        <row r="125">
          <cell r="B125" t="str">
            <v>Ethanol</v>
          </cell>
          <cell r="C125" t="str">
            <v>C2H3OH</v>
          </cell>
          <cell r="D125" t="str">
            <v>Liquid</v>
          </cell>
        </row>
        <row r="126">
          <cell r="B126" t="str">
            <v>Ethanol/Ethyl Alcohol</v>
          </cell>
          <cell r="C126" t="str">
            <v>C2H5OH</v>
          </cell>
          <cell r="D126" t="str">
            <v>Liquid</v>
          </cell>
        </row>
        <row r="127">
          <cell r="B127" t="str">
            <v>Ether</v>
          </cell>
          <cell r="C127" t="str">
            <v>(C2H5)2O</v>
          </cell>
          <cell r="D127" t="str">
            <v>Liquid</v>
          </cell>
        </row>
        <row r="128">
          <cell r="B128" t="str">
            <v>Ethylbenzene</v>
          </cell>
          <cell r="D128" t="str">
            <v>Liquid</v>
          </cell>
        </row>
        <row r="129">
          <cell r="B129" t="str">
            <v>Ethylene</v>
          </cell>
          <cell r="C129" t="str">
            <v>C2H4</v>
          </cell>
          <cell r="D129" t="str">
            <v>Gas</v>
          </cell>
        </row>
        <row r="130">
          <cell r="B130" t="str">
            <v>Ethylene Carbonate</v>
          </cell>
          <cell r="C130" t="str">
            <v>C3H4O3</v>
          </cell>
          <cell r="D130" t="str">
            <v>Liquid</v>
          </cell>
        </row>
        <row r="131">
          <cell r="B131" t="str">
            <v>Ethylene Glycol</v>
          </cell>
          <cell r="C131" t="str">
            <v>CH2OHCH2OH</v>
          </cell>
          <cell r="D131" t="str">
            <v>Liquid</v>
          </cell>
        </row>
        <row r="132">
          <cell r="B132" t="str">
            <v>Ethylene Oxide</v>
          </cell>
          <cell r="C132" t="str">
            <v>C2H4O</v>
          </cell>
          <cell r="D132" t="str">
            <v>Liquid</v>
          </cell>
        </row>
        <row r="133">
          <cell r="B133" t="str">
            <v>Ethylidene Diacetate</v>
          </cell>
          <cell r="C133" t="str">
            <v>C6H10O4</v>
          </cell>
          <cell r="D133" t="str">
            <v>Liquid</v>
          </cell>
        </row>
        <row r="134">
          <cell r="B134" t="str">
            <v>Eugenol</v>
          </cell>
          <cell r="C134" t="str">
            <v>CH2CH2CH2C6H3(OCH3)OH</v>
          </cell>
          <cell r="D134" t="str">
            <v>Liquid</v>
          </cell>
        </row>
        <row r="135">
          <cell r="B135" t="str">
            <v>Ferric Chloride</v>
          </cell>
          <cell r="C135" t="str">
            <v>FeCl3</v>
          </cell>
          <cell r="D135" t="str">
            <v>Liquid</v>
          </cell>
        </row>
        <row r="136">
          <cell r="B136" t="str">
            <v>Ferric Oxide (Iron III Oxide)</v>
          </cell>
          <cell r="C136" t="str">
            <v>Fe2O3</v>
          </cell>
          <cell r="D136" t="str">
            <v>Liquid</v>
          </cell>
        </row>
        <row r="137">
          <cell r="B137" t="str">
            <v>Ferrous Ferric Oxide (Iron II-III Oxide)</v>
          </cell>
          <cell r="C137" t="str">
            <v>Fe3O4</v>
          </cell>
          <cell r="D137" t="str">
            <v>Liquid</v>
          </cell>
        </row>
        <row r="138">
          <cell r="B138" t="str">
            <v>Formaldehyde</v>
          </cell>
          <cell r="D138" t="str">
            <v>Liquid</v>
          </cell>
        </row>
        <row r="139">
          <cell r="B139" t="str">
            <v>Formic Acid</v>
          </cell>
          <cell r="C139" t="str">
            <v>CH2O2</v>
          </cell>
          <cell r="D139" t="str">
            <v>Liquid</v>
          </cell>
        </row>
        <row r="140">
          <cell r="B140" t="str">
            <v>Fructose</v>
          </cell>
          <cell r="C140" t="str">
            <v>C6H12O6</v>
          </cell>
          <cell r="D140" t="str">
            <v>Liquid</v>
          </cell>
        </row>
        <row r="141">
          <cell r="B141" t="str">
            <v>Gas Oil</v>
          </cell>
          <cell r="C141" t="str">
            <v>Complex</v>
          </cell>
          <cell r="D141" t="str">
            <v>Liquid</v>
          </cell>
        </row>
        <row r="142">
          <cell r="B142" t="str">
            <v>Glucose</v>
          </cell>
          <cell r="C142" t="str">
            <v>C6H12O6</v>
          </cell>
          <cell r="D142" t="str">
            <v>Liquid</v>
          </cell>
        </row>
        <row r="143">
          <cell r="B143" t="str">
            <v>Glycerol</v>
          </cell>
          <cell r="C143" t="str">
            <v>C3H8O3</v>
          </cell>
          <cell r="D143" t="str">
            <v>Liquid</v>
          </cell>
        </row>
        <row r="144">
          <cell r="B144" t="str">
            <v>Glycolic Acid</v>
          </cell>
          <cell r="D144" t="str">
            <v>Liquid</v>
          </cell>
        </row>
        <row r="145">
          <cell r="B145" t="str">
            <v>Gum Arabic</v>
          </cell>
          <cell r="C145" t="str">
            <v>CH4O3S</v>
          </cell>
          <cell r="D145" t="str">
            <v>Liquid</v>
          </cell>
        </row>
        <row r="146">
          <cell r="B146" t="str">
            <v>Heavy Naphtha</v>
          </cell>
          <cell r="C146" t="str">
            <v>Complex</v>
          </cell>
          <cell r="D146" t="str">
            <v>Liquid</v>
          </cell>
        </row>
        <row r="147">
          <cell r="B147" t="str">
            <v>Helium Gas</v>
          </cell>
          <cell r="C147" t="str">
            <v>He2</v>
          </cell>
          <cell r="D147" t="str">
            <v>Liquid</v>
          </cell>
        </row>
        <row r="148">
          <cell r="B148" t="str">
            <v>Hexamine</v>
          </cell>
          <cell r="C148" t="str">
            <v>C6H12N4</v>
          </cell>
          <cell r="D148" t="str">
            <v>Liquid</v>
          </cell>
        </row>
        <row r="149">
          <cell r="B149" t="str">
            <v>Hexane Isomers</v>
          </cell>
          <cell r="C149" t="str">
            <v>C6H14</v>
          </cell>
          <cell r="D149" t="str">
            <v>Liquid</v>
          </cell>
        </row>
        <row r="150">
          <cell r="B150" t="str">
            <v>High Octane Gasoline</v>
          </cell>
          <cell r="C150" t="str">
            <v>8-16 carbon alkanes</v>
          </cell>
          <cell r="D150" t="str">
            <v>Liquid</v>
          </cell>
        </row>
        <row r="151">
          <cell r="B151" t="str">
            <v>Hydrochloric Acid</v>
          </cell>
          <cell r="C151" t="str">
            <v>HCl</v>
          </cell>
          <cell r="D151" t="str">
            <v>Liquid</v>
          </cell>
        </row>
        <row r="152">
          <cell r="B152" t="str">
            <v>Hydrofluoric Acid</v>
          </cell>
          <cell r="C152" t="str">
            <v>HF</v>
          </cell>
          <cell r="D152" t="str">
            <v>Liquid</v>
          </cell>
        </row>
        <row r="153">
          <cell r="B153" t="str">
            <v>Hydrogen Gas</v>
          </cell>
          <cell r="C153" t="str">
            <v>H2</v>
          </cell>
          <cell r="D153" t="str">
            <v>Gas</v>
          </cell>
        </row>
        <row r="154">
          <cell r="B154" t="str">
            <v>Hydrogen Peroxide</v>
          </cell>
          <cell r="C154" t="str">
            <v>H2O2</v>
          </cell>
          <cell r="D154" t="str">
            <v>Liquid</v>
          </cell>
        </row>
        <row r="155">
          <cell r="B155" t="str">
            <v>Hydroquinone</v>
          </cell>
          <cell r="C155" t="str">
            <v>C6H6O2</v>
          </cell>
          <cell r="D155" t="str">
            <v>Liquid</v>
          </cell>
        </row>
        <row r="156">
          <cell r="B156" t="str">
            <v>Hypochlorous Acid</v>
          </cell>
          <cell r="C156" t="str">
            <v>HClO</v>
          </cell>
          <cell r="D156" t="str">
            <v>Liquid</v>
          </cell>
        </row>
        <row r="157">
          <cell r="B157" t="str">
            <v>Iodine Gas</v>
          </cell>
          <cell r="C157" t="str">
            <v>I2</v>
          </cell>
          <cell r="D157" t="str">
            <v>Liquid</v>
          </cell>
        </row>
        <row r="158">
          <cell r="B158" t="str">
            <v>Iron Sulfate</v>
          </cell>
          <cell r="C158" t="str">
            <v>FeSO4</v>
          </cell>
          <cell r="D158" t="str">
            <v>Liquid</v>
          </cell>
        </row>
        <row r="159">
          <cell r="B159" t="str">
            <v>IsoButane</v>
          </cell>
          <cell r="C159" t="str">
            <v>C4H10</v>
          </cell>
          <cell r="D159" t="str">
            <v>Liquid</v>
          </cell>
        </row>
        <row r="160">
          <cell r="B160" t="str">
            <v>IsoPentane</v>
          </cell>
          <cell r="C160" t="str">
            <v>C5H12</v>
          </cell>
          <cell r="D160" t="str">
            <v>Liquid</v>
          </cell>
        </row>
        <row r="161">
          <cell r="B161" t="str">
            <v>Isophthalic Acid</v>
          </cell>
          <cell r="C161" t="str">
            <v>C6H4(CO2H)2</v>
          </cell>
          <cell r="D161" t="str">
            <v>Liquid</v>
          </cell>
        </row>
        <row r="162">
          <cell r="B162" t="str">
            <v>Kerosene</v>
          </cell>
          <cell r="C162" t="str">
            <v>CnH2n+1(n=12–16)</v>
          </cell>
          <cell r="D162" t="str">
            <v>Liquid</v>
          </cell>
        </row>
        <row r="163">
          <cell r="B163" t="str">
            <v>Lactic Acid</v>
          </cell>
          <cell r="C163" t="str">
            <v>C3H6O3</v>
          </cell>
          <cell r="D163" t="str">
            <v>Liquid</v>
          </cell>
        </row>
        <row r="164">
          <cell r="B164" t="str">
            <v>Latex</v>
          </cell>
          <cell r="C164" t="str">
            <v>C3H6O3</v>
          </cell>
          <cell r="D164" t="str">
            <v>Liquid</v>
          </cell>
        </row>
        <row r="165">
          <cell r="B165" t="str">
            <v>Lauryl Alcohol</v>
          </cell>
          <cell r="C165" t="str">
            <v>CH3(CH2)10CH2OH</v>
          </cell>
          <cell r="D165" t="str">
            <v>Liquid</v>
          </cell>
        </row>
        <row r="166">
          <cell r="B166" t="str">
            <v>Light Naphtha</v>
          </cell>
          <cell r="C166" t="str">
            <v>Complex</v>
          </cell>
          <cell r="D166" t="str">
            <v>Liquid</v>
          </cell>
        </row>
        <row r="167">
          <cell r="B167" t="str">
            <v>Light Naphthenes</v>
          </cell>
          <cell r="C167" t="str">
            <v>Complex</v>
          </cell>
          <cell r="D167" t="str">
            <v>Liquid</v>
          </cell>
        </row>
        <row r="168">
          <cell r="B168" t="str">
            <v>Light Olefins</v>
          </cell>
          <cell r="C168" t="str">
            <v>Complex</v>
          </cell>
          <cell r="D168" t="str">
            <v>Liquid</v>
          </cell>
        </row>
        <row r="169">
          <cell r="B169" t="str">
            <v>Light Parrafins</v>
          </cell>
          <cell r="C169" t="str">
            <v>Complex</v>
          </cell>
          <cell r="D169" t="str">
            <v>Liquid</v>
          </cell>
        </row>
        <row r="170">
          <cell r="B170" t="str">
            <v>Liquified Natural Gas</v>
          </cell>
          <cell r="C170" t="str">
            <v>Complex</v>
          </cell>
          <cell r="D170" t="str">
            <v>Liquid</v>
          </cell>
        </row>
        <row r="171">
          <cell r="B171" t="str">
            <v>Linseed Oil</v>
          </cell>
          <cell r="C171" t="str">
            <v>—</v>
          </cell>
          <cell r="D171" t="str">
            <v>Liquid</v>
          </cell>
        </row>
        <row r="172">
          <cell r="B172" t="str">
            <v>Magnesium Carbonate</v>
          </cell>
          <cell r="C172" t="str">
            <v>MgCO3</v>
          </cell>
          <cell r="D172" t="str">
            <v>Liquid</v>
          </cell>
        </row>
        <row r="173">
          <cell r="B173" t="str">
            <v>Magnesium Chloride</v>
          </cell>
          <cell r="C173" t="str">
            <v>MgCl2</v>
          </cell>
          <cell r="D173" t="str">
            <v>Liquid</v>
          </cell>
        </row>
        <row r="174">
          <cell r="B174" t="str">
            <v>Magnesium Hydroxide</v>
          </cell>
          <cell r="C174" t="str">
            <v>Mg(OH)2</v>
          </cell>
          <cell r="D174" t="str">
            <v>Liquid</v>
          </cell>
        </row>
        <row r="175">
          <cell r="B175" t="str">
            <v>Magnesium Silicate</v>
          </cell>
          <cell r="C175" t="str">
            <v>Mg3Si4O10(OH)2</v>
          </cell>
          <cell r="D175" t="str">
            <v>Liquid</v>
          </cell>
        </row>
        <row r="176">
          <cell r="B176" t="str">
            <v>Magnesium Sulfate</v>
          </cell>
          <cell r="C176" t="str">
            <v>MgSO47H2O</v>
          </cell>
          <cell r="D176" t="str">
            <v>Liquid</v>
          </cell>
        </row>
        <row r="177">
          <cell r="B177" t="str">
            <v>Manganese Dioxide</v>
          </cell>
          <cell r="C177" t="str">
            <v>MnO2</v>
          </cell>
          <cell r="D177" t="str">
            <v>Liquid</v>
          </cell>
        </row>
        <row r="178">
          <cell r="B178" t="str">
            <v>Melamine</v>
          </cell>
          <cell r="D178" t="str">
            <v>Liquid</v>
          </cell>
        </row>
        <row r="179">
          <cell r="B179" t="str">
            <v>Melamine Formaldehyde</v>
          </cell>
          <cell r="D179" t="str">
            <v>Liquid</v>
          </cell>
        </row>
        <row r="180">
          <cell r="B180" t="str">
            <v>Mercaptans</v>
          </cell>
          <cell r="C180" t="str">
            <v>Short Thiols</v>
          </cell>
          <cell r="D180" t="str">
            <v>Liquid</v>
          </cell>
        </row>
        <row r="181">
          <cell r="B181" t="str">
            <v>m-Mercaptan</v>
          </cell>
          <cell r="C181" t="str">
            <v>CH3SH</v>
          </cell>
          <cell r="D181" t="str">
            <v>Liquid</v>
          </cell>
        </row>
        <row r="182">
          <cell r="B182" t="str">
            <v>e-Mercaptan</v>
          </cell>
          <cell r="C182" t="str">
            <v>C2H5SH</v>
          </cell>
          <cell r="D182" t="str">
            <v>Liquid</v>
          </cell>
        </row>
        <row r="183">
          <cell r="B183" t="str">
            <v>n-p Mercaptan</v>
          </cell>
          <cell r="C183" t="str">
            <v>C3H7SH</v>
          </cell>
          <cell r="D183" t="str">
            <v>Liquid</v>
          </cell>
        </row>
        <row r="184">
          <cell r="B184" t="str">
            <v>2C3 mercaptan</v>
          </cell>
          <cell r="C184" t="str">
            <v>CH3CH(SH)CH3</v>
          </cell>
          <cell r="D184" t="str">
            <v>Liquid</v>
          </cell>
        </row>
        <row r="185">
          <cell r="B185" t="str">
            <v>n-Butyl Mercaptan</v>
          </cell>
          <cell r="C185" t="str">
            <v>C4H9SH</v>
          </cell>
          <cell r="D185" t="str">
            <v>Liquid</v>
          </cell>
        </row>
        <row r="186">
          <cell r="B186" t="str">
            <v>t-Butyl Mercaptan</v>
          </cell>
          <cell r="C186" t="str">
            <v>C(CH3)3SH</v>
          </cell>
          <cell r="D186" t="str">
            <v>Liquid</v>
          </cell>
        </row>
        <row r="187">
          <cell r="B187" t="str">
            <v>Pentyl Mercaptan</v>
          </cell>
          <cell r="C187" t="str">
            <v>C5H11SH</v>
          </cell>
          <cell r="D187" t="str">
            <v>Liquid</v>
          </cell>
        </row>
        <row r="188">
          <cell r="B188" t="str">
            <v>Mercury (Liquid)</v>
          </cell>
          <cell r="C188" t="str">
            <v>Hg</v>
          </cell>
          <cell r="D188" t="str">
            <v>Liquid</v>
          </cell>
        </row>
        <row r="189">
          <cell r="B189" t="str">
            <v>m-Xylene</v>
          </cell>
          <cell r="C189" t="str">
            <v>C8H10</v>
          </cell>
          <cell r="D189" t="str">
            <v>Liquid</v>
          </cell>
        </row>
        <row r="190">
          <cell r="B190" t="str">
            <v>Methacrylic Acid</v>
          </cell>
          <cell r="C190" t="str">
            <v>C4H6O2</v>
          </cell>
          <cell r="D190" t="str">
            <v>Liquid</v>
          </cell>
        </row>
        <row r="191">
          <cell r="B191" t="str">
            <v>Methyl Methacrylate</v>
          </cell>
          <cell r="D191" t="str">
            <v>Liquid</v>
          </cell>
        </row>
        <row r="192">
          <cell r="B192" t="str">
            <v>Methane</v>
          </cell>
          <cell r="C192" t="str">
            <v>CH4</v>
          </cell>
          <cell r="D192" t="str">
            <v>Gas</v>
          </cell>
        </row>
        <row r="193">
          <cell r="B193" t="str">
            <v>Methanol</v>
          </cell>
          <cell r="C193" t="str">
            <v>CH3OH</v>
          </cell>
          <cell r="D193" t="str">
            <v>Liquid</v>
          </cell>
        </row>
        <row r="194">
          <cell r="B194" t="str">
            <v>Methyl Ethyl Ketone</v>
          </cell>
          <cell r="C194" t="str">
            <v>CH3COC2H5</v>
          </cell>
          <cell r="D194" t="str">
            <v>Liquid</v>
          </cell>
        </row>
        <row r="195">
          <cell r="B195" t="str">
            <v>Methyl Ethyl Ketone Peroxide</v>
          </cell>
          <cell r="C195" t="str">
            <v>C8H16O4</v>
          </cell>
          <cell r="D195" t="str">
            <v>Liquid</v>
          </cell>
        </row>
        <row r="196">
          <cell r="B196" t="str">
            <v>Methyl Isobutyl Ketone</v>
          </cell>
          <cell r="C196" t="str">
            <v>CH3COCH2CH(CH3)2</v>
          </cell>
          <cell r="D196" t="str">
            <v>Liquid</v>
          </cell>
        </row>
        <row r="197">
          <cell r="B197" t="str">
            <v>Methyl Salicylate</v>
          </cell>
          <cell r="C197" t="str">
            <v>C6H4(OH)COOCH3</v>
          </cell>
          <cell r="D197" t="str">
            <v>Liquid</v>
          </cell>
        </row>
        <row r="198">
          <cell r="B198" t="str">
            <v>Methylene Blue</v>
          </cell>
          <cell r="C198" t="str">
            <v>C16H18ClN3S</v>
          </cell>
          <cell r="D198" t="str">
            <v>Liquid</v>
          </cell>
        </row>
        <row r="199">
          <cell r="B199" t="str">
            <v>Methylene Chloride</v>
          </cell>
          <cell r="C199" t="str">
            <v>CH2Cl2</v>
          </cell>
          <cell r="D199" t="str">
            <v>Liquid</v>
          </cell>
        </row>
        <row r="200">
          <cell r="B200" t="str">
            <v>Mineral Oil</v>
          </cell>
          <cell r="C200" t="str">
            <v>complex mixture of hydrocarbons</v>
          </cell>
          <cell r="D200" t="str">
            <v>Liquid</v>
          </cell>
        </row>
        <row r="201">
          <cell r="B201" t="str">
            <v>Molasses</v>
          </cell>
          <cell r="D201" t="str">
            <v>Liquid</v>
          </cell>
        </row>
        <row r="202">
          <cell r="B202" t="str">
            <v>Monosodium Glutamate</v>
          </cell>
          <cell r="C202" t="str">
            <v>C5H8NNaO4</v>
          </cell>
          <cell r="D202" t="str">
            <v>Liquid</v>
          </cell>
        </row>
        <row r="203">
          <cell r="B203" t="str">
            <v>n-Butane</v>
          </cell>
          <cell r="C203" t="str">
            <v>C4H10</v>
          </cell>
          <cell r="D203" t="str">
            <v>Liquid</v>
          </cell>
        </row>
        <row r="204">
          <cell r="B204" t="str">
            <v>N-Ethylidenecyclohexylamine</v>
          </cell>
          <cell r="D204" t="str">
            <v>Liquid</v>
          </cell>
        </row>
        <row r="205">
          <cell r="B205" t="str">
            <v>n-Hexane</v>
          </cell>
          <cell r="C205" t="str">
            <v>C6H14</v>
          </cell>
          <cell r="D205" t="str">
            <v>Liquid</v>
          </cell>
        </row>
        <row r="206">
          <cell r="B206" t="str">
            <v>n-Pentane</v>
          </cell>
          <cell r="C206" t="str">
            <v>C5H12</v>
          </cell>
          <cell r="D206" t="str">
            <v>Liquid</v>
          </cell>
        </row>
        <row r="207">
          <cell r="B207" t="str">
            <v>Naphtha</v>
          </cell>
          <cell r="C207" t="str">
            <v>Complex</v>
          </cell>
          <cell r="D207" t="str">
            <v>Liquid</v>
          </cell>
        </row>
        <row r="208">
          <cell r="B208" t="str">
            <v>Naphthalene</v>
          </cell>
          <cell r="C208" t="str">
            <v>C10H8</v>
          </cell>
          <cell r="D208" t="str">
            <v>Liquid</v>
          </cell>
        </row>
        <row r="209">
          <cell r="B209" t="str">
            <v>Naphthalenedicarboxylic Acid</v>
          </cell>
          <cell r="D209" t="str">
            <v>Liquid</v>
          </cell>
        </row>
        <row r="210">
          <cell r="B210" t="str">
            <v>Natural Gas</v>
          </cell>
          <cell r="D210" t="str">
            <v>Gas</v>
          </cell>
        </row>
        <row r="211">
          <cell r="B211" t="str">
            <v>NeoPentane</v>
          </cell>
          <cell r="C211" t="str">
            <v>C5H12</v>
          </cell>
          <cell r="D211" t="str">
            <v>Liquid</v>
          </cell>
        </row>
        <row r="212">
          <cell r="B212" t="str">
            <v>Nitrogen Gas</v>
          </cell>
          <cell r="C212" t="str">
            <v>N2</v>
          </cell>
          <cell r="D212" t="str">
            <v>Gas</v>
          </cell>
        </row>
        <row r="213">
          <cell r="B213" t="str">
            <v>Nitrous Oxide</v>
          </cell>
          <cell r="C213" t="str">
            <v>N2O</v>
          </cell>
          <cell r="D213" t="str">
            <v>Liquid</v>
          </cell>
        </row>
        <row r="214">
          <cell r="B214" t="str">
            <v>Olefins</v>
          </cell>
          <cell r="D214" t="str">
            <v>Liquid</v>
          </cell>
        </row>
        <row r="215">
          <cell r="B215" t="str">
            <v>Oleyl Alcohol</v>
          </cell>
          <cell r="C215" t="str">
            <v>CH3(CH2)7-CH=CH-(CH2)8OH</v>
          </cell>
          <cell r="D215" t="str">
            <v>Liquid</v>
          </cell>
        </row>
        <row r="216">
          <cell r="B216" t="str">
            <v>o-Xylene</v>
          </cell>
          <cell r="D216" t="str">
            <v>Liquid</v>
          </cell>
        </row>
        <row r="217">
          <cell r="B217" t="str">
            <v>Oxalic Acid</v>
          </cell>
          <cell r="C217" t="str">
            <v>C2H2O4</v>
          </cell>
          <cell r="D217" t="str">
            <v>Liquid</v>
          </cell>
        </row>
        <row r="218">
          <cell r="B218" t="str">
            <v>Oxygen Gas</v>
          </cell>
          <cell r="C218" t="str">
            <v>O2</v>
          </cell>
          <cell r="D218" t="str">
            <v>Gas</v>
          </cell>
        </row>
        <row r="219">
          <cell r="B219" t="str">
            <v>p-Dichlorobenzene</v>
          </cell>
          <cell r="C219" t="str">
            <v>C6H4Cl2</v>
          </cell>
          <cell r="D219" t="str">
            <v>Liquid</v>
          </cell>
        </row>
        <row r="220">
          <cell r="B220" t="str">
            <v>p-Xylene</v>
          </cell>
          <cell r="D220" t="str">
            <v>Liquid</v>
          </cell>
        </row>
        <row r="221">
          <cell r="B221" t="str">
            <v>Paraffin</v>
          </cell>
          <cell r="C221" t="str">
            <v>CnH2n+2 (n&gt;19)</v>
          </cell>
          <cell r="D221" t="str">
            <v>Liquid</v>
          </cell>
        </row>
        <row r="222">
          <cell r="B222" t="str">
            <v>Pentane Isomers</v>
          </cell>
          <cell r="C222" t="str">
            <v>C5H12</v>
          </cell>
          <cell r="D222" t="str">
            <v>Liquid</v>
          </cell>
        </row>
        <row r="223">
          <cell r="B223" t="str">
            <v>Peracetic Acid</v>
          </cell>
          <cell r="D223" t="str">
            <v>Liquid</v>
          </cell>
        </row>
        <row r="224">
          <cell r="B224" t="str">
            <v>Phenol</v>
          </cell>
          <cell r="C224" t="str">
            <v>C6H5OH</v>
          </cell>
          <cell r="D224" t="str">
            <v>Liquid</v>
          </cell>
        </row>
        <row r="225">
          <cell r="B225" t="str">
            <v>Phenol Formaldehyde</v>
          </cell>
          <cell r="D225" t="str">
            <v>Liquid</v>
          </cell>
        </row>
        <row r="226">
          <cell r="B226" t="str">
            <v>Phenol Red</v>
          </cell>
          <cell r="C226" t="str">
            <v>C19H19SO5</v>
          </cell>
          <cell r="D226" t="str">
            <v>Liquid</v>
          </cell>
        </row>
        <row r="227">
          <cell r="B227" t="str">
            <v>Phenolphthalein</v>
          </cell>
          <cell r="C227" t="str">
            <v>C20H14O4</v>
          </cell>
          <cell r="D227" t="str">
            <v>Liquid</v>
          </cell>
        </row>
        <row r="228">
          <cell r="B228" t="str">
            <v>Phosgene</v>
          </cell>
          <cell r="D228" t="str">
            <v>Liquid</v>
          </cell>
        </row>
        <row r="229">
          <cell r="B229" t="str">
            <v>Phosphoric Acid</v>
          </cell>
          <cell r="C229" t="str">
            <v>H3PO4</v>
          </cell>
          <cell r="D229" t="str">
            <v>Liquid</v>
          </cell>
        </row>
        <row r="230">
          <cell r="B230" t="str">
            <v>Potassium Aluminium Sulfate</v>
          </cell>
          <cell r="C230" t="str">
            <v>KAl(SO4)2·12H2O</v>
          </cell>
          <cell r="D230" t="str">
            <v>Solid</v>
          </cell>
        </row>
        <row r="231">
          <cell r="B231" t="str">
            <v>Potassium Bitartrate</v>
          </cell>
          <cell r="C231" t="str">
            <v>KHC4H4O6</v>
          </cell>
          <cell r="D231" t="str">
            <v>Solid</v>
          </cell>
        </row>
        <row r="232">
          <cell r="B232" t="str">
            <v>Potassium Bromide</v>
          </cell>
          <cell r="C232" t="str">
            <v>KBr</v>
          </cell>
          <cell r="D232" t="str">
            <v>Solid</v>
          </cell>
        </row>
        <row r="233">
          <cell r="B233" t="str">
            <v>Potassium Carbonate</v>
          </cell>
          <cell r="C233" t="str">
            <v>K2CO3</v>
          </cell>
          <cell r="D233" t="str">
            <v>Solid</v>
          </cell>
        </row>
        <row r="234">
          <cell r="B234" t="str">
            <v>Potassium Chloride</v>
          </cell>
          <cell r="C234" t="str">
            <v>KCl</v>
          </cell>
          <cell r="D234" t="str">
            <v>Solid</v>
          </cell>
        </row>
        <row r="235">
          <cell r="B235" t="str">
            <v>Potassium Chromium Sulfate</v>
          </cell>
          <cell r="C235" t="str">
            <v>KCr(SO4)2·12H20</v>
          </cell>
          <cell r="D235" t="str">
            <v>Solid</v>
          </cell>
        </row>
        <row r="236">
          <cell r="B236" t="str">
            <v>Potassium Dichromate</v>
          </cell>
          <cell r="C236" t="str">
            <v>K2Cr2O7</v>
          </cell>
          <cell r="D236" t="str">
            <v>Solid</v>
          </cell>
        </row>
        <row r="237">
          <cell r="B237" t="str">
            <v>Potassium Hydroxide</v>
          </cell>
          <cell r="C237" t="str">
            <v>KOH</v>
          </cell>
          <cell r="D237" t="str">
            <v>Solid</v>
          </cell>
        </row>
        <row r="238">
          <cell r="B238" t="str">
            <v>Potassium Iodide</v>
          </cell>
          <cell r="C238" t="str">
            <v>KI</v>
          </cell>
          <cell r="D238" t="str">
            <v>Solid</v>
          </cell>
        </row>
        <row r="239">
          <cell r="B239" t="str">
            <v>Potassium Iron (II) Hexacyanoferrate(III)</v>
          </cell>
          <cell r="C239" t="str">
            <v>KFe[Fe(CN)6]</v>
          </cell>
          <cell r="D239" t="str">
            <v>Solid</v>
          </cell>
        </row>
        <row r="240">
          <cell r="B240" t="str">
            <v>Potassium Metabisulfite</v>
          </cell>
          <cell r="C240" t="str">
            <v>K2S3O5</v>
          </cell>
          <cell r="D240" t="str">
            <v>Solid</v>
          </cell>
        </row>
        <row r="241">
          <cell r="B241" t="str">
            <v>Potassium Nitrate</v>
          </cell>
          <cell r="C241" t="str">
            <v>KNO3</v>
          </cell>
          <cell r="D241" t="str">
            <v>Solid</v>
          </cell>
        </row>
        <row r="242">
          <cell r="B242" t="str">
            <v>Potassium Permanganate</v>
          </cell>
          <cell r="C242" t="str">
            <v>KMnO4</v>
          </cell>
          <cell r="D242" t="str">
            <v>Solid</v>
          </cell>
        </row>
        <row r="243">
          <cell r="B243" t="str">
            <v>Potassium Phenoxide</v>
          </cell>
          <cell r="C243" t="str">
            <v>KOC6H5</v>
          </cell>
          <cell r="D243" t="str">
            <v>Solid</v>
          </cell>
        </row>
        <row r="244">
          <cell r="B244" t="str">
            <v>Potassium Sodium Tartrate</v>
          </cell>
          <cell r="C244" t="str">
            <v>NaKC4H4O6 * 4H2O</v>
          </cell>
          <cell r="D244" t="str">
            <v>Solid</v>
          </cell>
        </row>
        <row r="245">
          <cell r="B245" t="str">
            <v>Propane</v>
          </cell>
          <cell r="C245" t="str">
            <v>C3H8</v>
          </cell>
          <cell r="D245" t="str">
            <v>Gas</v>
          </cell>
        </row>
        <row r="246">
          <cell r="B246" t="str">
            <v>Propanol</v>
          </cell>
          <cell r="D246" t="str">
            <v>Liquid</v>
          </cell>
        </row>
        <row r="247">
          <cell r="B247" t="str">
            <v>Propylene</v>
          </cell>
          <cell r="C247" t="str">
            <v>C3H6</v>
          </cell>
          <cell r="D247" t="str">
            <v>Gas</v>
          </cell>
        </row>
        <row r="248">
          <cell r="B248" t="str">
            <v>Silicon Carbide</v>
          </cell>
          <cell r="C248" t="str">
            <v>SiC</v>
          </cell>
          <cell r="D248" t="str">
            <v>Liquid</v>
          </cell>
        </row>
        <row r="249">
          <cell r="B249" t="str">
            <v>Silicon Dioxide</v>
          </cell>
          <cell r="C249" t="str">
            <v>SiO2</v>
          </cell>
          <cell r="D249" t="str">
            <v>Liquid</v>
          </cell>
        </row>
        <row r="250">
          <cell r="B250" t="str">
            <v>Sodium Acetate</v>
          </cell>
          <cell r="C250" t="str">
            <v>NaC2H3O2</v>
          </cell>
          <cell r="D250" t="str">
            <v>Liquid</v>
          </cell>
        </row>
        <row r="251">
          <cell r="B251" t="str">
            <v>Sodium Bicarbonate</v>
          </cell>
          <cell r="C251" t="str">
            <v>NaHCO3</v>
          </cell>
          <cell r="D251" t="str">
            <v>Liquid</v>
          </cell>
        </row>
        <row r="252">
          <cell r="B252" t="str">
            <v>Sodium Bisulfate</v>
          </cell>
          <cell r="C252" t="str">
            <v>NaHSO4</v>
          </cell>
          <cell r="D252" t="str">
            <v>Liquid</v>
          </cell>
        </row>
        <row r="253">
          <cell r="B253" t="str">
            <v>Sodium Borate</v>
          </cell>
          <cell r="C253" t="str">
            <v>Na2B4O710H2O</v>
          </cell>
          <cell r="D253" t="str">
            <v>Liquid</v>
          </cell>
        </row>
        <row r="254">
          <cell r="B254" t="str">
            <v>Sodium Bromide</v>
          </cell>
          <cell r="C254" t="str">
            <v>NaBr</v>
          </cell>
          <cell r="D254" t="str">
            <v>Liquid</v>
          </cell>
        </row>
        <row r="255">
          <cell r="B255" t="str">
            <v>Sodium Carbonate</v>
          </cell>
          <cell r="C255" t="str">
            <v>Na2CO3</v>
          </cell>
          <cell r="D255" t="str">
            <v>Liquid</v>
          </cell>
        </row>
        <row r="256">
          <cell r="B256" t="str">
            <v>Sodium Chlorate</v>
          </cell>
          <cell r="C256" t="str">
            <v>NaClO3</v>
          </cell>
          <cell r="D256" t="str">
            <v>Liquid</v>
          </cell>
        </row>
        <row r="257">
          <cell r="B257" t="str">
            <v>Sodium Chloride</v>
          </cell>
          <cell r="C257" t="str">
            <v>NaCl</v>
          </cell>
          <cell r="D257" t="str">
            <v>Solid</v>
          </cell>
        </row>
        <row r="258">
          <cell r="B258" t="str">
            <v>Sodium Fluoride</v>
          </cell>
          <cell r="C258" t="str">
            <v>NaF</v>
          </cell>
          <cell r="D258" t="str">
            <v>Liquid</v>
          </cell>
        </row>
        <row r="259">
          <cell r="B259" t="str">
            <v>Sodium Hexametaphosphate</v>
          </cell>
          <cell r="C259" t="str">
            <v>(NaPO3)6</v>
          </cell>
          <cell r="D259" t="str">
            <v>Liquid</v>
          </cell>
        </row>
        <row r="260">
          <cell r="B260" t="str">
            <v>Sodium Hydroxide</v>
          </cell>
          <cell r="C260" t="str">
            <v>NaOH</v>
          </cell>
          <cell r="D260" t="str">
            <v>Solid</v>
          </cell>
        </row>
        <row r="261">
          <cell r="B261" t="str">
            <v>Sodium Hypochlorite</v>
          </cell>
          <cell r="C261" t="str">
            <v>NaClO</v>
          </cell>
          <cell r="D261" t="str">
            <v>Liquid</v>
          </cell>
        </row>
        <row r="262">
          <cell r="B262" t="str">
            <v>Sodium Metabisulfite</v>
          </cell>
          <cell r="C262" t="str">
            <v>Na2S2O5</v>
          </cell>
          <cell r="D262" t="str">
            <v>Liquid</v>
          </cell>
        </row>
        <row r="263">
          <cell r="B263" t="str">
            <v>Sodium Nitrate</v>
          </cell>
          <cell r="C263" t="str">
            <v>NaNO3</v>
          </cell>
          <cell r="D263" t="str">
            <v>Liquid</v>
          </cell>
        </row>
        <row r="264">
          <cell r="B264" t="str">
            <v>Sodium Percarbonate</v>
          </cell>
          <cell r="C264" t="str">
            <v>2Na2CO3·3H2O2</v>
          </cell>
          <cell r="D264" t="str">
            <v>Liquid</v>
          </cell>
        </row>
        <row r="265">
          <cell r="B265" t="str">
            <v>Sodium Phenoxide</v>
          </cell>
          <cell r="C265" t="str">
            <v>NaOC6H5</v>
          </cell>
          <cell r="D265" t="str">
            <v>Liquid</v>
          </cell>
        </row>
        <row r="266">
          <cell r="B266" t="str">
            <v>Sodium Phosphate</v>
          </cell>
          <cell r="C266" t="str">
            <v>Na3PO4</v>
          </cell>
          <cell r="D266" t="str">
            <v>Liquid</v>
          </cell>
        </row>
        <row r="267">
          <cell r="B267" t="str">
            <v>Sodium Silicate</v>
          </cell>
          <cell r="C267" t="str">
            <v>Na2SiO3, Na2Si3O7</v>
          </cell>
          <cell r="D267" t="str">
            <v>Liquid</v>
          </cell>
        </row>
        <row r="268">
          <cell r="B268" t="str">
            <v>Sodium Sulfate</v>
          </cell>
          <cell r="C268" t="str">
            <v>Na2SO4</v>
          </cell>
          <cell r="D268" t="str">
            <v>Liquid</v>
          </cell>
        </row>
        <row r="269">
          <cell r="B269" t="str">
            <v>Sodium Sulfite</v>
          </cell>
          <cell r="C269" t="str">
            <v>Na2SO3</v>
          </cell>
          <cell r="D269" t="str">
            <v>Liquid</v>
          </cell>
        </row>
        <row r="270">
          <cell r="B270" t="str">
            <v>Sodium Tetraborate Decahydrate</v>
          </cell>
          <cell r="C270" t="str">
            <v>Na2B4O710H2O</v>
          </cell>
          <cell r="D270" t="str">
            <v>Liquid</v>
          </cell>
        </row>
        <row r="271">
          <cell r="B271" t="str">
            <v>Sodium Thiosulfate</v>
          </cell>
          <cell r="C271" t="str">
            <v>Na2S2O3</v>
          </cell>
          <cell r="D271" t="str">
            <v>Liquid</v>
          </cell>
        </row>
        <row r="272">
          <cell r="B272" t="str">
            <v>Stearic Acid</v>
          </cell>
          <cell r="C272" t="str">
            <v>C17H35CO2H</v>
          </cell>
          <cell r="D272" t="str">
            <v>Liquid</v>
          </cell>
        </row>
        <row r="273">
          <cell r="B273" t="str">
            <v>Stearyl Alcohol</v>
          </cell>
          <cell r="C273" t="str">
            <v>CH3(CH2)16CH2OH</v>
          </cell>
          <cell r="D273" t="str">
            <v>Liquid</v>
          </cell>
        </row>
        <row r="274">
          <cell r="B274" t="str">
            <v>Styrene</v>
          </cell>
          <cell r="D274" t="str">
            <v>Liquid</v>
          </cell>
        </row>
        <row r="275">
          <cell r="B275" t="str">
            <v>Succinic Acid</v>
          </cell>
          <cell r="D275" t="str">
            <v>Liquid</v>
          </cell>
        </row>
        <row r="276">
          <cell r="B276" t="str">
            <v>Sucrose</v>
          </cell>
          <cell r="C276" t="str">
            <v>C12H22O11</v>
          </cell>
          <cell r="D276" t="str">
            <v>Liquid</v>
          </cell>
        </row>
        <row r="277">
          <cell r="B277" t="str">
            <v>Sulfuric Acid</v>
          </cell>
          <cell r="C277" t="str">
            <v>H2SO4</v>
          </cell>
          <cell r="D277" t="str">
            <v>Liquid</v>
          </cell>
        </row>
        <row r="278">
          <cell r="B278" t="str">
            <v>Sweet Butane Fuel</v>
          </cell>
          <cell r="D278" t="str">
            <v>Gas</v>
          </cell>
        </row>
        <row r="279">
          <cell r="B279" t="str">
            <v>Sweet Propane Fuel</v>
          </cell>
          <cell r="D279" t="str">
            <v>Gas</v>
          </cell>
        </row>
        <row r="280">
          <cell r="B280" t="str">
            <v>Sweet Light Naphtha</v>
          </cell>
          <cell r="D280" t="str">
            <v>Liquid</v>
          </cell>
        </row>
        <row r="281">
          <cell r="B281" t="str">
            <v>Tannic Acid</v>
          </cell>
          <cell r="C281" t="str">
            <v>C76H52O46</v>
          </cell>
          <cell r="D281" t="str">
            <v>Liquid</v>
          </cell>
        </row>
        <row r="282">
          <cell r="B282" t="str">
            <v>Tartaric Acid</v>
          </cell>
          <cell r="C282" t="str">
            <v>C4H6O6</v>
          </cell>
          <cell r="D282" t="str">
            <v>Liquid</v>
          </cell>
        </row>
        <row r="283">
          <cell r="B283" t="str">
            <v>Terephthalic Acid</v>
          </cell>
          <cell r="C283" t="str">
            <v>C6H4(COOH)2</v>
          </cell>
          <cell r="D283" t="str">
            <v>Liquid</v>
          </cell>
        </row>
        <row r="284">
          <cell r="B284" t="str">
            <v>Tetrachloroethylene</v>
          </cell>
          <cell r="C284" t="str">
            <v>C2Cl4</v>
          </cell>
          <cell r="D284" t="str">
            <v>Liquid</v>
          </cell>
        </row>
        <row r="285">
          <cell r="B285" t="str">
            <v>Tetraethylene Glycol</v>
          </cell>
          <cell r="C285" t="str">
            <v>C8H18O5</v>
          </cell>
          <cell r="D285" t="str">
            <v>Liquid</v>
          </cell>
        </row>
        <row r="286">
          <cell r="B286" t="str">
            <v>Thiourea</v>
          </cell>
          <cell r="C286" t="str">
            <v>CS(NH2)2</v>
          </cell>
          <cell r="D286" t="str">
            <v>Liquid</v>
          </cell>
        </row>
        <row r="287">
          <cell r="B287" t="str">
            <v>Thymolphthalein</v>
          </cell>
          <cell r="C287" t="str">
            <v>C28H30O4</v>
          </cell>
          <cell r="D287" t="str">
            <v>Liquid</v>
          </cell>
        </row>
        <row r="288">
          <cell r="B288" t="str">
            <v>Titanium Dioxide</v>
          </cell>
          <cell r="C288" t="str">
            <v>TiO2</v>
          </cell>
          <cell r="D288" t="str">
            <v>Liquid</v>
          </cell>
        </row>
        <row r="289">
          <cell r="B289" t="str">
            <v>Toluene</v>
          </cell>
          <cell r="C289" t="str">
            <v>C6H5CH3</v>
          </cell>
          <cell r="D289" t="str">
            <v>Liquid</v>
          </cell>
        </row>
        <row r="290">
          <cell r="B290" t="str">
            <v>Toluene Diisocyanate</v>
          </cell>
          <cell r="D290" t="str">
            <v>Liquid</v>
          </cell>
        </row>
        <row r="291">
          <cell r="B291" t="str">
            <v>Town Gas</v>
          </cell>
          <cell r="D291" t="str">
            <v>Gas</v>
          </cell>
        </row>
        <row r="292">
          <cell r="B292" t="str">
            <v>Trichloroethylene</v>
          </cell>
          <cell r="C292" t="str">
            <v>CHClCCl2</v>
          </cell>
          <cell r="D292" t="str">
            <v>Liquid</v>
          </cell>
        </row>
        <row r="293">
          <cell r="B293" t="str">
            <v>Triethylene Glycol</v>
          </cell>
          <cell r="C293" t="str">
            <v>C6H14O4</v>
          </cell>
          <cell r="D293" t="str">
            <v>Liquid</v>
          </cell>
        </row>
        <row r="294">
          <cell r="B294" t="str">
            <v>Trioxane</v>
          </cell>
          <cell r="D294" t="str">
            <v>Liquid</v>
          </cell>
        </row>
        <row r="295">
          <cell r="B295" t="str">
            <v>Turpentine</v>
          </cell>
          <cell r="C295" t="str">
            <v>—</v>
          </cell>
          <cell r="D295" t="str">
            <v>Liquid</v>
          </cell>
        </row>
        <row r="296">
          <cell r="B296" t="str">
            <v>Urea</v>
          </cell>
          <cell r="C296" t="str">
            <v>H2NCONH2</v>
          </cell>
          <cell r="D296" t="str">
            <v>Liquid</v>
          </cell>
        </row>
        <row r="297">
          <cell r="B297" t="str">
            <v>Urea Formaldehyde</v>
          </cell>
          <cell r="D297" t="str">
            <v>Liquid</v>
          </cell>
        </row>
        <row r="298">
          <cell r="B298" t="str">
            <v>Valerolactone</v>
          </cell>
          <cell r="D298" t="str">
            <v>Liquid</v>
          </cell>
        </row>
        <row r="299">
          <cell r="B299" t="str">
            <v>Vinyl Acetate</v>
          </cell>
          <cell r="C299" t="str">
            <v>CH3CO2CHCH2</v>
          </cell>
          <cell r="D299" t="str">
            <v>Liquid</v>
          </cell>
        </row>
        <row r="300">
          <cell r="B300" t="str">
            <v>Vinyl Chloride</v>
          </cell>
          <cell r="C300" t="str">
            <v>H2CHCl</v>
          </cell>
          <cell r="D300" t="str">
            <v>Liquid</v>
          </cell>
        </row>
        <row r="301">
          <cell r="B301" t="str">
            <v>Deionized Water</v>
          </cell>
          <cell r="C301" t="str">
            <v>H2O</v>
          </cell>
          <cell r="D301" t="str">
            <v>Liquid</v>
          </cell>
        </row>
        <row r="302">
          <cell r="B302" t="str">
            <v>Xylene</v>
          </cell>
          <cell r="C302" t="str">
            <v>C8H10</v>
          </cell>
          <cell r="D302" t="str">
            <v>Liquid</v>
          </cell>
        </row>
        <row r="303">
          <cell r="B303" t="str">
            <v>Zinc Chloride</v>
          </cell>
          <cell r="C303" t="str">
            <v>ZnClf + H2O</v>
          </cell>
          <cell r="D303" t="str">
            <v>Liquid</v>
          </cell>
        </row>
        <row r="304">
          <cell r="B304" t="str">
            <v>Zinc Oxide</v>
          </cell>
          <cell r="C304" t="str">
            <v>ZnO</v>
          </cell>
          <cell r="D304" t="str">
            <v>Liquid</v>
          </cell>
        </row>
        <row r="305">
          <cell r="B305" t="str">
            <v>Zinc Sulfate</v>
          </cell>
          <cell r="C305" t="str">
            <v>ZnSO4</v>
          </cell>
          <cell r="D305" t="str">
            <v>Liquid</v>
          </cell>
        </row>
        <row r="306">
          <cell r="B306" t="str">
            <v>Antimony Trioxide</v>
          </cell>
          <cell r="C306" t="str">
            <v>SbO3</v>
          </cell>
          <cell r="D306" t="str">
            <v>Liquid</v>
          </cell>
        </row>
        <row r="307">
          <cell r="B307" t="str">
            <v>Copper II Chloride</v>
          </cell>
          <cell r="C307" t="str">
            <v>CuCl2</v>
          </cell>
          <cell r="D307" t="str">
            <v>Solid</v>
          </cell>
        </row>
        <row r="308">
          <cell r="B308" t="str">
            <v>Iron III Chloride</v>
          </cell>
          <cell r="C308" t="str">
            <v>FeCl3</v>
          </cell>
          <cell r="D308" t="str">
            <v>Solid</v>
          </cell>
        </row>
        <row r="309">
          <cell r="B309" t="str">
            <v>Iron III Oxide</v>
          </cell>
          <cell r="C309" t="str">
            <v>Fe2O3</v>
          </cell>
          <cell r="D309" t="str">
            <v>Solid</v>
          </cell>
        </row>
        <row r="310">
          <cell r="B310" t="str">
            <v>Ziegler-Natta</v>
          </cell>
          <cell r="C310" t="str">
            <v>Cp2Zr+−CH3</v>
          </cell>
          <cell r="D310" t="str">
            <v>Solid</v>
          </cell>
        </row>
        <row r="311">
          <cell r="B311" t="str">
            <v>Cobalt-Manganese-Bromide</v>
          </cell>
          <cell r="C311" t="str">
            <v>CoMnBr4</v>
          </cell>
          <cell r="D311" t="str">
            <v>Solid</v>
          </cell>
        </row>
        <row r="312">
          <cell r="B312" t="str">
            <v>Zeolite</v>
          </cell>
          <cell r="C312" t="str">
            <v>Na2Al2Si3O10</v>
          </cell>
          <cell r="D312" t="str">
            <v>Solid</v>
          </cell>
        </row>
        <row r="313">
          <cell r="B313" t="str">
            <v>Zinc II Chloride</v>
          </cell>
          <cell r="C313" t="str">
            <v>ZnCl2</v>
          </cell>
          <cell r="D313" t="str">
            <v>Solid</v>
          </cell>
        </row>
        <row r="314">
          <cell r="B314" t="str">
            <v xml:space="preserve">Tungsten VI Chloride </v>
          </cell>
          <cell r="C314" t="str">
            <v>WCl6</v>
          </cell>
          <cell r="D314" t="str">
            <v>Solid</v>
          </cell>
        </row>
        <row r="315">
          <cell r="B315" t="str">
            <v>Samarium III Chloride</v>
          </cell>
          <cell r="C315" t="str">
            <v>SmCl3</v>
          </cell>
          <cell r="D315" t="str">
            <v>Solid</v>
          </cell>
        </row>
        <row r="316">
          <cell r="B316" t="str">
            <v>Magnesium Oxide</v>
          </cell>
          <cell r="D316" t="str">
            <v>Solid</v>
          </cell>
        </row>
        <row r="317">
          <cell r="B317" t="str">
            <v>Magnesium Sulfate</v>
          </cell>
          <cell r="C317" t="str">
            <v>MgSO4</v>
          </cell>
          <cell r="D317" t="str">
            <v>Solid</v>
          </cell>
        </row>
        <row r="318">
          <cell r="B318" t="str">
            <v>Copper II Sulfate</v>
          </cell>
          <cell r="C318" t="str">
            <v>CuSO4</v>
          </cell>
          <cell r="D318" t="str">
            <v>Solid</v>
          </cell>
        </row>
        <row r="319">
          <cell r="B319" t="str">
            <v>Calcium Hydride</v>
          </cell>
          <cell r="C319" t="str">
            <v>CaH2</v>
          </cell>
          <cell r="D319" t="str">
            <v>Solid</v>
          </cell>
        </row>
        <row r="320">
          <cell r="B320" t="str">
            <v>Phosphorus Pentoxide</v>
          </cell>
          <cell r="C320" t="str">
            <v>PO5</v>
          </cell>
          <cell r="D320" t="str">
            <v>Solid</v>
          </cell>
        </row>
        <row r="321">
          <cell r="B321" t="str">
            <v>Trimethyl Orthoformate</v>
          </cell>
          <cell r="C321" t="str">
            <v>C4H10O3</v>
          </cell>
          <cell r="D321" t="str">
            <v>Solid</v>
          </cell>
        </row>
        <row r="322">
          <cell r="B322" t="str">
            <v>Aluminoxane</v>
          </cell>
          <cell r="C322" t="str">
            <v>(Al(CH3)O)n</v>
          </cell>
          <cell r="D322" t="str">
            <v>Solid</v>
          </cell>
        </row>
        <row r="323">
          <cell r="B323" t="str">
            <v>Sodium Hydroxide</v>
          </cell>
          <cell r="C323" t="str">
            <v>NAOH</v>
          </cell>
          <cell r="D323" t="str">
            <v>Solid</v>
          </cell>
        </row>
        <row r="324">
          <cell r="B324" t="str">
            <v>Triethylaluminium</v>
          </cell>
          <cell r="C324" t="str">
            <v>Al(C2H5)3</v>
          </cell>
          <cell r="D324" t="str">
            <v>Solid</v>
          </cell>
        </row>
        <row r="325">
          <cell r="B325" t="str">
            <v>Methyl Ethyl Ketone Peroxide</v>
          </cell>
          <cell r="C325" t="str">
            <v>C8H16O4</v>
          </cell>
          <cell r="D325" t="str">
            <v>Solid</v>
          </cell>
        </row>
        <row r="326">
          <cell r="B326" t="str">
            <v>Fruit Brandy</v>
          </cell>
          <cell r="D326" t="str">
            <v>Liquid</v>
          </cell>
        </row>
        <row r="327">
          <cell r="B327" t="str">
            <v>Vodka</v>
          </cell>
          <cell r="D327" t="str">
            <v>Liquid</v>
          </cell>
        </row>
        <row r="328">
          <cell r="B328" t="str">
            <v>Gin</v>
          </cell>
          <cell r="D328" t="str">
            <v>Liquid</v>
          </cell>
        </row>
        <row r="329">
          <cell r="B329" t="str">
            <v>Tequila</v>
          </cell>
          <cell r="D329" t="str">
            <v>Liquid</v>
          </cell>
        </row>
        <row r="330">
          <cell r="B330" t="str">
            <v>Rum</v>
          </cell>
          <cell r="D330" t="str">
            <v>Liquid</v>
          </cell>
        </row>
        <row r="331">
          <cell r="B331" t="str">
            <v>Whiskey</v>
          </cell>
          <cell r="D331" t="str">
            <v>Liquid</v>
          </cell>
        </row>
        <row r="332">
          <cell r="B332" t="str">
            <v>Carrot Wine</v>
          </cell>
          <cell r="D332" t="str">
            <v>Liquid</v>
          </cell>
        </row>
        <row r="333">
          <cell r="B333" t="str">
            <v>Wine</v>
          </cell>
          <cell r="D333" t="str">
            <v>Liquid</v>
          </cell>
        </row>
        <row r="334">
          <cell r="B334" t="str">
            <v>Beer</v>
          </cell>
          <cell r="D334" t="str">
            <v>Liquid</v>
          </cell>
        </row>
        <row r="335">
          <cell r="B335" t="str">
            <v>Antifreeze</v>
          </cell>
          <cell r="D335" t="str">
            <v>Liquid</v>
          </cell>
        </row>
        <row r="336">
          <cell r="B336" t="str">
            <v>Chromia Alumina</v>
          </cell>
          <cell r="C336" t="str">
            <v>Cr2O3-Al2O3</v>
          </cell>
          <cell r="D336" t="str">
            <v>Solid</v>
          </cell>
        </row>
        <row r="337">
          <cell r="B337" t="str">
            <v>Acrylonitrile</v>
          </cell>
          <cell r="C337" t="str">
            <v>C3H3N</v>
          </cell>
          <cell r="D337" t="str">
            <v>Liquid</v>
          </cell>
        </row>
        <row r="338">
          <cell r="B338" t="str">
            <v>Acetonitrile</v>
          </cell>
          <cell r="C338" t="str">
            <v>CH3CN</v>
          </cell>
          <cell r="D338" t="str">
            <v>Liquid</v>
          </cell>
        </row>
        <row r="339">
          <cell r="B339" t="str">
            <v>Sweet Kerosene</v>
          </cell>
          <cell r="C339" t="str">
            <v>CnH2n+1(n=12–16)</v>
          </cell>
          <cell r="D339" t="str">
            <v>Liquid</v>
          </cell>
        </row>
        <row r="340">
          <cell r="B340" t="str">
            <v>Sweet Diesel</v>
          </cell>
          <cell r="D340" t="str">
            <v>Liquid</v>
          </cell>
        </row>
        <row r="341">
          <cell r="B341" t="str">
            <v>Lactide</v>
          </cell>
          <cell r="D341" t="str">
            <v>Liquid</v>
          </cell>
        </row>
        <row r="342">
          <cell r="B342" t="str">
            <v>Cyclodextrin</v>
          </cell>
          <cell r="D342" t="str">
            <v>Solid</v>
          </cell>
        </row>
        <row r="343">
          <cell r="B343" t="str">
            <v>Alpha-cyclodextrin</v>
          </cell>
          <cell r="D343" t="str">
            <v>Solid</v>
          </cell>
        </row>
        <row r="344">
          <cell r="B344" t="str">
            <v>Beta-cyclodextrin</v>
          </cell>
          <cell r="D344" t="str">
            <v>Solid</v>
          </cell>
        </row>
        <row r="345">
          <cell r="B345" t="str">
            <v>Gamma-cyclodextrin</v>
          </cell>
          <cell r="D345" t="str">
            <v>Solid</v>
          </cell>
        </row>
        <row r="346">
          <cell r="B346" t="str">
            <v>MOF-5</v>
          </cell>
          <cell r="D346" t="str">
            <v>Solid</v>
          </cell>
        </row>
        <row r="347">
          <cell r="B347" t="str">
            <v>CD-MOF</v>
          </cell>
          <cell r="D347" t="str">
            <v>Solid</v>
          </cell>
        </row>
        <row r="348">
          <cell r="B348" t="str">
            <v>Bucky Balls (C60)</v>
          </cell>
          <cell r="D348" t="str">
            <v>Solid</v>
          </cell>
        </row>
        <row r="349">
          <cell r="B349" t="str">
            <v>Zinc Nitrate</v>
          </cell>
          <cell r="D349" t="str">
            <v>Solid</v>
          </cell>
        </row>
        <row r="350">
          <cell r="B350" t="str">
            <v>Lead Oxide</v>
          </cell>
          <cell r="D350" t="str">
            <v>Solid</v>
          </cell>
        </row>
        <row r="351">
          <cell r="B351" t="str">
            <v>Lithium Hexafluorophosphate</v>
          </cell>
          <cell r="C351" t="str">
            <v>LiPF6</v>
          </cell>
          <cell r="D351" t="str">
            <v>Solid</v>
          </cell>
        </row>
        <row r="352">
          <cell r="B352" t="str">
            <v>Potassium Persulfate</v>
          </cell>
          <cell r="C352" t="str">
            <v>K2S2O8</v>
          </cell>
          <cell r="D352" t="str">
            <v>Solid</v>
          </cell>
        </row>
        <row r="353">
          <cell r="B353" t="str">
            <v>Potassium Bisulfate</v>
          </cell>
          <cell r="C353" t="str">
            <v>KHSO4</v>
          </cell>
          <cell r="D353" t="str">
            <v>Solid</v>
          </cell>
        </row>
        <row r="354">
          <cell r="B354" t="str">
            <v>Salt Water</v>
          </cell>
          <cell r="C354" t="str">
            <v>H20</v>
          </cell>
          <cell r="D354" t="str">
            <v>Liquid</v>
          </cell>
        </row>
        <row r="355">
          <cell r="B355" t="str">
            <v>Isoprene</v>
          </cell>
          <cell r="C355" t="str">
            <v>CH2=C(CH3)CH=CH2</v>
          </cell>
          <cell r="D355" t="str">
            <v>Liquid</v>
          </cell>
        </row>
        <row r="356">
          <cell r="B356" t="str">
            <v>Epichlorohydrin</v>
          </cell>
          <cell r="D356" t="str">
            <v>Liquid</v>
          </cell>
        </row>
        <row r="357">
          <cell r="B357" t="str">
            <v>Isopropanol</v>
          </cell>
          <cell r="D357" t="str">
            <v>Liquid</v>
          </cell>
        </row>
        <row r="358">
          <cell r="B358" t="str">
            <v>Allyl Chloride</v>
          </cell>
          <cell r="D358" t="str">
            <v>Liquid</v>
          </cell>
        </row>
        <row r="359">
          <cell r="B359" t="str">
            <v>Propylene Oxide</v>
          </cell>
          <cell r="D359" t="str">
            <v>Liquid</v>
          </cell>
        </row>
        <row r="360">
          <cell r="B360" t="str">
            <v>Propylene Glycol</v>
          </cell>
          <cell r="D360" t="str">
            <v>Liquid</v>
          </cell>
        </row>
        <row r="361">
          <cell r="B361" t="str">
            <v>Cumene</v>
          </cell>
          <cell r="D361" t="str">
            <v>Liquid</v>
          </cell>
        </row>
        <row r="362">
          <cell r="B362" t="str">
            <v>Chlorobenzene</v>
          </cell>
          <cell r="D362" t="str">
            <v>Liquid</v>
          </cell>
        </row>
        <row r="363">
          <cell r="B363" t="str">
            <v>4-Nitrochlorobenzene</v>
          </cell>
          <cell r="D363" t="str">
            <v>Solid</v>
          </cell>
        </row>
        <row r="364">
          <cell r="B364" t="str">
            <v>p-Phenylenediamine</v>
          </cell>
          <cell r="D364" t="str">
            <v>Solid</v>
          </cell>
        </row>
        <row r="365">
          <cell r="B365" t="str">
            <v>Nitric Acid</v>
          </cell>
          <cell r="D365" t="str">
            <v>Liquid</v>
          </cell>
        </row>
        <row r="366">
          <cell r="B366" t="str">
            <v>4-Nitroaniline</v>
          </cell>
          <cell r="D366" t="str">
            <v>Solid</v>
          </cell>
        </row>
        <row r="367">
          <cell r="B367" t="str">
            <v>Nitric Oxide</v>
          </cell>
          <cell r="D367" t="str">
            <v>Gas</v>
          </cell>
        </row>
        <row r="368">
          <cell r="B368" t="str">
            <v>p-Hexachloroxylene</v>
          </cell>
          <cell r="D368" t="str">
            <v>Solid</v>
          </cell>
        </row>
        <row r="369">
          <cell r="B369" t="str">
            <v>m-Hexachloroxylene</v>
          </cell>
          <cell r="D369" t="str">
            <v>Solid</v>
          </cell>
        </row>
        <row r="370">
          <cell r="B370" t="str">
            <v>o-Hexachloroxylene</v>
          </cell>
          <cell r="D370" t="str">
            <v>Solid</v>
          </cell>
        </row>
        <row r="371">
          <cell r="B371" t="str">
            <v>Terephthaloyl Chloride</v>
          </cell>
          <cell r="D371" t="str">
            <v>Solid</v>
          </cell>
        </row>
        <row r="372">
          <cell r="B372" t="str">
            <v>Isophthaloyl Chloride</v>
          </cell>
          <cell r="D372" t="str">
            <v>Solid</v>
          </cell>
        </row>
        <row r="373">
          <cell r="B373" t="str">
            <v>Cyclohexanol</v>
          </cell>
          <cell r="D373" t="str">
            <v>Liquid</v>
          </cell>
        </row>
        <row r="374">
          <cell r="B374" t="str">
            <v>Nitrobenzene</v>
          </cell>
          <cell r="D374" t="str">
            <v>Liquid</v>
          </cell>
        </row>
        <row r="375">
          <cell r="B375" t="str">
            <v>Aniline</v>
          </cell>
          <cell r="D375" t="str">
            <v>Liquid</v>
          </cell>
        </row>
        <row r="376">
          <cell r="B376" t="str">
            <v>Diphenylmethane Diisocyanate</v>
          </cell>
          <cell r="D376" t="str">
            <v>Liquid</v>
          </cell>
        </row>
        <row r="377">
          <cell r="B377" t="str">
            <v>Toluene Diisocyanate</v>
          </cell>
          <cell r="D377" t="str">
            <v>Liquid</v>
          </cell>
        </row>
        <row r="378">
          <cell r="B378" t="str">
            <v>Hexamethylene Diisocyanate</v>
          </cell>
          <cell r="D378" t="str">
            <v>Liquid</v>
          </cell>
        </row>
        <row r="379">
          <cell r="B379" t="str">
            <v>Isopherone Diisocyanate</v>
          </cell>
          <cell r="D379" t="str">
            <v>Liquid</v>
          </cell>
        </row>
        <row r="380">
          <cell r="B380" t="str">
            <v>1,4-Diisopropylbenzene</v>
          </cell>
          <cell r="D380" t="str">
            <v>Liquid</v>
          </cell>
        </row>
        <row r="381">
          <cell r="B381" t="str">
            <v>Catechol</v>
          </cell>
          <cell r="D381" t="str">
            <v>Solid</v>
          </cell>
        </row>
        <row r="382">
          <cell r="B382" t="str">
            <v>Anthracene</v>
          </cell>
          <cell r="D382" t="str">
            <v>Solid</v>
          </cell>
        </row>
        <row r="383">
          <cell r="B383" t="str">
            <v>Chromium (VI) Oxide</v>
          </cell>
          <cell r="D383" t="str">
            <v>Solid</v>
          </cell>
        </row>
        <row r="384">
          <cell r="B384" t="str">
            <v>9,10-Anthraquinone</v>
          </cell>
          <cell r="D384" t="str">
            <v>Solid</v>
          </cell>
        </row>
        <row r="385">
          <cell r="B385" t="str">
            <v>Phthalic Anhydride</v>
          </cell>
          <cell r="D385" t="str">
            <v>Solid</v>
          </cell>
        </row>
        <row r="386">
          <cell r="B386" t="str">
            <v>Maleic Anhydride</v>
          </cell>
          <cell r="D386" t="str">
            <v>Solid</v>
          </cell>
        </row>
        <row r="387">
          <cell r="B387" t="str">
            <v>Disodium Hydroquinone</v>
          </cell>
          <cell r="D387" t="str">
            <v>Solid</v>
          </cell>
        </row>
        <row r="388">
          <cell r="B388" t="str">
            <v>Cyclopentadiene</v>
          </cell>
          <cell r="D388" t="str">
            <v>Liquid</v>
          </cell>
        </row>
        <row r="389">
          <cell r="B389" t="str">
            <v>Nitrogen Dioxide</v>
          </cell>
          <cell r="D389" t="str">
            <v>Gas</v>
          </cell>
        </row>
        <row r="390">
          <cell r="B390" t="str">
            <v>Sodium Nitrite</v>
          </cell>
          <cell r="C390" t="str">
            <v>NaNO2</v>
          </cell>
          <cell r="D390" t="str">
            <v>Solid</v>
          </cell>
        </row>
        <row r="391">
          <cell r="B391" t="str">
            <v>Dicyclopentadiene</v>
          </cell>
          <cell r="D391" t="str">
            <v>Liquid</v>
          </cell>
        </row>
        <row r="392">
          <cell r="B392" t="str">
            <v>Tetrafluoroboric Acid</v>
          </cell>
          <cell r="C392" t="str">
            <v>HBF4</v>
          </cell>
          <cell r="D392" t="str">
            <v>Liquid</v>
          </cell>
        </row>
        <row r="393">
          <cell r="B393" t="str">
            <v>Fluorobenzene</v>
          </cell>
          <cell r="C393" t="str">
            <v>C6H5F</v>
          </cell>
          <cell r="D393" t="str">
            <v>Liquid</v>
          </cell>
        </row>
        <row r="394">
          <cell r="B394" t="str">
            <v>p-Fluorobenzoyl Chloride</v>
          </cell>
          <cell r="C394" t="str">
            <v>C7H4ClFO</v>
          </cell>
          <cell r="D394" t="str">
            <v>Liquid</v>
          </cell>
        </row>
        <row r="395">
          <cell r="B395" t="str">
            <v>p-Nitrotoluene</v>
          </cell>
          <cell r="D395" t="str">
            <v>Liquid</v>
          </cell>
        </row>
        <row r="396">
          <cell r="B396" t="str">
            <v>p-Aminotoluene</v>
          </cell>
          <cell r="D396" t="str">
            <v>Liquid</v>
          </cell>
        </row>
        <row r="397">
          <cell r="B397" t="str">
            <v>p-Fluorotoluene</v>
          </cell>
          <cell r="D397" t="str">
            <v>Liquid</v>
          </cell>
        </row>
        <row r="398">
          <cell r="B398" t="str">
            <v>1-(Trichloromethyl)-4-Fluorobenzene</v>
          </cell>
          <cell r="D398" t="str">
            <v>Liquid</v>
          </cell>
        </row>
        <row r="399">
          <cell r="B399" t="str">
            <v>4,4-Difluorobenzophenone</v>
          </cell>
          <cell r="D399" t="str">
            <v>Liquid</v>
          </cell>
        </row>
        <row r="400">
          <cell r="B400" t="str">
            <v>PR Developer</v>
          </cell>
          <cell r="D400" t="str">
            <v>Liquid</v>
          </cell>
        </row>
        <row r="401">
          <cell r="B401" t="str">
            <v>Chrome Etchant</v>
          </cell>
          <cell r="D401" t="str">
            <v>Liquid</v>
          </cell>
        </row>
        <row r="402">
          <cell r="B402" t="str">
            <v>Gold Etchant</v>
          </cell>
          <cell r="D402" t="str">
            <v>Liquid</v>
          </cell>
        </row>
        <row r="403">
          <cell r="B403" t="str">
            <v>Nickel Etchant</v>
          </cell>
          <cell r="D403" t="str">
            <v>Liquid</v>
          </cell>
        </row>
        <row r="404">
          <cell r="B404" t="str">
            <v>Heavy Naphthenes</v>
          </cell>
          <cell r="D404" t="str">
            <v>Liquid</v>
          </cell>
        </row>
        <row r="405">
          <cell r="B405" t="str">
            <v>Silver Nitrate</v>
          </cell>
          <cell r="C405" t="str">
            <v xml:space="preserve"> AgNO3</v>
          </cell>
          <cell r="D405" t="str">
            <v>Solid</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S106"/>
  <sheetViews>
    <sheetView tabSelected="1" topLeftCell="A82" workbookViewId="0">
      <selection activeCell="C107" sqref="C107"/>
    </sheetView>
  </sheetViews>
  <sheetFormatPr defaultColWidth="8.85546875" defaultRowHeight="12.75" x14ac:dyDescent="0.2"/>
  <cols>
    <col min="1" max="1" width="8.85546875" style="27"/>
    <col min="2" max="2" width="8.85546875" style="26"/>
    <col min="3" max="3" width="36.7109375" style="26" customWidth="1"/>
    <col min="4" max="4" width="12.140625" style="26" customWidth="1"/>
    <col min="5" max="5" width="8.85546875" style="26"/>
    <col min="6" max="6" width="17.42578125" style="26" customWidth="1"/>
    <col min="7" max="7" width="6" style="26" bestFit="1" customWidth="1"/>
    <col min="8" max="8" width="15.140625" style="26" bestFit="1" customWidth="1"/>
    <col min="9" max="9" width="15.140625" style="26" customWidth="1"/>
    <col min="10" max="10" width="102.85546875" style="26" customWidth="1"/>
    <col min="11" max="12" width="8.85546875" style="26"/>
    <col min="13" max="13" width="11.85546875" style="26" customWidth="1"/>
    <col min="14" max="16384" width="8.85546875" style="26"/>
  </cols>
  <sheetData>
    <row r="1" spans="1:19" ht="15" x14ac:dyDescent="0.2">
      <c r="A1" s="38" t="str">
        <f>[1]Enums!$A$133</f>
        <v>Version</v>
      </c>
      <c r="B1" s="37" t="str">
        <f xml:space="preserve"> '[1]Game IDs'!A1</f>
        <v>Game ID</v>
      </c>
      <c r="C1" s="36" t="s">
        <v>2146</v>
      </c>
      <c r="D1" s="36" t="s">
        <v>2032</v>
      </c>
      <c r="E1" s="35" t="s">
        <v>2031</v>
      </c>
      <c r="F1" s="35" t="s">
        <v>2030</v>
      </c>
      <c r="G1" s="35" t="s">
        <v>2029</v>
      </c>
      <c r="H1" s="35" t="s">
        <v>2028</v>
      </c>
      <c r="I1" s="35" t="s">
        <v>2169</v>
      </c>
      <c r="J1" s="35" t="s">
        <v>1958</v>
      </c>
      <c r="K1" s="35" t="s">
        <v>1957</v>
      </c>
      <c r="L1" s="35" t="s">
        <v>1956</v>
      </c>
      <c r="M1" s="35" t="s">
        <v>1955</v>
      </c>
      <c r="N1" s="35" t="s">
        <v>1954</v>
      </c>
      <c r="O1" s="35" t="s">
        <v>1953</v>
      </c>
      <c r="P1" s="35" t="s">
        <v>1952</v>
      </c>
      <c r="Q1" s="35" t="s">
        <v>1951</v>
      </c>
      <c r="R1" s="35" t="s">
        <v>1950</v>
      </c>
      <c r="S1" s="35" t="s">
        <v>1949</v>
      </c>
    </row>
    <row r="2" spans="1:19" x14ac:dyDescent="0.2">
      <c r="A2" s="29" t="str">
        <f>[1]Enums!$A$134</f>
        <v>1.0.0</v>
      </c>
      <c r="B2" s="33" t="s">
        <v>2027</v>
      </c>
      <c r="C2" s="31" t="s">
        <v>2026</v>
      </c>
      <c r="D2" s="32" t="str">
        <f>[1]Enums!$A$26</f>
        <v>PC Item</v>
      </c>
      <c r="E2" s="26">
        <v>2</v>
      </c>
      <c r="F2" s="26" t="b">
        <v>1</v>
      </c>
      <c r="H2" s="26">
        <v>64</v>
      </c>
    </row>
    <row r="3" spans="1:19" x14ac:dyDescent="0.2">
      <c r="A3" s="29" t="str">
        <f>[1]Enums!$A$134</f>
        <v>1.0.0</v>
      </c>
      <c r="B3" s="33" t="s">
        <v>2025</v>
      </c>
      <c r="C3" s="32" t="s">
        <v>2024</v>
      </c>
      <c r="D3" s="32" t="str">
        <f>[1]Enums!$A$26</f>
        <v>PC Item</v>
      </c>
      <c r="E3" s="32">
        <v>1</v>
      </c>
      <c r="F3" s="26" t="b">
        <v>1</v>
      </c>
      <c r="H3" s="26">
        <v>1</v>
      </c>
    </row>
    <row r="4" spans="1:19" x14ac:dyDescent="0.2">
      <c r="A4" s="29" t="str">
        <f>[1]Enums!$A$134</f>
        <v>1.0.0</v>
      </c>
      <c r="B4" s="33" t="s">
        <v>2023</v>
      </c>
      <c r="C4" s="34" t="s">
        <v>2153</v>
      </c>
      <c r="D4" s="32" t="str">
        <f>[1]Enums!$A$22</f>
        <v>Weapon</v>
      </c>
      <c r="E4" s="32">
        <v>7</v>
      </c>
      <c r="F4" s="26" t="b">
        <v>1</v>
      </c>
      <c r="H4" s="26">
        <v>1</v>
      </c>
      <c r="J4" s="31" t="s">
        <v>2021</v>
      </c>
      <c r="K4" s="26">
        <v>1000</v>
      </c>
      <c r="L4" s="26">
        <v>1</v>
      </c>
      <c r="M4" s="26">
        <v>6</v>
      </c>
      <c r="N4" s="26">
        <v>2</v>
      </c>
      <c r="O4" s="26">
        <v>5</v>
      </c>
      <c r="P4" s="26">
        <v>1</v>
      </c>
    </row>
    <row r="5" spans="1:19" x14ac:dyDescent="0.2">
      <c r="A5" s="29" t="str">
        <f>[1]Enums!$A$144</f>
        <v>1.1.0</v>
      </c>
      <c r="B5" s="13" t="s">
        <v>2147</v>
      </c>
      <c r="C5" s="34" t="s">
        <v>2154</v>
      </c>
      <c r="D5" s="32" t="str">
        <f>[1]Enums!$A$22</f>
        <v>Weapon</v>
      </c>
      <c r="E5" s="32">
        <v>7</v>
      </c>
      <c r="F5" s="26" t="b">
        <v>0</v>
      </c>
      <c r="H5" s="26">
        <v>1</v>
      </c>
      <c r="I5" s="26">
        <v>10</v>
      </c>
      <c r="J5" s="31" t="s">
        <v>2021</v>
      </c>
      <c r="K5" s="26">
        <v>1500</v>
      </c>
      <c r="L5" s="26">
        <v>1</v>
      </c>
      <c r="M5" s="26">
        <v>8</v>
      </c>
      <c r="N5" s="26">
        <v>2</v>
      </c>
      <c r="O5" s="26">
        <v>5</v>
      </c>
      <c r="P5" s="26">
        <v>1</v>
      </c>
    </row>
    <row r="6" spans="1:19" x14ac:dyDescent="0.2">
      <c r="A6" s="29" t="str">
        <f>[1]Enums!$A$144</f>
        <v>1.1.0</v>
      </c>
      <c r="B6" s="13" t="s">
        <v>2148</v>
      </c>
      <c r="C6" s="34" t="s">
        <v>2155</v>
      </c>
      <c r="D6" s="32" t="str">
        <f>[1]Enums!$A$22</f>
        <v>Weapon</v>
      </c>
      <c r="E6" s="32">
        <v>7</v>
      </c>
      <c r="F6" s="26" t="b">
        <v>0</v>
      </c>
      <c r="H6" s="26">
        <v>1</v>
      </c>
      <c r="I6" s="26">
        <v>30</v>
      </c>
      <c r="J6" s="31" t="s">
        <v>2021</v>
      </c>
      <c r="K6" s="26">
        <v>2000</v>
      </c>
      <c r="L6" s="26">
        <v>1</v>
      </c>
      <c r="M6" s="26">
        <v>10</v>
      </c>
      <c r="N6" s="26">
        <v>2</v>
      </c>
      <c r="O6" s="26">
        <v>5</v>
      </c>
      <c r="P6" s="26">
        <v>2</v>
      </c>
    </row>
    <row r="7" spans="1:19" x14ac:dyDescent="0.2">
      <c r="A7" s="29" t="str">
        <f>[1]Enums!$A$144</f>
        <v>1.1.0</v>
      </c>
      <c r="B7" s="13" t="s">
        <v>2149</v>
      </c>
      <c r="C7" s="34" t="s">
        <v>2022</v>
      </c>
      <c r="D7" s="32" t="str">
        <f>[1]Enums!$A$22</f>
        <v>Weapon</v>
      </c>
      <c r="E7" s="32">
        <v>7</v>
      </c>
      <c r="F7" s="26" t="b">
        <v>0</v>
      </c>
      <c r="H7" s="26">
        <v>1</v>
      </c>
      <c r="I7" s="26">
        <v>80</v>
      </c>
      <c r="J7" s="31" t="s">
        <v>2021</v>
      </c>
      <c r="K7" s="26">
        <v>2500</v>
      </c>
      <c r="L7" s="26">
        <v>1</v>
      </c>
      <c r="M7" s="26">
        <v>40</v>
      </c>
      <c r="N7" s="26">
        <v>2</v>
      </c>
      <c r="O7" s="26">
        <v>5</v>
      </c>
      <c r="P7" s="26">
        <v>10</v>
      </c>
    </row>
    <row r="8" spans="1:19" x14ac:dyDescent="0.2">
      <c r="A8" s="29" t="str">
        <f>[1]Enums!$A$134</f>
        <v>1.0.0</v>
      </c>
      <c r="B8" s="33" t="s">
        <v>2020</v>
      </c>
      <c r="C8" s="32" t="s">
        <v>2019</v>
      </c>
      <c r="D8" s="32" t="str">
        <f>[1]Enums!$A$24</f>
        <v>Tool</v>
      </c>
      <c r="E8" s="32"/>
      <c r="F8" s="26" t="b">
        <v>1</v>
      </c>
      <c r="H8" s="26">
        <v>1</v>
      </c>
      <c r="I8" s="26">
        <v>30</v>
      </c>
    </row>
    <row r="9" spans="1:19" x14ac:dyDescent="0.2">
      <c r="A9" s="29" t="str">
        <f>[1]Enums!$A$134</f>
        <v>1.0.0</v>
      </c>
      <c r="B9" s="33" t="s">
        <v>2018</v>
      </c>
      <c r="C9" s="34" t="s">
        <v>2325</v>
      </c>
      <c r="D9" s="32" t="str">
        <f>[1]Enums!$A$21</f>
        <v>Armor</v>
      </c>
      <c r="E9" s="32"/>
      <c r="F9" s="26" t="b">
        <v>1</v>
      </c>
      <c r="H9" s="26">
        <v>1</v>
      </c>
      <c r="J9" s="31" t="s">
        <v>2324</v>
      </c>
      <c r="K9" s="26">
        <v>3000</v>
      </c>
      <c r="L9" s="26">
        <v>1</v>
      </c>
      <c r="M9" s="26">
        <v>0.4</v>
      </c>
      <c r="N9" s="26">
        <v>5</v>
      </c>
      <c r="O9" s="26">
        <v>100</v>
      </c>
    </row>
    <row r="10" spans="1:19" x14ac:dyDescent="0.2">
      <c r="A10" s="29" t="str">
        <f>[1]Enums!$A$134</f>
        <v>1.0.0</v>
      </c>
      <c r="B10" s="13" t="s">
        <v>2017</v>
      </c>
      <c r="C10" s="34" t="s">
        <v>2016</v>
      </c>
      <c r="D10" s="32" t="str">
        <f>[1]Enums!$A$24</f>
        <v>Tool</v>
      </c>
      <c r="E10" s="32"/>
      <c r="F10" s="26" t="b">
        <v>1</v>
      </c>
      <c r="H10" s="26">
        <v>1</v>
      </c>
      <c r="J10" s="31" t="s">
        <v>2015</v>
      </c>
      <c r="K10" s="26">
        <v>0.3</v>
      </c>
    </row>
    <row r="11" spans="1:19" x14ac:dyDescent="0.2">
      <c r="A11" s="29" t="str">
        <f>[1]Enums!$A$134</f>
        <v>1.0.0</v>
      </c>
      <c r="B11" s="33" t="s">
        <v>2014</v>
      </c>
      <c r="C11" s="32" t="s">
        <v>2013</v>
      </c>
      <c r="D11" s="32" t="str">
        <f>[1]Enums!$A$24</f>
        <v>Tool</v>
      </c>
      <c r="E11" s="32"/>
      <c r="F11" s="26" t="b">
        <v>1</v>
      </c>
      <c r="H11" s="26">
        <v>1</v>
      </c>
    </row>
    <row r="12" spans="1:19" x14ac:dyDescent="0.2">
      <c r="A12" s="29" t="str">
        <f>[1]Enums!$A$134</f>
        <v>1.0.0</v>
      </c>
      <c r="B12" s="33" t="s">
        <v>2012</v>
      </c>
      <c r="C12" s="32" t="s">
        <v>2011</v>
      </c>
      <c r="D12" s="32" t="str">
        <f>[1]Enums!$A$24</f>
        <v>Tool</v>
      </c>
      <c r="E12" s="32">
        <v>7</v>
      </c>
      <c r="F12" s="26" t="b">
        <v>1</v>
      </c>
      <c r="H12" s="26">
        <v>1</v>
      </c>
      <c r="J12" s="26" t="s">
        <v>2010</v>
      </c>
      <c r="K12" s="26">
        <v>3</v>
      </c>
      <c r="L12" s="26">
        <v>0.6</v>
      </c>
      <c r="M12" s="26" t="str">
        <f>'[1]Blocks (MC)'!$A$22</f>
        <v>1.0.0</v>
      </c>
    </row>
    <row r="13" spans="1:19" x14ac:dyDescent="0.2">
      <c r="A13" s="29" t="str">
        <f>[1]Enums!$A$134</f>
        <v>1.0.0</v>
      </c>
      <c r="B13" s="33" t="s">
        <v>2009</v>
      </c>
      <c r="C13" s="32" t="s">
        <v>2163</v>
      </c>
      <c r="D13" s="32" t="str">
        <f>[1]Enums!$A$21</f>
        <v>Armor</v>
      </c>
      <c r="E13" s="32"/>
      <c r="F13" s="26" t="b">
        <v>1</v>
      </c>
      <c r="H13" s="26">
        <v>1</v>
      </c>
      <c r="J13" s="26" t="s">
        <v>2008</v>
      </c>
      <c r="K13" s="26">
        <v>5000</v>
      </c>
      <c r="L13" s="26">
        <v>1</v>
      </c>
    </row>
    <row r="14" spans="1:19" x14ac:dyDescent="0.2">
      <c r="A14" s="29" t="str">
        <f>[1]Enums!$A$144</f>
        <v>1.1.0</v>
      </c>
      <c r="B14" s="13" t="s">
        <v>2160</v>
      </c>
      <c r="C14" s="32" t="s">
        <v>2164</v>
      </c>
      <c r="D14" s="32" t="str">
        <f>[1]Enums!$A$21</f>
        <v>Armor</v>
      </c>
      <c r="E14" s="32"/>
      <c r="F14" s="26" t="b">
        <v>0</v>
      </c>
      <c r="H14" s="26">
        <v>1</v>
      </c>
      <c r="J14" s="26" t="s">
        <v>2008</v>
      </c>
      <c r="K14" s="26">
        <v>10000</v>
      </c>
      <c r="L14" s="26">
        <v>1</v>
      </c>
    </row>
    <row r="15" spans="1:19" x14ac:dyDescent="0.2">
      <c r="A15" s="29" t="str">
        <f>[1]Enums!$A$144</f>
        <v>1.1.0</v>
      </c>
      <c r="B15" s="13" t="s">
        <v>2161</v>
      </c>
      <c r="C15" s="32" t="s">
        <v>2165</v>
      </c>
      <c r="D15" s="32" t="str">
        <f>[1]Enums!$A$21</f>
        <v>Armor</v>
      </c>
      <c r="E15" s="32"/>
      <c r="F15" s="26" t="b">
        <v>0</v>
      </c>
      <c r="H15" s="26">
        <v>1</v>
      </c>
      <c r="J15" s="26" t="s">
        <v>2008</v>
      </c>
      <c r="K15" s="26">
        <v>25000</v>
      </c>
      <c r="L15" s="26">
        <v>1</v>
      </c>
    </row>
    <row r="16" spans="1:19" x14ac:dyDescent="0.2">
      <c r="A16" s="29" t="str">
        <f>[1]Enums!$A$144</f>
        <v>1.1.0</v>
      </c>
      <c r="B16" s="13" t="s">
        <v>2162</v>
      </c>
      <c r="C16" s="32" t="s">
        <v>2166</v>
      </c>
      <c r="D16" s="32" t="str">
        <f>[1]Enums!$A$21</f>
        <v>Armor</v>
      </c>
      <c r="E16" s="32"/>
      <c r="F16" s="26" t="b">
        <v>0</v>
      </c>
      <c r="H16" s="26">
        <v>1</v>
      </c>
      <c r="J16" s="26" t="s">
        <v>2008</v>
      </c>
      <c r="K16" s="26">
        <v>50000</v>
      </c>
      <c r="L16" s="26">
        <v>1</v>
      </c>
    </row>
    <row r="17" spans="1:11" x14ac:dyDescent="0.2">
      <c r="A17" s="29" t="str">
        <f>[1]Enums!$A$134</f>
        <v>1.0.0</v>
      </c>
      <c r="B17" s="33" t="s">
        <v>2007</v>
      </c>
      <c r="C17" s="32" t="s">
        <v>2006</v>
      </c>
      <c r="D17" s="32" t="str">
        <f>[1]Enums!$A$26</f>
        <v>PC Item</v>
      </c>
      <c r="F17" s="26" t="b">
        <v>1</v>
      </c>
      <c r="H17" s="26">
        <v>64</v>
      </c>
    </row>
    <row r="18" spans="1:11" x14ac:dyDescent="0.2">
      <c r="A18" s="29" t="str">
        <f>[1]Enums!$A$134</f>
        <v>1.0.0</v>
      </c>
      <c r="B18" s="33" t="s">
        <v>2005</v>
      </c>
      <c r="C18" s="34" t="s">
        <v>2004</v>
      </c>
      <c r="D18" s="34" t="str">
        <f>[1]Enums!$A$28</f>
        <v>Food</v>
      </c>
      <c r="F18" s="26" t="b">
        <v>1</v>
      </c>
      <c r="H18" s="26">
        <v>64</v>
      </c>
    </row>
    <row r="19" spans="1:11" x14ac:dyDescent="0.2">
      <c r="A19" s="29" t="str">
        <f>[1]Enums!$A$134</f>
        <v>1.0.0</v>
      </c>
      <c r="B19" s="33" t="s">
        <v>2003</v>
      </c>
      <c r="C19" s="34" t="s">
        <v>2002</v>
      </c>
      <c r="D19" s="34" t="str">
        <f>[1]Enums!$A$28</f>
        <v>Food</v>
      </c>
      <c r="F19" s="26" t="b">
        <v>1</v>
      </c>
      <c r="H19" s="26">
        <v>64</v>
      </c>
    </row>
    <row r="20" spans="1:11" ht="15" x14ac:dyDescent="0.2">
      <c r="A20" s="29" t="str">
        <f>[1]Enums!$A$134</f>
        <v>1.0.0</v>
      </c>
      <c r="B20" s="33" t="s">
        <v>2001</v>
      </c>
      <c r="C20" s="28" t="s">
        <v>2380</v>
      </c>
      <c r="D20" s="34" t="str">
        <f>[1]Enums!$A$26</f>
        <v>PC Item</v>
      </c>
      <c r="F20" s="26" t="b">
        <v>1</v>
      </c>
      <c r="H20" s="26">
        <v>64</v>
      </c>
    </row>
    <row r="21" spans="1:11" ht="15" x14ac:dyDescent="0.2">
      <c r="A21" s="29" t="str">
        <f>[1]Enums!$A$134</f>
        <v>1.0.0</v>
      </c>
      <c r="B21" s="33" t="s">
        <v>2000</v>
      </c>
      <c r="C21" s="28" t="s">
        <v>2156</v>
      </c>
      <c r="D21" s="34" t="str">
        <f>[1]Enums!$A$26</f>
        <v>PC Item</v>
      </c>
      <c r="F21" s="26" t="b">
        <v>1</v>
      </c>
      <c r="G21" s="28"/>
      <c r="H21" s="28">
        <v>64</v>
      </c>
      <c r="I21" s="28"/>
    </row>
    <row r="22" spans="1:11" ht="15" x14ac:dyDescent="0.2">
      <c r="A22" s="29" t="str">
        <f>[1]Enums!$A$144</f>
        <v>1.1.0</v>
      </c>
      <c r="B22" s="13" t="s">
        <v>2150</v>
      </c>
      <c r="C22" s="28" t="s">
        <v>2157</v>
      </c>
      <c r="D22" s="34" t="str">
        <f>[1]Enums!$A$26</f>
        <v>PC Item</v>
      </c>
      <c r="F22" s="26" t="b">
        <v>0</v>
      </c>
      <c r="G22" s="28"/>
      <c r="H22" s="28">
        <v>64</v>
      </c>
      <c r="I22" s="28"/>
    </row>
    <row r="23" spans="1:11" ht="15" x14ac:dyDescent="0.2">
      <c r="A23" s="29" t="str">
        <f>[1]Enums!$A$144</f>
        <v>1.1.0</v>
      </c>
      <c r="B23" s="13" t="s">
        <v>2151</v>
      </c>
      <c r="C23" s="28" t="s">
        <v>2158</v>
      </c>
      <c r="D23" s="34" t="str">
        <f>[1]Enums!$A$26</f>
        <v>PC Item</v>
      </c>
      <c r="F23" s="26" t="b">
        <v>0</v>
      </c>
      <c r="G23" s="28"/>
      <c r="H23" s="28">
        <v>64</v>
      </c>
      <c r="I23" s="28"/>
    </row>
    <row r="24" spans="1:11" ht="15" x14ac:dyDescent="0.2">
      <c r="A24" s="29" t="str">
        <f>[1]Enums!$A$144</f>
        <v>1.1.0</v>
      </c>
      <c r="B24" s="13" t="s">
        <v>2152</v>
      </c>
      <c r="C24" s="28" t="s">
        <v>2159</v>
      </c>
      <c r="D24" s="34" t="str">
        <f>[1]Enums!$A$26</f>
        <v>PC Item</v>
      </c>
      <c r="F24" s="26" t="b">
        <v>0</v>
      </c>
      <c r="G24" s="28"/>
      <c r="H24" s="28">
        <v>64</v>
      </c>
      <c r="I24" s="28"/>
    </row>
    <row r="25" spans="1:11" ht="15" x14ac:dyDescent="0.2">
      <c r="A25" s="29" t="str">
        <f>[1]Enums!$A$134</f>
        <v>1.0.0</v>
      </c>
      <c r="B25" s="33" t="s">
        <v>1999</v>
      </c>
      <c r="C25" s="28" t="s">
        <v>1998</v>
      </c>
      <c r="D25" s="28" t="str">
        <f>[1]Enums!$A$24</f>
        <v>Tool</v>
      </c>
      <c r="E25" s="26">
        <v>4</v>
      </c>
      <c r="F25" s="26" t="b">
        <v>1</v>
      </c>
      <c r="H25" s="26">
        <v>1</v>
      </c>
    </row>
    <row r="26" spans="1:11" ht="15" x14ac:dyDescent="0.2">
      <c r="A26" s="29" t="str">
        <f>[1]Enums!$A$134</f>
        <v>1.0.0</v>
      </c>
      <c r="B26" s="33" t="s">
        <v>1997</v>
      </c>
      <c r="C26" s="28" t="s">
        <v>1996</v>
      </c>
      <c r="D26" s="28" t="str">
        <f>[1]Enums!$A$26</f>
        <v>PC Item</v>
      </c>
      <c r="F26" s="26" t="b">
        <v>1</v>
      </c>
      <c r="H26" s="26">
        <v>64</v>
      </c>
    </row>
    <row r="27" spans="1:11" ht="15" x14ac:dyDescent="0.2">
      <c r="A27" s="29" t="str">
        <f>[1]Enums!$A$134</f>
        <v>1.0.0</v>
      </c>
      <c r="B27" s="33" t="s">
        <v>1995</v>
      </c>
      <c r="C27" s="28" t="s">
        <v>1994</v>
      </c>
      <c r="D27" s="28" t="str">
        <f>[1]Enums!$A$26</f>
        <v>PC Item</v>
      </c>
      <c r="F27" s="26" t="b">
        <v>1</v>
      </c>
      <c r="H27" s="26">
        <v>64</v>
      </c>
    </row>
    <row r="28" spans="1:11" ht="15" x14ac:dyDescent="0.2">
      <c r="A28" s="29" t="str">
        <f>[1]Enums!$A$134</f>
        <v>1.0.0</v>
      </c>
      <c r="B28" s="33" t="s">
        <v>1993</v>
      </c>
      <c r="C28" s="28" t="s">
        <v>1992</v>
      </c>
      <c r="D28" s="28" t="str">
        <f>[1]Enums!$A$26</f>
        <v>PC Item</v>
      </c>
      <c r="F28" s="26" t="b">
        <v>1</v>
      </c>
      <c r="H28" s="26">
        <v>64</v>
      </c>
    </row>
    <row r="29" spans="1:11" ht="15" x14ac:dyDescent="0.2">
      <c r="A29" s="29" t="str">
        <f>[1]Enums!$A$134</f>
        <v>1.0.0</v>
      </c>
      <c r="B29" s="33" t="s">
        <v>1991</v>
      </c>
      <c r="C29" s="28" t="s">
        <v>1990</v>
      </c>
      <c r="D29" s="28" t="str">
        <f>[1]Enums!$A$26</f>
        <v>PC Item</v>
      </c>
      <c r="F29" s="26" t="b">
        <v>1</v>
      </c>
      <c r="H29" s="26">
        <v>64</v>
      </c>
      <c r="J29" s="26" t="s">
        <v>1989</v>
      </c>
      <c r="K29" s="26">
        <v>24</v>
      </c>
    </row>
    <row r="30" spans="1:11" ht="15" x14ac:dyDescent="0.2">
      <c r="A30" s="29" t="str">
        <f>[1]Enums!$A$134</f>
        <v>1.0.0</v>
      </c>
      <c r="B30" s="33" t="s">
        <v>1988</v>
      </c>
      <c r="C30" s="28" t="s">
        <v>1987</v>
      </c>
      <c r="D30" s="28" t="str">
        <f>[1]Enums!$A$26</f>
        <v>PC Item</v>
      </c>
      <c r="E30" s="26">
        <v>4</v>
      </c>
      <c r="F30" s="26" t="b">
        <v>1</v>
      </c>
      <c r="H30" s="26">
        <v>64</v>
      </c>
    </row>
    <row r="31" spans="1:11" ht="15" x14ac:dyDescent="0.2">
      <c r="A31" s="29" t="str">
        <f>[1]Enums!$A$134</f>
        <v>1.0.0</v>
      </c>
      <c r="B31" s="13" t="s">
        <v>1986</v>
      </c>
      <c r="C31" s="26" t="s">
        <v>1985</v>
      </c>
      <c r="D31" s="28" t="str">
        <f>[1]Enums!$A$26</f>
        <v>PC Item</v>
      </c>
      <c r="E31" s="28"/>
      <c r="F31" s="28" t="b">
        <v>1</v>
      </c>
      <c r="H31" s="26">
        <v>64</v>
      </c>
    </row>
    <row r="32" spans="1:11" ht="15" x14ac:dyDescent="0.2">
      <c r="A32" s="29" t="str">
        <f>[1]Enums!$A$134</f>
        <v>1.0.0</v>
      </c>
      <c r="B32" s="13" t="s">
        <v>1984</v>
      </c>
      <c r="C32" s="26" t="s">
        <v>1983</v>
      </c>
      <c r="D32" s="28" t="str">
        <f>[1]Enums!$A$26</f>
        <v>PC Item</v>
      </c>
      <c r="F32" s="26" t="b">
        <v>1</v>
      </c>
      <c r="H32" s="26">
        <v>64</v>
      </c>
    </row>
    <row r="33" spans="1:12" ht="15" x14ac:dyDescent="0.2">
      <c r="A33" s="29" t="str">
        <f>[1]Enums!$A$134</f>
        <v>1.0.0</v>
      </c>
      <c r="B33" s="13" t="s">
        <v>1982</v>
      </c>
      <c r="C33" s="26" t="s">
        <v>1981</v>
      </c>
      <c r="D33" s="28" t="str">
        <f>[1]Enums!$A$26</f>
        <v>PC Item</v>
      </c>
      <c r="E33" s="26">
        <v>4</v>
      </c>
      <c r="F33" s="26" t="b">
        <v>1</v>
      </c>
      <c r="H33" s="26">
        <v>64</v>
      </c>
    </row>
    <row r="34" spans="1:12" ht="15" x14ac:dyDescent="0.2">
      <c r="A34" s="29" t="str">
        <f>[1]Enums!$A$134</f>
        <v>1.0.0</v>
      </c>
      <c r="B34" s="13" t="s">
        <v>1980</v>
      </c>
      <c r="C34" s="26" t="s">
        <v>1979</v>
      </c>
      <c r="D34" s="28" t="str">
        <f>[1]Enums!$A$26</f>
        <v>PC Item</v>
      </c>
      <c r="E34" s="26">
        <v>8</v>
      </c>
      <c r="F34" s="26" t="b">
        <v>1</v>
      </c>
      <c r="H34" s="26">
        <v>64</v>
      </c>
    </row>
    <row r="35" spans="1:12" ht="15" x14ac:dyDescent="0.2">
      <c r="A35" s="29" t="str">
        <f>[1]Enums!$A$137</f>
        <v>1.0.3</v>
      </c>
      <c r="B35" s="13" t="s">
        <v>1978</v>
      </c>
      <c r="C35" s="31" t="s">
        <v>1977</v>
      </c>
      <c r="D35" s="28" t="str">
        <f>[1]Enums!$A$24</f>
        <v>Tool</v>
      </c>
      <c r="E35" s="26">
        <v>4</v>
      </c>
      <c r="F35" s="26" t="b">
        <v>1</v>
      </c>
      <c r="G35" s="28"/>
      <c r="H35" s="28">
        <v>1</v>
      </c>
      <c r="I35" s="28"/>
      <c r="J35" s="31" t="s">
        <v>1966</v>
      </c>
      <c r="K35" s="26">
        <v>10</v>
      </c>
    </row>
    <row r="36" spans="1:12" ht="15" x14ac:dyDescent="0.2">
      <c r="A36" s="29" t="str">
        <f>[1]Enums!$A$137</f>
        <v>1.0.3</v>
      </c>
      <c r="B36" s="13" t="s">
        <v>1976</v>
      </c>
      <c r="C36" s="31" t="s">
        <v>1975</v>
      </c>
      <c r="D36" s="28" t="str">
        <f>[1]Enums!$A$24</f>
        <v>Tool</v>
      </c>
      <c r="E36" s="26">
        <v>4</v>
      </c>
      <c r="F36" s="26" t="b">
        <v>1</v>
      </c>
      <c r="G36" s="28"/>
      <c r="H36" s="28">
        <v>1</v>
      </c>
      <c r="I36" s="28"/>
      <c r="J36" s="31" t="s">
        <v>1966</v>
      </c>
      <c r="K36" s="26">
        <v>15</v>
      </c>
    </row>
    <row r="37" spans="1:12" ht="15" x14ac:dyDescent="0.2">
      <c r="A37" s="29" t="str">
        <f>[1]Enums!$A$137</f>
        <v>1.0.3</v>
      </c>
      <c r="B37" s="13" t="s">
        <v>1974</v>
      </c>
      <c r="C37" s="31" t="s">
        <v>1973</v>
      </c>
      <c r="D37" s="28" t="str">
        <f>[1]Enums!$A$24</f>
        <v>Tool</v>
      </c>
      <c r="E37" s="26">
        <v>4</v>
      </c>
      <c r="F37" s="26" t="b">
        <v>1</v>
      </c>
      <c r="G37" s="28"/>
      <c r="H37" s="28">
        <v>1</v>
      </c>
      <c r="I37" s="28"/>
      <c r="J37" s="31" t="s">
        <v>1966</v>
      </c>
      <c r="K37" s="26">
        <v>20</v>
      </c>
    </row>
    <row r="38" spans="1:12" ht="15" x14ac:dyDescent="0.2">
      <c r="A38" s="29" t="str">
        <f>[1]Enums!$A$137</f>
        <v>1.0.3</v>
      </c>
      <c r="B38" s="13" t="s">
        <v>1972</v>
      </c>
      <c r="C38" s="31" t="s">
        <v>1971</v>
      </c>
      <c r="D38" s="28" t="str">
        <f>[1]Enums!$A$24</f>
        <v>Tool</v>
      </c>
      <c r="E38" s="26">
        <v>4</v>
      </c>
      <c r="F38" s="26" t="b">
        <v>1</v>
      </c>
      <c r="G38" s="28"/>
      <c r="H38" s="28">
        <v>1</v>
      </c>
      <c r="I38" s="28"/>
      <c r="J38" s="31" t="s">
        <v>1966</v>
      </c>
      <c r="K38" s="26">
        <v>5</v>
      </c>
    </row>
    <row r="39" spans="1:12" ht="15" x14ac:dyDescent="0.2">
      <c r="A39" s="29" t="str">
        <f>[1]Enums!$A$137</f>
        <v>1.0.3</v>
      </c>
      <c r="B39" s="13" t="s">
        <v>1970</v>
      </c>
      <c r="C39" s="31" t="s">
        <v>1969</v>
      </c>
      <c r="D39" s="28" t="str">
        <f>[1]Enums!$A$24</f>
        <v>Tool</v>
      </c>
      <c r="E39" s="26">
        <v>4</v>
      </c>
      <c r="F39" s="26" t="b">
        <v>1</v>
      </c>
      <c r="G39" s="28"/>
      <c r="H39" s="28">
        <v>1</v>
      </c>
      <c r="I39" s="28"/>
      <c r="J39" s="31" t="s">
        <v>1966</v>
      </c>
      <c r="K39" s="26">
        <v>10</v>
      </c>
    </row>
    <row r="40" spans="1:12" ht="15" x14ac:dyDescent="0.2">
      <c r="A40" s="29" t="str">
        <f>[1]Enums!$A$137</f>
        <v>1.0.3</v>
      </c>
      <c r="B40" s="13" t="s">
        <v>1968</v>
      </c>
      <c r="C40" s="31" t="s">
        <v>1967</v>
      </c>
      <c r="D40" s="28" t="str">
        <f>[1]Enums!$A$24</f>
        <v>Tool</v>
      </c>
      <c r="E40" s="26">
        <v>4</v>
      </c>
      <c r="F40" s="26" t="b">
        <v>1</v>
      </c>
      <c r="G40" s="28"/>
      <c r="H40" s="28">
        <v>1</v>
      </c>
      <c r="I40" s="28"/>
      <c r="J40" s="31" t="s">
        <v>1966</v>
      </c>
      <c r="K40" s="26">
        <v>15</v>
      </c>
    </row>
    <row r="41" spans="1:12" ht="15" x14ac:dyDescent="0.2">
      <c r="A41" s="29" t="str">
        <f>[1]Enums!$A$137</f>
        <v>1.0.3</v>
      </c>
      <c r="B41" s="31" t="s">
        <v>1965</v>
      </c>
      <c r="C41" s="31" t="s">
        <v>1964</v>
      </c>
      <c r="D41" s="28" t="str">
        <f>[1]Enums!$A$24</f>
        <v>Tool</v>
      </c>
      <c r="E41" s="26">
        <v>4</v>
      </c>
      <c r="F41" s="26" t="b">
        <v>0</v>
      </c>
      <c r="G41" s="28"/>
      <c r="H41" s="28">
        <v>1</v>
      </c>
      <c r="I41" s="28"/>
    </row>
    <row r="42" spans="1:12" ht="15" x14ac:dyDescent="0.2">
      <c r="A42" s="29" t="str">
        <f>[1]Enums!$A$144</f>
        <v>1.1.0</v>
      </c>
      <c r="B42" s="26" t="s">
        <v>1962</v>
      </c>
      <c r="C42" s="31" t="s">
        <v>1961</v>
      </c>
      <c r="D42" s="32" t="str">
        <f>[1]Enums!$A$21</f>
        <v>Armor</v>
      </c>
      <c r="E42" s="26">
        <v>8</v>
      </c>
      <c r="F42" s="26" t="b">
        <v>1</v>
      </c>
      <c r="G42" s="28"/>
      <c r="H42" s="28">
        <v>1</v>
      </c>
      <c r="I42" s="28"/>
      <c r="J42" s="30" t="s">
        <v>1960</v>
      </c>
      <c r="K42" s="26">
        <v>0.4</v>
      </c>
      <c r="L42" s="26">
        <v>60</v>
      </c>
    </row>
    <row r="43" spans="1:12" ht="15" x14ac:dyDescent="0.2">
      <c r="A43" s="29" t="str">
        <f>[1]Enums!$A$144</f>
        <v>1.1.0</v>
      </c>
      <c r="B43" s="13" t="s">
        <v>2143</v>
      </c>
      <c r="C43" s="28" t="s">
        <v>2133</v>
      </c>
      <c r="D43" s="28" t="str">
        <f>[1]Enums!$A$26</f>
        <v>PC Item</v>
      </c>
      <c r="E43" s="26">
        <v>8</v>
      </c>
      <c r="F43" s="26" t="b">
        <v>0</v>
      </c>
      <c r="G43" s="28"/>
      <c r="H43" s="28">
        <v>1</v>
      </c>
      <c r="I43" s="28"/>
    </row>
    <row r="44" spans="1:12" ht="15" x14ac:dyDescent="0.2">
      <c r="A44" s="29" t="str">
        <f>[1]Enums!$A$144</f>
        <v>1.1.0</v>
      </c>
      <c r="B44" s="13" t="s">
        <v>2142</v>
      </c>
      <c r="C44" s="28" t="s">
        <v>2134</v>
      </c>
      <c r="D44" s="28" t="str">
        <f>[1]Enums!$A$26</f>
        <v>PC Item</v>
      </c>
      <c r="E44" s="26">
        <v>8</v>
      </c>
      <c r="F44" s="26" t="b">
        <v>0</v>
      </c>
      <c r="G44" s="28"/>
      <c r="H44" s="28">
        <v>1</v>
      </c>
      <c r="I44" s="28"/>
    </row>
    <row r="45" spans="1:12" ht="15" x14ac:dyDescent="0.2">
      <c r="A45" s="29" t="str">
        <f>[1]Enums!$A$144</f>
        <v>1.1.0</v>
      </c>
      <c r="B45" s="13" t="s">
        <v>2141</v>
      </c>
      <c r="C45" s="28" t="s">
        <v>2135</v>
      </c>
      <c r="D45" s="28" t="str">
        <f>[1]Enums!$A$26</f>
        <v>PC Item</v>
      </c>
      <c r="E45" s="26">
        <v>8</v>
      </c>
      <c r="F45" s="26" t="b">
        <v>0</v>
      </c>
      <c r="G45" s="28"/>
      <c r="H45" s="28">
        <v>1</v>
      </c>
      <c r="I45" s="28"/>
    </row>
    <row r="46" spans="1:12" ht="15" x14ac:dyDescent="0.2">
      <c r="A46" s="29" t="str">
        <f>[1]Enums!$A$144</f>
        <v>1.1.0</v>
      </c>
      <c r="B46" s="13" t="s">
        <v>2140</v>
      </c>
      <c r="C46" s="28" t="s">
        <v>2136</v>
      </c>
      <c r="D46" s="28" t="str">
        <f>[1]Enums!$A$26</f>
        <v>PC Item</v>
      </c>
      <c r="E46" s="26">
        <v>8</v>
      </c>
      <c r="F46" s="26" t="b">
        <v>0</v>
      </c>
      <c r="G46" s="28"/>
      <c r="H46" s="28">
        <v>1</v>
      </c>
      <c r="I46" s="28"/>
    </row>
    <row r="47" spans="1:12" ht="15" x14ac:dyDescent="0.2">
      <c r="A47" s="29" t="str">
        <f>[1]Enums!$A$144</f>
        <v>1.1.0</v>
      </c>
      <c r="B47" s="13" t="s">
        <v>2139</v>
      </c>
      <c r="C47" s="26" t="s">
        <v>2137</v>
      </c>
      <c r="D47" s="28" t="str">
        <f>[1]Enums!$A$26</f>
        <v>PC Item</v>
      </c>
      <c r="E47" s="26">
        <v>8</v>
      </c>
      <c r="F47" s="26" t="b">
        <v>0</v>
      </c>
      <c r="G47" s="28"/>
      <c r="H47" s="28">
        <v>1</v>
      </c>
      <c r="I47" s="28"/>
    </row>
    <row r="48" spans="1:12" ht="15" x14ac:dyDescent="0.2">
      <c r="A48" s="29" t="str">
        <f>[1]Enums!$A$144</f>
        <v>1.1.0</v>
      </c>
      <c r="B48" s="13" t="s">
        <v>2138</v>
      </c>
      <c r="C48" s="26" t="s">
        <v>2145</v>
      </c>
      <c r="D48" s="28" t="str">
        <f>[1]Enums!$A$26</f>
        <v>PC Item</v>
      </c>
      <c r="E48" s="26">
        <v>8</v>
      </c>
      <c r="F48" s="26" t="b">
        <v>0</v>
      </c>
      <c r="G48" s="28"/>
      <c r="H48" s="28">
        <v>1</v>
      </c>
      <c r="I48" s="28"/>
    </row>
    <row r="49" spans="1:15" ht="15" x14ac:dyDescent="0.2">
      <c r="A49" s="29" t="str">
        <f>[1]Enums!$A$144</f>
        <v>1.1.0</v>
      </c>
      <c r="B49" s="13" t="s">
        <v>2173</v>
      </c>
      <c r="C49" s="26" t="s">
        <v>2174</v>
      </c>
      <c r="D49" s="32" t="str">
        <f>[1]Enums!$A$21</f>
        <v>Armor</v>
      </c>
      <c r="E49" s="26">
        <v>8</v>
      </c>
      <c r="F49" s="26" t="b">
        <v>0</v>
      </c>
      <c r="G49" s="28"/>
      <c r="H49" s="28">
        <v>1</v>
      </c>
      <c r="I49" s="28">
        <v>5</v>
      </c>
      <c r="J49" s="30"/>
      <c r="K49" s="30"/>
    </row>
    <row r="50" spans="1:15" ht="15" x14ac:dyDescent="0.2">
      <c r="A50" s="29" t="str">
        <f>[1]Enums!$A$144</f>
        <v>1.1.0</v>
      </c>
      <c r="B50" s="13" t="s">
        <v>2172</v>
      </c>
      <c r="C50" s="26" t="s">
        <v>2175</v>
      </c>
      <c r="D50" s="32" t="str">
        <f>[1]Enums!$A$21</f>
        <v>Armor</v>
      </c>
      <c r="E50" s="26">
        <v>8</v>
      </c>
      <c r="F50" s="26" t="b">
        <v>0</v>
      </c>
      <c r="G50" s="28"/>
      <c r="H50" s="28">
        <v>1</v>
      </c>
      <c r="I50" s="28">
        <v>10</v>
      </c>
      <c r="J50" s="30"/>
      <c r="K50" s="30"/>
    </row>
    <row r="51" spans="1:15" ht="15" x14ac:dyDescent="0.2">
      <c r="A51" s="29" t="str">
        <f>[1]Enums!$A$144</f>
        <v>1.1.0</v>
      </c>
      <c r="B51" s="13" t="s">
        <v>2171</v>
      </c>
      <c r="C51" s="26" t="s">
        <v>2176</v>
      </c>
      <c r="D51" s="32" t="str">
        <f>[1]Enums!$A$21</f>
        <v>Armor</v>
      </c>
      <c r="E51" s="26">
        <v>8</v>
      </c>
      <c r="F51" s="26" t="b">
        <v>0</v>
      </c>
      <c r="G51" s="28"/>
      <c r="H51" s="28">
        <v>1</v>
      </c>
      <c r="I51" s="28">
        <v>15</v>
      </c>
      <c r="J51" s="30"/>
      <c r="K51" s="30"/>
    </row>
    <row r="52" spans="1:15" ht="15" x14ac:dyDescent="0.2">
      <c r="A52" s="29" t="str">
        <f>[1]Enums!$A$144</f>
        <v>1.1.0</v>
      </c>
      <c r="B52" s="13" t="s">
        <v>2170</v>
      </c>
      <c r="C52" s="26" t="s">
        <v>2177</v>
      </c>
      <c r="D52" s="32" t="str">
        <f>[1]Enums!$A$21</f>
        <v>Armor</v>
      </c>
      <c r="E52" s="26">
        <v>8</v>
      </c>
      <c r="F52" s="26" t="b">
        <v>0</v>
      </c>
      <c r="G52" s="28"/>
      <c r="H52" s="28">
        <v>1</v>
      </c>
      <c r="I52" s="28">
        <v>25</v>
      </c>
      <c r="J52" s="30"/>
      <c r="K52" s="30"/>
    </row>
    <row r="53" spans="1:15" x14ac:dyDescent="0.2">
      <c r="A53" s="29" t="str">
        <f>[1]Enums!$A$134</f>
        <v>1.0.0</v>
      </c>
      <c r="B53" s="13" t="s">
        <v>2331</v>
      </c>
      <c r="C53" s="34" t="s">
        <v>2326</v>
      </c>
      <c r="D53" s="32" t="str">
        <f>[1]Enums!$A$21</f>
        <v>Armor</v>
      </c>
      <c r="E53" s="32">
        <v>8</v>
      </c>
      <c r="F53" s="26" t="b">
        <v>1</v>
      </c>
      <c r="H53" s="26">
        <v>1</v>
      </c>
      <c r="J53" s="31" t="s">
        <v>2324</v>
      </c>
      <c r="K53" s="26">
        <v>6000</v>
      </c>
      <c r="L53" s="26">
        <v>1</v>
      </c>
      <c r="M53" s="26">
        <v>0.4</v>
      </c>
      <c r="N53" s="26">
        <v>5</v>
      </c>
      <c r="O53" s="26">
        <v>150</v>
      </c>
    </row>
    <row r="54" spans="1:15" x14ac:dyDescent="0.2">
      <c r="A54" s="29" t="str">
        <f>[1]Enums!$A$134</f>
        <v>1.0.0</v>
      </c>
      <c r="B54" s="13" t="s">
        <v>2330</v>
      </c>
      <c r="C54" s="34" t="s">
        <v>2327</v>
      </c>
      <c r="D54" s="32" t="str">
        <f>[1]Enums!$A$21</f>
        <v>Armor</v>
      </c>
      <c r="E54" s="32">
        <v>8</v>
      </c>
      <c r="F54" s="26" t="b">
        <v>1</v>
      </c>
      <c r="H54" s="26">
        <v>1</v>
      </c>
      <c r="J54" s="31" t="s">
        <v>2324</v>
      </c>
      <c r="K54" s="26">
        <v>9000</v>
      </c>
      <c r="L54" s="26">
        <v>1</v>
      </c>
      <c r="M54" s="26">
        <v>0.4</v>
      </c>
      <c r="N54" s="26">
        <v>5</v>
      </c>
      <c r="O54" s="26">
        <v>200</v>
      </c>
    </row>
    <row r="55" spans="1:15" x14ac:dyDescent="0.2">
      <c r="A55" s="29" t="str">
        <f>[1]Enums!$A$134</f>
        <v>1.0.0</v>
      </c>
      <c r="B55" s="13" t="s">
        <v>2329</v>
      </c>
      <c r="C55" s="34" t="s">
        <v>2328</v>
      </c>
      <c r="D55" s="32" t="str">
        <f>[1]Enums!$A$21</f>
        <v>Armor</v>
      </c>
      <c r="E55" s="32">
        <v>8</v>
      </c>
      <c r="F55" s="26" t="b">
        <v>1</v>
      </c>
      <c r="H55" s="26">
        <v>1</v>
      </c>
      <c r="J55" s="31" t="s">
        <v>2324</v>
      </c>
      <c r="K55" s="26">
        <v>12000</v>
      </c>
      <c r="L55" s="26">
        <v>1</v>
      </c>
      <c r="M55" s="26">
        <v>0.4</v>
      </c>
      <c r="N55" s="26">
        <v>5</v>
      </c>
      <c r="O55" s="26">
        <v>10000</v>
      </c>
    </row>
    <row r="56" spans="1:15" ht="15" x14ac:dyDescent="0.2">
      <c r="A56" s="29" t="str">
        <f>[1]Enums!$A$146</f>
        <v>1.1.2</v>
      </c>
      <c r="B56" s="13" t="s">
        <v>2375</v>
      </c>
      <c r="C56" s="26" t="s">
        <v>2374</v>
      </c>
      <c r="D56" s="28" t="str">
        <f>[1]Enums!$A$26</f>
        <v>PC Item</v>
      </c>
      <c r="E56" s="26">
        <v>8</v>
      </c>
      <c r="F56" s="26" t="b">
        <v>0</v>
      </c>
      <c r="G56" s="28"/>
      <c r="H56" s="28">
        <v>64</v>
      </c>
      <c r="I56" s="28"/>
    </row>
    <row r="57" spans="1:15" ht="15" x14ac:dyDescent="0.2">
      <c r="A57" s="29" t="str">
        <f>[1]Enums!$A$149</f>
        <v>1.2.3</v>
      </c>
      <c r="B57" s="13" t="s">
        <v>2398</v>
      </c>
      <c r="C57" s="26" t="s">
        <v>2381</v>
      </c>
      <c r="D57" s="32" t="str">
        <f>[1]Enums!$A$22</f>
        <v>Weapon</v>
      </c>
      <c r="E57" s="26">
        <v>8</v>
      </c>
      <c r="F57" s="26" t="b">
        <v>0</v>
      </c>
      <c r="G57" s="28"/>
      <c r="H57" s="28">
        <v>1</v>
      </c>
      <c r="I57" s="28"/>
      <c r="J57" s="26" t="s">
        <v>2389</v>
      </c>
      <c r="K57" s="26">
        <v>1000</v>
      </c>
      <c r="L57" s="26">
        <v>1</v>
      </c>
      <c r="M57" s="26">
        <v>6</v>
      </c>
      <c r="N57" s="26">
        <v>1</v>
      </c>
      <c r="O57" s="26">
        <v>1</v>
      </c>
    </row>
    <row r="58" spans="1:15" ht="15" x14ac:dyDescent="0.2">
      <c r="A58" s="29" t="str">
        <f>[1]Enums!$A$149</f>
        <v>1.2.3</v>
      </c>
      <c r="B58" s="13" t="s">
        <v>2397</v>
      </c>
      <c r="C58" s="26" t="s">
        <v>2382</v>
      </c>
      <c r="D58" s="32" t="str">
        <f>[1]Enums!$A$22</f>
        <v>Weapon</v>
      </c>
      <c r="E58" s="26">
        <v>8</v>
      </c>
      <c r="F58" s="26" t="b">
        <v>0</v>
      </c>
      <c r="G58" s="28"/>
      <c r="H58" s="28">
        <v>1</v>
      </c>
      <c r="I58" s="28"/>
      <c r="J58" s="26" t="s">
        <v>2389</v>
      </c>
      <c r="K58" s="26">
        <v>1500</v>
      </c>
      <c r="L58" s="26">
        <v>1</v>
      </c>
      <c r="M58" s="26">
        <v>8</v>
      </c>
      <c r="N58" s="26">
        <v>2</v>
      </c>
      <c r="O58" s="26">
        <v>1</v>
      </c>
    </row>
    <row r="59" spans="1:15" ht="15" x14ac:dyDescent="0.2">
      <c r="A59" s="29" t="str">
        <f>[1]Enums!$A$149</f>
        <v>1.2.3</v>
      </c>
      <c r="B59" s="13" t="s">
        <v>2396</v>
      </c>
      <c r="C59" s="26" t="s">
        <v>2383</v>
      </c>
      <c r="D59" s="32" t="str">
        <f>[1]Enums!$A$22</f>
        <v>Weapon</v>
      </c>
      <c r="E59" s="26">
        <v>8</v>
      </c>
      <c r="F59" s="26" t="b">
        <v>0</v>
      </c>
      <c r="G59" s="28"/>
      <c r="H59" s="28">
        <v>1</v>
      </c>
      <c r="I59" s="28"/>
      <c r="J59" s="26" t="s">
        <v>2389</v>
      </c>
      <c r="K59" s="26">
        <v>2000</v>
      </c>
      <c r="L59" s="26">
        <v>1</v>
      </c>
      <c r="M59" s="26">
        <v>10</v>
      </c>
      <c r="N59" s="26">
        <v>3</v>
      </c>
      <c r="O59" s="26">
        <v>2</v>
      </c>
    </row>
    <row r="60" spans="1:15" ht="15" x14ac:dyDescent="0.2">
      <c r="A60" s="29" t="str">
        <f>[1]Enums!$A$149</f>
        <v>1.2.3</v>
      </c>
      <c r="B60" s="13" t="s">
        <v>2395</v>
      </c>
      <c r="C60" s="26" t="s">
        <v>2384</v>
      </c>
      <c r="D60" s="32" t="str">
        <f>[1]Enums!$A$22</f>
        <v>Weapon</v>
      </c>
      <c r="E60" s="26">
        <v>8</v>
      </c>
      <c r="F60" s="26" t="b">
        <v>0</v>
      </c>
      <c r="G60" s="28"/>
      <c r="H60" s="28">
        <v>1</v>
      </c>
      <c r="I60" s="28"/>
      <c r="J60" s="26" t="s">
        <v>2389</v>
      </c>
      <c r="K60" s="26">
        <v>2500</v>
      </c>
      <c r="L60" s="26">
        <v>1</v>
      </c>
      <c r="M60" s="26">
        <v>20</v>
      </c>
      <c r="N60" s="26">
        <v>5</v>
      </c>
      <c r="O60" s="26">
        <v>2</v>
      </c>
    </row>
    <row r="61" spans="1:15" ht="15" x14ac:dyDescent="0.2">
      <c r="A61" s="29" t="str">
        <f>[1]Enums!$A$149</f>
        <v>1.2.3</v>
      </c>
      <c r="B61" s="13" t="s">
        <v>2394</v>
      </c>
      <c r="C61" s="26" t="s">
        <v>2385</v>
      </c>
      <c r="D61" s="32" t="str">
        <f>[1]Enums!$A$22</f>
        <v>Weapon</v>
      </c>
      <c r="E61" s="26">
        <v>8</v>
      </c>
      <c r="F61" s="26" t="b">
        <v>0</v>
      </c>
      <c r="G61" s="28"/>
      <c r="H61" s="28">
        <v>1</v>
      </c>
      <c r="I61" s="28"/>
      <c r="J61" s="26" t="s">
        <v>2390</v>
      </c>
      <c r="K61" s="26">
        <v>1000</v>
      </c>
      <c r="L61" s="26">
        <v>1</v>
      </c>
      <c r="M61" s="26">
        <v>6</v>
      </c>
    </row>
    <row r="62" spans="1:15" ht="15" x14ac:dyDescent="0.2">
      <c r="A62" s="29" t="str">
        <f>[1]Enums!$A$149</f>
        <v>1.2.3</v>
      </c>
      <c r="B62" s="13" t="s">
        <v>2393</v>
      </c>
      <c r="C62" s="26" t="s">
        <v>2386</v>
      </c>
      <c r="D62" s="32" t="str">
        <f>[1]Enums!$A$22</f>
        <v>Weapon</v>
      </c>
      <c r="E62" s="26">
        <v>8</v>
      </c>
      <c r="F62" s="26" t="b">
        <v>0</v>
      </c>
      <c r="G62" s="28"/>
      <c r="H62" s="28">
        <v>1</v>
      </c>
      <c r="I62" s="28"/>
      <c r="J62" s="26" t="s">
        <v>2390</v>
      </c>
      <c r="K62" s="26">
        <v>1500</v>
      </c>
      <c r="L62" s="26">
        <v>1</v>
      </c>
      <c r="M62" s="26">
        <v>8</v>
      </c>
    </row>
    <row r="63" spans="1:15" ht="15" x14ac:dyDescent="0.2">
      <c r="A63" s="29" t="str">
        <f>[1]Enums!$A$149</f>
        <v>1.2.3</v>
      </c>
      <c r="B63" s="13" t="s">
        <v>2392</v>
      </c>
      <c r="C63" s="26" t="s">
        <v>2387</v>
      </c>
      <c r="D63" s="32" t="str">
        <f>[1]Enums!$A$22</f>
        <v>Weapon</v>
      </c>
      <c r="E63" s="26">
        <v>8</v>
      </c>
      <c r="F63" s="26" t="b">
        <v>0</v>
      </c>
      <c r="G63" s="28"/>
      <c r="H63" s="28">
        <v>1</v>
      </c>
      <c r="I63" s="28"/>
      <c r="J63" s="26" t="s">
        <v>2390</v>
      </c>
      <c r="K63" s="26">
        <v>2000</v>
      </c>
      <c r="L63" s="26">
        <v>1</v>
      </c>
      <c r="M63" s="26">
        <v>10</v>
      </c>
    </row>
    <row r="64" spans="1:15" ht="15" x14ac:dyDescent="0.2">
      <c r="A64" s="29" t="str">
        <f>[1]Enums!$A$149</f>
        <v>1.2.3</v>
      </c>
      <c r="B64" s="13" t="s">
        <v>2391</v>
      </c>
      <c r="C64" s="26" t="s">
        <v>2388</v>
      </c>
      <c r="D64" s="32" t="str">
        <f>[1]Enums!$A$22</f>
        <v>Weapon</v>
      </c>
      <c r="E64" s="26">
        <v>8</v>
      </c>
      <c r="F64" s="26" t="b">
        <v>0</v>
      </c>
      <c r="G64" s="28"/>
      <c r="H64" s="28">
        <v>1</v>
      </c>
      <c r="I64" s="28"/>
      <c r="J64" s="26" t="s">
        <v>2390</v>
      </c>
      <c r="K64" s="26">
        <v>2500</v>
      </c>
      <c r="L64" s="26">
        <v>1</v>
      </c>
      <c r="M64" s="26">
        <v>20</v>
      </c>
    </row>
    <row r="65" spans="1:11" ht="15" x14ac:dyDescent="0.2">
      <c r="A65" s="29" t="str">
        <f>[1]Enums!$A$153</f>
        <v>1.3.2</v>
      </c>
      <c r="B65" s="13" t="s">
        <v>2403</v>
      </c>
      <c r="C65" s="26" t="s">
        <v>2404</v>
      </c>
      <c r="D65" s="28" t="str">
        <f>[1]Enums!$A$26</f>
        <v>PC Item</v>
      </c>
      <c r="E65" s="26">
        <v>4</v>
      </c>
      <c r="F65" s="26" t="b">
        <v>0</v>
      </c>
      <c r="G65" s="28"/>
      <c r="H65" s="28">
        <v>64</v>
      </c>
      <c r="I65" s="28"/>
    </row>
    <row r="66" spans="1:11" ht="15" x14ac:dyDescent="0.2">
      <c r="A66" s="29" t="str">
        <f>[1]Enums!$A$153</f>
        <v>1.3.2</v>
      </c>
      <c r="B66" s="13" t="s">
        <v>2409</v>
      </c>
      <c r="C66" s="26" t="s">
        <v>2405</v>
      </c>
      <c r="D66" s="28" t="str">
        <f>[1]Enums!$A$29</f>
        <v>Currency</v>
      </c>
      <c r="E66" s="26">
        <v>2</v>
      </c>
      <c r="F66" s="26" t="b">
        <v>0</v>
      </c>
      <c r="G66" s="28"/>
      <c r="H66" s="28">
        <v>64</v>
      </c>
      <c r="I66" s="28"/>
    </row>
    <row r="67" spans="1:11" ht="15" x14ac:dyDescent="0.2">
      <c r="A67" s="29" t="str">
        <f>[1]Enums!$A$153</f>
        <v>1.3.2</v>
      </c>
      <c r="B67" s="13" t="s">
        <v>2408</v>
      </c>
      <c r="C67" s="26" t="s">
        <v>2406</v>
      </c>
      <c r="D67" s="28" t="str">
        <f>[1]Enums!$A$29</f>
        <v>Currency</v>
      </c>
      <c r="E67" s="26">
        <v>2</v>
      </c>
      <c r="F67" s="26" t="b">
        <v>0</v>
      </c>
      <c r="G67" s="28"/>
      <c r="H67" s="28">
        <v>64</v>
      </c>
      <c r="I67" s="28"/>
    </row>
    <row r="68" spans="1:11" ht="15" x14ac:dyDescent="0.2">
      <c r="A68" s="29" t="str">
        <f>[1]Enums!$A$153</f>
        <v>1.3.2</v>
      </c>
      <c r="B68" s="13" t="s">
        <v>2407</v>
      </c>
      <c r="C68" s="26" t="s">
        <v>2431</v>
      </c>
      <c r="D68" s="28" t="str">
        <f>[1]Enums!$A$29</f>
        <v>Currency</v>
      </c>
      <c r="E68" s="26">
        <v>2</v>
      </c>
      <c r="F68" s="26" t="b">
        <v>0</v>
      </c>
      <c r="G68" s="28"/>
      <c r="H68" s="28">
        <v>64</v>
      </c>
      <c r="I68" s="28"/>
    </row>
    <row r="69" spans="1:11" ht="15" x14ac:dyDescent="0.2">
      <c r="A69" s="29" t="str">
        <f>[1]Enums!$A$153</f>
        <v>1.3.2</v>
      </c>
      <c r="B69" s="13" t="s">
        <v>2412</v>
      </c>
      <c r="C69" s="26" t="s">
        <v>2410</v>
      </c>
      <c r="D69" s="28" t="str">
        <f>[1]Enums!$A$26</f>
        <v>PC Item</v>
      </c>
      <c r="E69" s="26">
        <v>8</v>
      </c>
      <c r="F69" s="26" t="b">
        <v>0</v>
      </c>
      <c r="G69" s="28"/>
      <c r="H69" s="28">
        <v>64</v>
      </c>
      <c r="I69" s="28"/>
    </row>
    <row r="70" spans="1:11" ht="15" x14ac:dyDescent="0.2">
      <c r="A70" s="29" t="str">
        <f>[1]Enums!$A$153</f>
        <v>1.3.2</v>
      </c>
      <c r="B70" s="13" t="s">
        <v>2411</v>
      </c>
      <c r="C70" s="26" t="s">
        <v>2413</v>
      </c>
      <c r="D70" s="28" t="str">
        <f>[1]Enums!$A$26</f>
        <v>PC Item</v>
      </c>
      <c r="E70" s="26">
        <v>8</v>
      </c>
      <c r="F70" s="26" t="b">
        <v>0</v>
      </c>
      <c r="G70" s="28"/>
      <c r="H70" s="28">
        <v>64</v>
      </c>
      <c r="I70" s="28"/>
    </row>
    <row r="71" spans="1:11" ht="15" x14ac:dyDescent="0.2">
      <c r="A71" s="29" t="str">
        <f>[1]Enums!$A$153</f>
        <v>1.3.2</v>
      </c>
      <c r="B71" s="13" t="s">
        <v>2422</v>
      </c>
      <c r="C71" s="26" t="s">
        <v>2423</v>
      </c>
      <c r="D71" s="28" t="str">
        <f>[1]Enums!$A$26</f>
        <v>PC Item</v>
      </c>
      <c r="E71" s="26">
        <v>2</v>
      </c>
      <c r="F71" s="26" t="b">
        <v>0</v>
      </c>
      <c r="G71" s="28"/>
      <c r="H71" s="28">
        <v>64</v>
      </c>
      <c r="I71" s="28"/>
      <c r="J71" s="26" t="s">
        <v>2428</v>
      </c>
      <c r="K71" s="26">
        <v>64</v>
      </c>
    </row>
    <row r="72" spans="1:11" ht="15" x14ac:dyDescent="0.2">
      <c r="A72" s="29" t="str">
        <f>[1]Enums!$A$153</f>
        <v>1.3.2</v>
      </c>
      <c r="B72" s="13" t="s">
        <v>2421</v>
      </c>
      <c r="C72" s="26" t="s">
        <v>2424</v>
      </c>
      <c r="D72" s="28" t="str">
        <f>[1]Enums!$A$26</f>
        <v>PC Item</v>
      </c>
      <c r="E72" s="26">
        <v>4</v>
      </c>
      <c r="F72" s="26" t="b">
        <v>0</v>
      </c>
      <c r="G72" s="28"/>
      <c r="H72" s="28">
        <v>1</v>
      </c>
      <c r="I72" s="28"/>
      <c r="J72" s="26" t="s">
        <v>2428</v>
      </c>
      <c r="K72" s="26">
        <v>128</v>
      </c>
    </row>
    <row r="73" spans="1:11" ht="15" x14ac:dyDescent="0.2">
      <c r="A73" s="29" t="str">
        <f>[1]Enums!$A$153</f>
        <v>1.3.2</v>
      </c>
      <c r="B73" s="13" t="s">
        <v>2420</v>
      </c>
      <c r="C73" s="26" t="s">
        <v>2425</v>
      </c>
      <c r="D73" s="28" t="str">
        <f>[1]Enums!$A$26</f>
        <v>PC Item</v>
      </c>
      <c r="E73" s="26">
        <v>8</v>
      </c>
      <c r="F73" s="26" t="b">
        <v>0</v>
      </c>
      <c r="G73" s="28"/>
      <c r="H73" s="28">
        <v>1</v>
      </c>
      <c r="I73" s="28"/>
      <c r="J73" s="26" t="s">
        <v>2428</v>
      </c>
      <c r="K73" s="26">
        <v>512</v>
      </c>
    </row>
    <row r="74" spans="1:11" ht="15" x14ac:dyDescent="0.2">
      <c r="A74" s="29" t="str">
        <f>[1]Enums!$A$153</f>
        <v>1.3.2</v>
      </c>
      <c r="B74" s="13" t="s">
        <v>2419</v>
      </c>
      <c r="C74" s="26" t="s">
        <v>2426</v>
      </c>
      <c r="D74" s="28" t="str">
        <f>[1]Enums!$A$26</f>
        <v>PC Item</v>
      </c>
      <c r="E74" s="26">
        <v>8</v>
      </c>
      <c r="F74" s="26" t="b">
        <v>0</v>
      </c>
      <c r="H74" s="26">
        <v>1</v>
      </c>
      <c r="J74" s="26" t="s">
        <v>2428</v>
      </c>
      <c r="K74" s="26">
        <v>512</v>
      </c>
    </row>
    <row r="75" spans="1:11" ht="15" x14ac:dyDescent="0.2">
      <c r="A75" s="29" t="str">
        <f>[1]Enums!$A$153</f>
        <v>1.3.2</v>
      </c>
      <c r="B75" s="13" t="s">
        <v>2418</v>
      </c>
      <c r="C75" s="26" t="s">
        <v>2427</v>
      </c>
      <c r="D75" s="28" t="str">
        <f>[1]Enums!$A$26</f>
        <v>PC Item</v>
      </c>
      <c r="E75" s="26">
        <v>8</v>
      </c>
      <c r="F75" s="26" t="b">
        <v>0</v>
      </c>
      <c r="H75" s="26">
        <v>1</v>
      </c>
    </row>
    <row r="76" spans="1:11" ht="15" x14ac:dyDescent="0.2">
      <c r="A76" s="29" t="str">
        <f>[1]Enums!$A$153</f>
        <v>1.3.2</v>
      </c>
      <c r="B76" s="13" t="s">
        <v>2429</v>
      </c>
      <c r="C76" s="26" t="s">
        <v>2430</v>
      </c>
      <c r="D76" s="28" t="str">
        <f>[1]Enums!$A$26</f>
        <v>PC Item</v>
      </c>
      <c r="E76" s="26">
        <v>8</v>
      </c>
      <c r="F76" s="26" t="b">
        <v>0</v>
      </c>
      <c r="H76" s="26">
        <v>1</v>
      </c>
    </row>
    <row r="77" spans="1:11" ht="15" x14ac:dyDescent="0.2">
      <c r="A77" s="29" t="str">
        <f>[1]Enums!$A$153</f>
        <v>1.3.2</v>
      </c>
      <c r="B77" s="13" t="s">
        <v>2399</v>
      </c>
      <c r="C77" s="26" t="s">
        <v>2460</v>
      </c>
      <c r="D77" s="28" t="str">
        <f>[1]Enums!$A$29</f>
        <v>Currency</v>
      </c>
      <c r="E77" s="26">
        <v>2</v>
      </c>
      <c r="F77" s="26" t="b">
        <v>0</v>
      </c>
      <c r="H77" s="26">
        <v>64</v>
      </c>
    </row>
    <row r="78" spans="1:11" x14ac:dyDescent="0.2">
      <c r="A78" s="29" t="str">
        <f>[1]Enums!$A$156</f>
        <v>1.3.5</v>
      </c>
      <c r="B78" s="13" t="s">
        <v>2462</v>
      </c>
      <c r="C78" s="26" t="s">
        <v>2463</v>
      </c>
      <c r="D78" s="26" t="s">
        <v>1963</v>
      </c>
      <c r="E78" s="26">
        <v>4</v>
      </c>
      <c r="F78" s="26" t="b">
        <v>0</v>
      </c>
      <c r="H78" s="26">
        <v>1</v>
      </c>
    </row>
    <row r="79" spans="1:11" x14ac:dyDescent="0.2">
      <c r="A79" s="29" t="str">
        <f>[1]Enums!$A$157</f>
        <v>1.3.6</v>
      </c>
      <c r="B79" s="13" t="s">
        <v>2464</v>
      </c>
      <c r="C79" s="26" t="s">
        <v>2465</v>
      </c>
      <c r="D79" s="26" t="s">
        <v>1963</v>
      </c>
      <c r="E79" s="26">
        <v>8</v>
      </c>
      <c r="F79" s="26" t="b">
        <v>0</v>
      </c>
      <c r="H79" s="26">
        <v>64</v>
      </c>
    </row>
    <row r="80" spans="1:11" x14ac:dyDescent="0.2">
      <c r="A80" s="4" t="str">
        <f>[1]Enums!$A$159</f>
        <v>1.3.8</v>
      </c>
      <c r="B80" s="13" t="s">
        <v>2496</v>
      </c>
      <c r="C80" t="s">
        <v>2519</v>
      </c>
      <c r="D80" s="26" t="s">
        <v>1963</v>
      </c>
      <c r="E80" s="26">
        <v>2</v>
      </c>
      <c r="F80" s="26" t="b">
        <v>0</v>
      </c>
      <c r="H80" s="26">
        <v>64</v>
      </c>
    </row>
    <row r="81" spans="1:11" x14ac:dyDescent="0.2">
      <c r="A81" s="4" t="str">
        <f>[1]Enums!$A$168</f>
        <v>1.4.9</v>
      </c>
      <c r="B81" s="26" t="s">
        <v>2546</v>
      </c>
      <c r="C81" s="26" t="s">
        <v>2547</v>
      </c>
      <c r="D81" s="26" t="s">
        <v>1963</v>
      </c>
      <c r="E81" s="26">
        <v>8</v>
      </c>
      <c r="F81" s="26" t="b">
        <v>0</v>
      </c>
      <c r="H81" s="26">
        <v>1</v>
      </c>
    </row>
    <row r="82" spans="1:11" x14ac:dyDescent="0.2">
      <c r="A82" s="4" t="str">
        <f>[1]Enums!$A$168</f>
        <v>1.4.9</v>
      </c>
      <c r="B82" s="26" t="s">
        <v>2548</v>
      </c>
      <c r="C82" s="26" t="s">
        <v>2549</v>
      </c>
      <c r="D82" s="26" t="s">
        <v>1963</v>
      </c>
      <c r="F82" s="26" t="b">
        <v>0</v>
      </c>
      <c r="H82" s="26">
        <v>64</v>
      </c>
    </row>
    <row r="83" spans="1:11" x14ac:dyDescent="0.2">
      <c r="A83" s="4" t="str">
        <f>[1]Enums!$A$168</f>
        <v>1.4.9</v>
      </c>
      <c r="B83" s="26" t="s">
        <v>2550</v>
      </c>
      <c r="C83" s="26" t="s">
        <v>2551</v>
      </c>
      <c r="D83" s="26" t="s">
        <v>2552</v>
      </c>
      <c r="F83" s="26" t="b">
        <v>0</v>
      </c>
      <c r="H83" s="26">
        <v>64</v>
      </c>
      <c r="J83" s="26" t="s">
        <v>2553</v>
      </c>
      <c r="K83" s="26" t="s">
        <v>2554</v>
      </c>
    </row>
    <row r="84" spans="1:11" x14ac:dyDescent="0.2">
      <c r="A84" s="4" t="str">
        <f>[1]Enums!$A$168</f>
        <v>1.4.9</v>
      </c>
      <c r="B84" s="26" t="s">
        <v>2555</v>
      </c>
      <c r="C84" s="26" t="s">
        <v>2556</v>
      </c>
      <c r="D84" s="26" t="s">
        <v>1963</v>
      </c>
      <c r="F84" s="26" t="b">
        <v>0</v>
      </c>
      <c r="H84" s="26">
        <v>1</v>
      </c>
    </row>
    <row r="85" spans="1:11" x14ac:dyDescent="0.2">
      <c r="A85" s="4" t="str">
        <f>[1]Enums!$A$168</f>
        <v>1.4.9</v>
      </c>
      <c r="B85" s="26" t="s">
        <v>2557</v>
      </c>
      <c r="C85" s="26" t="s">
        <v>2558</v>
      </c>
      <c r="D85" s="26" t="s">
        <v>2552</v>
      </c>
      <c r="F85" s="26" t="b">
        <v>0</v>
      </c>
      <c r="H85" s="26">
        <v>64</v>
      </c>
    </row>
    <row r="86" spans="1:11" x14ac:dyDescent="0.2">
      <c r="A86" s="4" t="str">
        <f>[1]Enums!$A$168</f>
        <v>1.4.9</v>
      </c>
      <c r="B86" s="26" t="s">
        <v>2559</v>
      </c>
      <c r="C86" s="26" t="s">
        <v>2560</v>
      </c>
      <c r="D86" s="26" t="s">
        <v>1963</v>
      </c>
      <c r="F86" s="26" t="b">
        <v>0</v>
      </c>
      <c r="H86" s="26">
        <v>1</v>
      </c>
    </row>
    <row r="87" spans="1:11" x14ac:dyDescent="0.2">
      <c r="A87" s="4" t="str">
        <f>[1]Enums!$A$168</f>
        <v>1.4.9</v>
      </c>
      <c r="B87" s="26" t="s">
        <v>2561</v>
      </c>
      <c r="C87" s="26" t="s">
        <v>2562</v>
      </c>
      <c r="D87" s="26" t="s">
        <v>1963</v>
      </c>
      <c r="F87" s="26" t="b">
        <v>0</v>
      </c>
      <c r="H87" s="26">
        <v>64</v>
      </c>
    </row>
    <row r="88" spans="1:11" x14ac:dyDescent="0.2">
      <c r="A88" s="4" t="str">
        <f>[1]Enums!$A$168</f>
        <v>1.4.9</v>
      </c>
      <c r="B88" s="26" t="s">
        <v>2563</v>
      </c>
      <c r="C88" s="26" t="s">
        <v>2564</v>
      </c>
      <c r="D88" s="26" t="s">
        <v>2552</v>
      </c>
      <c r="F88" s="26" t="b">
        <v>0</v>
      </c>
      <c r="H88" s="26">
        <v>1</v>
      </c>
    </row>
    <row r="89" spans="1:11" x14ac:dyDescent="0.2">
      <c r="A89" s="4" t="str">
        <f>[1]Enums!$A$169</f>
        <v>1.4.10</v>
      </c>
      <c r="B89" s="41" t="s">
        <v>2565</v>
      </c>
      <c r="C89" s="26" t="s">
        <v>2568</v>
      </c>
      <c r="D89" s="26" t="s">
        <v>1963</v>
      </c>
      <c r="F89" s="26" t="b">
        <v>0</v>
      </c>
      <c r="H89" s="26">
        <v>64</v>
      </c>
    </row>
    <row r="90" spans="1:11" x14ac:dyDescent="0.2">
      <c r="A90" s="4" t="str">
        <f>[1]Enums!$A$169</f>
        <v>1.4.10</v>
      </c>
      <c r="B90" s="13" t="s">
        <v>2566</v>
      </c>
      <c r="C90" s="26" t="s">
        <v>2569</v>
      </c>
      <c r="D90" s="26" t="s">
        <v>1963</v>
      </c>
      <c r="F90" s="26" t="b">
        <v>0</v>
      </c>
      <c r="H90" s="26">
        <v>64</v>
      </c>
    </row>
    <row r="91" spans="1:11" x14ac:dyDescent="0.2">
      <c r="A91" s="4" t="str">
        <f>[1]Enums!$A$169</f>
        <v>1.4.10</v>
      </c>
      <c r="B91" s="13" t="s">
        <v>2567</v>
      </c>
      <c r="C91" s="26" t="s">
        <v>2570</v>
      </c>
      <c r="D91" s="26" t="s">
        <v>2571</v>
      </c>
      <c r="F91" s="26" t="b">
        <v>0</v>
      </c>
      <c r="H91" s="26">
        <v>1</v>
      </c>
    </row>
    <row r="92" spans="1:11" s="43" customFormat="1" x14ac:dyDescent="0.2">
      <c r="A92" s="42" t="s">
        <v>2572</v>
      </c>
      <c r="B92" s="43" t="s">
        <v>2573</v>
      </c>
      <c r="C92" s="43" t="s">
        <v>2574</v>
      </c>
      <c r="D92" s="43" t="s">
        <v>1963</v>
      </c>
      <c r="F92" s="43" t="b">
        <v>0</v>
      </c>
      <c r="H92" s="43">
        <v>64</v>
      </c>
    </row>
    <row r="93" spans="1:11" s="43" customFormat="1" x14ac:dyDescent="0.2">
      <c r="A93" s="42" t="s">
        <v>2572</v>
      </c>
      <c r="B93" s="14" t="s">
        <v>2575</v>
      </c>
      <c r="C93" s="43" t="s">
        <v>2576</v>
      </c>
      <c r="D93" s="43" t="s">
        <v>2577</v>
      </c>
      <c r="F93" s="43" t="b">
        <v>0</v>
      </c>
      <c r="H93" s="43">
        <v>1</v>
      </c>
    </row>
    <row r="94" spans="1:11" x14ac:dyDescent="0.2">
      <c r="A94" s="27" t="s">
        <v>2572</v>
      </c>
      <c r="B94" s="26" t="s">
        <v>2578</v>
      </c>
      <c r="C94" s="26" t="s">
        <v>2579</v>
      </c>
      <c r="D94" s="26" t="s">
        <v>2552</v>
      </c>
      <c r="F94" s="26" t="b">
        <v>0</v>
      </c>
      <c r="H94" s="26">
        <v>64</v>
      </c>
    </row>
    <row r="95" spans="1:11" x14ac:dyDescent="0.2">
      <c r="A95" s="27" t="s">
        <v>2572</v>
      </c>
      <c r="B95" s="13" t="s">
        <v>2581</v>
      </c>
      <c r="C95" s="26" t="s">
        <v>2582</v>
      </c>
      <c r="D95" s="26" t="s">
        <v>2552</v>
      </c>
      <c r="F95" s="26" t="b">
        <v>0</v>
      </c>
      <c r="H95" s="26">
        <v>64</v>
      </c>
    </row>
    <row r="96" spans="1:11" x14ac:dyDescent="0.2">
      <c r="A96" s="27" t="s">
        <v>2572</v>
      </c>
      <c r="B96" s="13" t="s">
        <v>2580</v>
      </c>
      <c r="C96" s="26" t="s">
        <v>2583</v>
      </c>
      <c r="D96" s="26" t="s">
        <v>2552</v>
      </c>
      <c r="F96" s="26" t="b">
        <v>0</v>
      </c>
      <c r="H96" s="26">
        <v>64</v>
      </c>
    </row>
    <row r="97" spans="1:15" x14ac:dyDescent="0.2">
      <c r="A97" s="27" t="s">
        <v>2572</v>
      </c>
      <c r="B97" s="26" t="s">
        <v>2603</v>
      </c>
      <c r="C97" s="26" t="s">
        <v>2604</v>
      </c>
      <c r="D97" s="26" t="s">
        <v>1963</v>
      </c>
      <c r="F97" s="26" t="b">
        <v>0</v>
      </c>
      <c r="H97" s="26">
        <v>64</v>
      </c>
    </row>
    <row r="98" spans="1:15" x14ac:dyDescent="0.2">
      <c r="A98" s="27" t="s">
        <v>2572</v>
      </c>
      <c r="B98" s="26" t="s">
        <v>2584</v>
      </c>
      <c r="C98" s="26" t="s">
        <v>2585</v>
      </c>
      <c r="D98" s="26" t="s">
        <v>1963</v>
      </c>
      <c r="F98" s="26" t="b">
        <v>0</v>
      </c>
      <c r="H98" s="26">
        <v>64</v>
      </c>
    </row>
    <row r="99" spans="1:15" x14ac:dyDescent="0.2">
      <c r="A99" s="27" t="s">
        <v>2572</v>
      </c>
      <c r="B99" s="26" t="s">
        <v>2586</v>
      </c>
      <c r="C99" s="26" t="s">
        <v>2587</v>
      </c>
      <c r="D99" s="26" t="s">
        <v>2588</v>
      </c>
      <c r="F99" s="26" t="b">
        <v>0</v>
      </c>
      <c r="H99" s="26">
        <v>1</v>
      </c>
      <c r="J99" s="26" t="s">
        <v>2589</v>
      </c>
      <c r="K99" s="26">
        <v>1</v>
      </c>
      <c r="L99" s="26">
        <v>0</v>
      </c>
      <c r="M99" s="26">
        <v>0</v>
      </c>
      <c r="N99" s="26">
        <v>1</v>
      </c>
      <c r="O99" s="26">
        <v>1</v>
      </c>
    </row>
    <row r="100" spans="1:15" x14ac:dyDescent="0.2">
      <c r="A100" s="27" t="s">
        <v>2590</v>
      </c>
      <c r="B100" s="26" t="s">
        <v>2591</v>
      </c>
      <c r="C100" s="26" t="s">
        <v>2592</v>
      </c>
      <c r="D100" s="26" t="s">
        <v>2588</v>
      </c>
      <c r="F100" s="26" t="b">
        <v>0</v>
      </c>
      <c r="H100" s="26">
        <v>1</v>
      </c>
      <c r="J100" s="26" t="s">
        <v>2589</v>
      </c>
      <c r="K100" s="26">
        <v>2</v>
      </c>
      <c r="L100" s="26">
        <v>3</v>
      </c>
      <c r="M100" s="26">
        <v>1</v>
      </c>
      <c r="N100" s="26">
        <v>1</v>
      </c>
      <c r="O100" s="26">
        <v>1</v>
      </c>
    </row>
    <row r="101" spans="1:15" x14ac:dyDescent="0.2">
      <c r="A101" s="27" t="s">
        <v>2590</v>
      </c>
      <c r="B101" s="26" t="s">
        <v>2593</v>
      </c>
      <c r="C101" s="26" t="s">
        <v>2594</v>
      </c>
      <c r="D101" s="26" t="s">
        <v>2588</v>
      </c>
      <c r="F101" s="26" t="b">
        <v>0</v>
      </c>
      <c r="H101" s="26">
        <v>1</v>
      </c>
      <c r="J101" s="26" t="s">
        <v>2589</v>
      </c>
      <c r="K101" s="26">
        <v>1</v>
      </c>
      <c r="L101" s="26">
        <v>2</v>
      </c>
      <c r="M101" s="26">
        <v>1</v>
      </c>
      <c r="N101" s="26">
        <v>3</v>
      </c>
      <c r="O101" s="26">
        <v>1</v>
      </c>
    </row>
    <row r="102" spans="1:15" x14ac:dyDescent="0.2">
      <c r="A102" s="27" t="s">
        <v>2590</v>
      </c>
      <c r="B102" s="26" t="s">
        <v>2595</v>
      </c>
      <c r="C102" s="26" t="s">
        <v>2596</v>
      </c>
      <c r="D102" s="26" t="s">
        <v>2588</v>
      </c>
      <c r="F102" s="26" t="b">
        <v>0</v>
      </c>
      <c r="H102" s="26">
        <v>1</v>
      </c>
      <c r="J102" s="26" t="s">
        <v>2589</v>
      </c>
      <c r="K102" s="26">
        <v>1.25</v>
      </c>
      <c r="L102" s="26">
        <v>2</v>
      </c>
      <c r="M102" s="26">
        <v>1</v>
      </c>
      <c r="N102" s="26">
        <v>3</v>
      </c>
      <c r="O102" s="26">
        <v>1</v>
      </c>
    </row>
    <row r="103" spans="1:15" x14ac:dyDescent="0.2">
      <c r="A103" s="27" t="s">
        <v>2590</v>
      </c>
      <c r="B103" s="26" t="s">
        <v>2597</v>
      </c>
      <c r="C103" s="26" t="s">
        <v>2598</v>
      </c>
      <c r="D103" s="26" t="s">
        <v>2588</v>
      </c>
      <c r="F103" s="26" t="b">
        <v>0</v>
      </c>
      <c r="H103" s="26">
        <v>1</v>
      </c>
      <c r="J103" s="26" t="s">
        <v>2589</v>
      </c>
      <c r="K103" s="26">
        <v>0.85</v>
      </c>
      <c r="L103" s="26">
        <v>3</v>
      </c>
      <c r="M103" s="26">
        <v>0</v>
      </c>
      <c r="N103" s="26">
        <v>1</v>
      </c>
      <c r="O103" s="26">
        <v>1</v>
      </c>
    </row>
    <row r="104" spans="1:15" x14ac:dyDescent="0.2">
      <c r="A104" s="27" t="s">
        <v>2590</v>
      </c>
      <c r="B104" s="26" t="s">
        <v>2599</v>
      </c>
      <c r="C104" s="26" t="s">
        <v>2600</v>
      </c>
      <c r="D104" s="26" t="s">
        <v>2588</v>
      </c>
      <c r="F104" s="26" t="b">
        <v>0</v>
      </c>
      <c r="H104" s="26">
        <v>1</v>
      </c>
      <c r="J104" s="26" t="s">
        <v>2589</v>
      </c>
      <c r="K104" s="26">
        <v>1</v>
      </c>
      <c r="L104" s="26">
        <v>3</v>
      </c>
      <c r="M104" s="26">
        <v>0</v>
      </c>
      <c r="N104" s="26">
        <v>1</v>
      </c>
      <c r="O104" s="26">
        <v>1</v>
      </c>
    </row>
    <row r="105" spans="1:15" x14ac:dyDescent="0.2">
      <c r="A105" s="27" t="s">
        <v>2590</v>
      </c>
      <c r="B105" s="26" t="s">
        <v>2601</v>
      </c>
      <c r="C105" s="26" t="s">
        <v>2602</v>
      </c>
      <c r="D105" s="26" t="s">
        <v>1963</v>
      </c>
      <c r="F105" s="26" t="b">
        <v>0</v>
      </c>
      <c r="H105" s="26">
        <v>64</v>
      </c>
    </row>
    <row r="106" spans="1:15" x14ac:dyDescent="0.2">
      <c r="A106" s="27" t="s">
        <v>2590</v>
      </c>
      <c r="B106" s="26" t="s">
        <v>2605</v>
      </c>
      <c r="C106" s="26" t="s">
        <v>2606</v>
      </c>
      <c r="D106" s="26" t="s">
        <v>1963</v>
      </c>
      <c r="F106" s="26" t="b">
        <v>0</v>
      </c>
      <c r="H106" s="26">
        <v>1</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119"/>
  <sheetViews>
    <sheetView topLeftCell="B1" workbookViewId="0">
      <selection activeCell="R13" sqref="R13"/>
    </sheetView>
  </sheetViews>
  <sheetFormatPr defaultColWidth="8.85546875" defaultRowHeight="12.75" x14ac:dyDescent="0.2"/>
  <cols>
    <col min="4" max="4" width="10.28515625" customWidth="1"/>
    <col min="5" max="5" width="11.28515625" customWidth="1"/>
    <col min="6" max="6" width="5.7109375" style="16" customWidth="1"/>
    <col min="7" max="7" width="5.28515625" style="16" customWidth="1"/>
    <col min="8" max="8" width="7.140625" style="16" customWidth="1"/>
    <col min="9" max="9" width="12.42578125" style="16" customWidth="1"/>
    <col min="10" max="10" width="13.42578125" style="16" bestFit="1" customWidth="1"/>
    <col min="13" max="15" width="9.140625" customWidth="1"/>
    <col min="16" max="16" width="14" customWidth="1"/>
  </cols>
  <sheetData>
    <row r="1" spans="1:16" x14ac:dyDescent="0.2">
      <c r="A1" s="5" t="str">
        <f>[1]Enums!$A$133</f>
        <v>Version</v>
      </c>
      <c r="B1" s="5" t="s">
        <v>129</v>
      </c>
      <c r="C1" s="5" t="s">
        <v>130</v>
      </c>
      <c r="D1" s="5" t="s">
        <v>131</v>
      </c>
      <c r="E1" s="5" t="s">
        <v>132</v>
      </c>
      <c r="F1" s="15" t="s">
        <v>126</v>
      </c>
      <c r="G1" s="15" t="s">
        <v>1938</v>
      </c>
      <c r="H1" s="15" t="s">
        <v>127</v>
      </c>
      <c r="I1" s="15" t="s">
        <v>128</v>
      </c>
      <c r="J1" s="15" t="s">
        <v>119</v>
      </c>
      <c r="K1" s="5" t="s">
        <v>121</v>
      </c>
      <c r="L1" s="5" t="s">
        <v>120</v>
      </c>
      <c r="M1" s="5" t="s">
        <v>122</v>
      </c>
      <c r="N1" s="5" t="s">
        <v>123</v>
      </c>
      <c r="O1" s="5" t="s">
        <v>124</v>
      </c>
      <c r="P1" s="5" t="s">
        <v>125</v>
      </c>
    </row>
    <row r="2" spans="1:16" s="19" customFormat="1" x14ac:dyDescent="0.2">
      <c r="A2" s="20" t="str">
        <f>[1]Enums!$A$134</f>
        <v>1.0.0</v>
      </c>
      <c r="B2" s="18" t="s">
        <v>250</v>
      </c>
      <c r="C2" s="18" t="s">
        <v>368</v>
      </c>
      <c r="D2" s="18" t="s">
        <v>369</v>
      </c>
      <c r="E2" s="18" t="s">
        <v>487</v>
      </c>
      <c r="F2" s="16" t="str">
        <f t="shared" ref="F2:F33" si="0">M2&amp;" ("&amp;$J2&amp;")"</f>
        <v>Flask (Hydrogen)</v>
      </c>
      <c r="G2" s="16" t="str">
        <f t="shared" ref="G2:G33" si="1">N2&amp;" ("&amp;$J2&amp;")"</f>
        <v>Cartridge (Hydrogen)</v>
      </c>
      <c r="H2" s="16" t="str">
        <f t="shared" ref="H2:H33" si="2">O2&amp;" ("&amp;$J2&amp;")"</f>
        <v>Canister (Hydrogen)</v>
      </c>
      <c r="I2" s="16" t="str">
        <f t="shared" ref="I2:I33" si="3">P2&amp;" ("&amp;$J2&amp;")"</f>
        <v>Chemical Tank (Hydrogen)</v>
      </c>
      <c r="J2" s="16" t="str">
        <f>[1]Elements!B2</f>
        <v>Hydrogen</v>
      </c>
      <c r="K2" s="19" t="str">
        <f>[1]Elements!C2</f>
        <v>H</v>
      </c>
      <c r="L2" s="19" t="str">
        <f>[1]Elements!D2</f>
        <v>Gas</v>
      </c>
      <c r="M2" s="20" t="str">
        <f>IF(L2=[1]Enums!$B$7, [1]Enums!$A$7, IF(L2=[1]Enums!$B$8, [1]Enums!$A$8, [1]Enums!$A$9))</f>
        <v>Flask</v>
      </c>
      <c r="N2" s="20" t="str">
        <f>IF(L2=[1]Enums!$B$10, [1]Enums!$A$10, IF(L2=[1]Enums!$B$11, [1]Enums!$A$11, [1]Enums!$A$12))</f>
        <v>Cartridge</v>
      </c>
      <c r="O2" s="20" t="str">
        <f>IF(L2=[1]Enums!$B$13, [1]Enums!$A$13, IF(L2=[1]Enums!$B$14, [1]Enums!$A$14, [1]Enums!$A$15))</f>
        <v>Canister</v>
      </c>
      <c r="P2" s="20" t="str">
        <f>IF(L2=[1]Enums!$B$16, [1]Enums!$A$16, IF(L2=[1]Enums!$B$17, [1]Enums!$A$17, [1]Enums!$A$18))</f>
        <v>Chemical Tank</v>
      </c>
    </row>
    <row r="3" spans="1:16" s="23" customFormat="1" ht="13.5" thickBot="1" x14ac:dyDescent="0.25">
      <c r="A3" s="24" t="str">
        <f>[1]Enums!$A$134</f>
        <v>1.0.0</v>
      </c>
      <c r="B3" s="21" t="s">
        <v>249</v>
      </c>
      <c r="C3" s="21" t="s">
        <v>367</v>
      </c>
      <c r="D3" s="21" t="s">
        <v>370</v>
      </c>
      <c r="E3" s="21" t="s">
        <v>488</v>
      </c>
      <c r="F3" s="22" t="str">
        <f t="shared" si="0"/>
        <v>Flask (Helium)</v>
      </c>
      <c r="G3" s="22" t="str">
        <f t="shared" si="1"/>
        <v>Cartridge (Helium)</v>
      </c>
      <c r="H3" s="22" t="str">
        <f t="shared" si="2"/>
        <v>Canister (Helium)</v>
      </c>
      <c r="I3" s="22" t="str">
        <f t="shared" si="3"/>
        <v>Chemical Tank (Helium)</v>
      </c>
      <c r="J3" s="22" t="str">
        <f>[1]Elements!B3</f>
        <v>Helium</v>
      </c>
      <c r="K3" s="23" t="str">
        <f>[1]Elements!C3</f>
        <v>He</v>
      </c>
      <c r="L3" s="23" t="str">
        <f>[1]Elements!D3</f>
        <v>Gas</v>
      </c>
      <c r="M3" s="20" t="str">
        <f>IF(L3=[1]Enums!$B$7, [1]Enums!$A$7, IF(L3=[1]Enums!$B$8, [1]Enums!$A$8, [1]Enums!$A$9))</f>
        <v>Flask</v>
      </c>
      <c r="N3" s="20" t="str">
        <f>IF(L3=[1]Enums!$B$10, [1]Enums!$A$10, IF(L3=[1]Enums!$B$11, [1]Enums!$A$11, [1]Enums!$A$12))</f>
        <v>Cartridge</v>
      </c>
      <c r="O3" s="20" t="str">
        <f>IF(L3=[1]Enums!$B$13, [1]Enums!$A$13, IF(L3=[1]Enums!$B$14, [1]Enums!$A$14, [1]Enums!$A$15))</f>
        <v>Canister</v>
      </c>
      <c r="P3" s="20" t="str">
        <f>IF(L3=[1]Enums!$B$16, [1]Enums!$A$16, IF(L3=[1]Enums!$B$17, [1]Enums!$A$17, [1]Enums!$A$18))</f>
        <v>Chemical Tank</v>
      </c>
    </row>
    <row r="4" spans="1:16" s="19" customFormat="1" x14ac:dyDescent="0.2">
      <c r="A4" s="4" t="str">
        <f>[1]Enums!$A$134</f>
        <v>1.0.0</v>
      </c>
      <c r="B4" s="18" t="s">
        <v>248</v>
      </c>
      <c r="C4" s="18" t="s">
        <v>366</v>
      </c>
      <c r="D4" s="18" t="s">
        <v>371</v>
      </c>
      <c r="E4" s="18" t="s">
        <v>489</v>
      </c>
      <c r="F4" s="17" t="str">
        <f t="shared" si="0"/>
        <v>Bag (Lithium)</v>
      </c>
      <c r="G4" s="17" t="str">
        <f t="shared" si="1"/>
        <v>Sack (Lithium)</v>
      </c>
      <c r="H4" s="17" t="str">
        <f t="shared" si="2"/>
        <v>Powder Keg (Lithium)</v>
      </c>
      <c r="I4" s="17" t="str">
        <f t="shared" si="3"/>
        <v>Chemical Silo (Lithium)</v>
      </c>
      <c r="J4" s="17" t="str">
        <f>[1]Elements!B4</f>
        <v>Lithium</v>
      </c>
      <c r="K4" s="19" t="str">
        <f>[1]Elements!C4</f>
        <v>Li</v>
      </c>
      <c r="L4" s="19" t="str">
        <f>[1]Elements!D4</f>
        <v>Solid</v>
      </c>
      <c r="M4" s="20" t="str">
        <f>IF(L4=[1]Enums!$B$7, [1]Enums!$A$7, IF(L4=[1]Enums!$B$8, [1]Enums!$A$8, [1]Enums!$A$9))</f>
        <v>Bag</v>
      </c>
      <c r="N4" s="20" t="str">
        <f>IF(L4=[1]Enums!$B$10, [1]Enums!$A$10, IF(L4=[1]Enums!$B$11, [1]Enums!$A$11, [1]Enums!$A$12))</f>
        <v>Sack</v>
      </c>
      <c r="O4" s="20" t="str">
        <f>IF(L4=[1]Enums!$B$13, [1]Enums!$A$13, IF(L4=[1]Enums!$B$14, [1]Enums!$A$14, [1]Enums!$A$15))</f>
        <v>Powder Keg</v>
      </c>
      <c r="P4" s="20" t="str">
        <f>IF(L4=[1]Enums!$B$16, [1]Enums!$A$16, IF(L4=[1]Enums!$B$17, [1]Enums!$A$17, [1]Enums!$A$18))</f>
        <v>Chemical Silo</v>
      </c>
    </row>
    <row r="5" spans="1:16" s="19" customFormat="1" x14ac:dyDescent="0.2">
      <c r="A5" s="4" t="str">
        <f>[1]Enums!$A$134</f>
        <v>1.0.0</v>
      </c>
      <c r="B5" s="18" t="s">
        <v>247</v>
      </c>
      <c r="C5" s="18" t="s">
        <v>365</v>
      </c>
      <c r="D5" s="18" t="s">
        <v>372</v>
      </c>
      <c r="E5" s="18" t="s">
        <v>490</v>
      </c>
      <c r="F5" s="16" t="str">
        <f t="shared" si="0"/>
        <v>Bag (Beryllium)</v>
      </c>
      <c r="G5" s="16" t="str">
        <f t="shared" si="1"/>
        <v>Sack (Beryllium)</v>
      </c>
      <c r="H5" s="16" t="str">
        <f t="shared" si="2"/>
        <v>Powder Keg (Beryllium)</v>
      </c>
      <c r="I5" s="16" t="str">
        <f t="shared" si="3"/>
        <v>Chemical Silo (Beryllium)</v>
      </c>
      <c r="J5" s="16" t="str">
        <f>[1]Elements!B5</f>
        <v>Beryllium</v>
      </c>
      <c r="K5" s="19" t="str">
        <f>[1]Elements!C5</f>
        <v>Be</v>
      </c>
      <c r="L5" s="19" t="str">
        <f>[1]Elements!D5</f>
        <v>Solid</v>
      </c>
      <c r="M5" s="20" t="str">
        <f>IF(L5=[1]Enums!$B$7, [1]Enums!$A$7, IF(L5=[1]Enums!$B$8, [1]Enums!$A$8, [1]Enums!$A$9))</f>
        <v>Bag</v>
      </c>
      <c r="N5" s="20" t="str">
        <f>IF(L5=[1]Enums!$B$10, [1]Enums!$A$10, IF(L5=[1]Enums!$B$11, [1]Enums!$A$11, [1]Enums!$A$12))</f>
        <v>Sack</v>
      </c>
      <c r="O5" s="20" t="str">
        <f>IF(L5=[1]Enums!$B$13, [1]Enums!$A$13, IF(L5=[1]Enums!$B$14, [1]Enums!$A$14, [1]Enums!$A$15))</f>
        <v>Powder Keg</v>
      </c>
      <c r="P5" s="20" t="str">
        <f>IF(L5=[1]Enums!$B$16, [1]Enums!$A$16, IF(L5=[1]Enums!$B$17, [1]Enums!$A$17, [1]Enums!$A$18))</f>
        <v>Chemical Silo</v>
      </c>
    </row>
    <row r="6" spans="1:16" s="19" customFormat="1" x14ac:dyDescent="0.2">
      <c r="A6" s="4" t="str">
        <f>[1]Enums!$A$134</f>
        <v>1.0.0</v>
      </c>
      <c r="B6" s="18" t="s">
        <v>246</v>
      </c>
      <c r="C6" s="18" t="s">
        <v>364</v>
      </c>
      <c r="D6" s="18" t="s">
        <v>373</v>
      </c>
      <c r="E6" s="18" t="s">
        <v>491</v>
      </c>
      <c r="F6" s="16" t="str">
        <f t="shared" si="0"/>
        <v>Bag (Boron)</v>
      </c>
      <c r="G6" s="16" t="str">
        <f t="shared" si="1"/>
        <v>Sack (Boron)</v>
      </c>
      <c r="H6" s="16" t="str">
        <f t="shared" si="2"/>
        <v>Powder Keg (Boron)</v>
      </c>
      <c r="I6" s="16" t="str">
        <f t="shared" si="3"/>
        <v>Chemical Silo (Boron)</v>
      </c>
      <c r="J6" s="16" t="str">
        <f>[1]Elements!B6</f>
        <v>Boron</v>
      </c>
      <c r="K6" s="19" t="str">
        <f>[1]Elements!C6</f>
        <v>B</v>
      </c>
      <c r="L6" s="19" t="str">
        <f>[1]Elements!D6</f>
        <v>Solid</v>
      </c>
      <c r="M6" s="20" t="str">
        <f>IF(L6=[1]Enums!$B$7, [1]Enums!$A$7, IF(L6=[1]Enums!$B$8, [1]Enums!$A$8, [1]Enums!$A$9))</f>
        <v>Bag</v>
      </c>
      <c r="N6" s="20" t="str">
        <f>IF(L6=[1]Enums!$B$10, [1]Enums!$A$10, IF(L6=[1]Enums!$B$11, [1]Enums!$A$11, [1]Enums!$A$12))</f>
        <v>Sack</v>
      </c>
      <c r="O6" s="20" t="str">
        <f>IF(L6=[1]Enums!$B$13, [1]Enums!$A$13, IF(L6=[1]Enums!$B$14, [1]Enums!$A$14, [1]Enums!$A$15))</f>
        <v>Powder Keg</v>
      </c>
      <c r="P6" s="20" t="str">
        <f>IF(L6=[1]Enums!$B$16, [1]Enums!$A$16, IF(L6=[1]Enums!$B$17, [1]Enums!$A$17, [1]Enums!$A$18))</f>
        <v>Chemical Silo</v>
      </c>
    </row>
    <row r="7" spans="1:16" s="19" customFormat="1" x14ac:dyDescent="0.2">
      <c r="A7" s="4" t="str">
        <f>[1]Enums!$A$134</f>
        <v>1.0.0</v>
      </c>
      <c r="B7" s="18" t="s">
        <v>245</v>
      </c>
      <c r="C7" s="18" t="s">
        <v>363</v>
      </c>
      <c r="D7" s="18" t="s">
        <v>374</v>
      </c>
      <c r="E7" s="18" t="s">
        <v>492</v>
      </c>
      <c r="F7" s="16" t="str">
        <f t="shared" si="0"/>
        <v>Bag (Carbon)</v>
      </c>
      <c r="G7" s="16" t="str">
        <f t="shared" si="1"/>
        <v>Sack (Carbon)</v>
      </c>
      <c r="H7" s="16" t="str">
        <f t="shared" si="2"/>
        <v>Powder Keg (Carbon)</v>
      </c>
      <c r="I7" s="16" t="str">
        <f t="shared" si="3"/>
        <v>Chemical Silo (Carbon)</v>
      </c>
      <c r="J7" s="16" t="str">
        <f>[1]Elements!B7</f>
        <v>Carbon</v>
      </c>
      <c r="K7" s="19" t="str">
        <f>[1]Elements!C7</f>
        <v>C</v>
      </c>
      <c r="L7" s="19" t="str">
        <f>[1]Elements!D7</f>
        <v>Solid</v>
      </c>
      <c r="M7" s="20" t="str">
        <f>IF(L7=[1]Enums!$B$7, [1]Enums!$A$7, IF(L7=[1]Enums!$B$8, [1]Enums!$A$8, [1]Enums!$A$9))</f>
        <v>Bag</v>
      </c>
      <c r="N7" s="20" t="str">
        <f>IF(L7=[1]Enums!$B$10, [1]Enums!$A$10, IF(L7=[1]Enums!$B$11, [1]Enums!$A$11, [1]Enums!$A$12))</f>
        <v>Sack</v>
      </c>
      <c r="O7" s="20" t="str">
        <f>IF(L7=[1]Enums!$B$13, [1]Enums!$A$13, IF(L7=[1]Enums!$B$14, [1]Enums!$A$14, [1]Enums!$A$15))</f>
        <v>Powder Keg</v>
      </c>
      <c r="P7" s="20" t="str">
        <f>IF(L7=[1]Enums!$B$16, [1]Enums!$A$16, IF(L7=[1]Enums!$B$17, [1]Enums!$A$17, [1]Enums!$A$18))</f>
        <v>Chemical Silo</v>
      </c>
    </row>
    <row r="8" spans="1:16" s="19" customFormat="1" x14ac:dyDescent="0.2">
      <c r="A8" s="4" t="str">
        <f>[1]Enums!$A$134</f>
        <v>1.0.0</v>
      </c>
      <c r="B8" s="18" t="s">
        <v>244</v>
      </c>
      <c r="C8" s="18" t="s">
        <v>362</v>
      </c>
      <c r="D8" s="18" t="s">
        <v>375</v>
      </c>
      <c r="E8" s="18" t="s">
        <v>493</v>
      </c>
      <c r="F8" s="16" t="str">
        <f t="shared" si="0"/>
        <v>Flask (Nitrogen)</v>
      </c>
      <c r="G8" s="16" t="str">
        <f t="shared" si="1"/>
        <v>Cartridge (Nitrogen)</v>
      </c>
      <c r="H8" s="16" t="str">
        <f t="shared" si="2"/>
        <v>Canister (Nitrogen)</v>
      </c>
      <c r="I8" s="16" t="str">
        <f t="shared" si="3"/>
        <v>Chemical Tank (Nitrogen)</v>
      </c>
      <c r="J8" s="16" t="str">
        <f>[1]Elements!B8</f>
        <v>Nitrogen</v>
      </c>
      <c r="K8" s="19" t="str">
        <f>[1]Elements!C8</f>
        <v>N</v>
      </c>
      <c r="L8" s="19" t="str">
        <f>[1]Elements!D8</f>
        <v>Gas</v>
      </c>
      <c r="M8" s="20" t="str">
        <f>IF(L8=[1]Enums!$B$7, [1]Enums!$A$7, IF(L8=[1]Enums!$B$8, [1]Enums!$A$8, [1]Enums!$A$9))</f>
        <v>Flask</v>
      </c>
      <c r="N8" s="20" t="str">
        <f>IF(L8=[1]Enums!$B$10, [1]Enums!$A$10, IF(L8=[1]Enums!$B$11, [1]Enums!$A$11, [1]Enums!$A$12))</f>
        <v>Cartridge</v>
      </c>
      <c r="O8" s="20" t="str">
        <f>IF(L8=[1]Enums!$B$13, [1]Enums!$A$13, IF(L8=[1]Enums!$B$14, [1]Enums!$A$14, [1]Enums!$A$15))</f>
        <v>Canister</v>
      </c>
      <c r="P8" s="20" t="str">
        <f>IF(L8=[1]Enums!$B$16, [1]Enums!$A$16, IF(L8=[1]Enums!$B$17, [1]Enums!$A$17, [1]Enums!$A$18))</f>
        <v>Chemical Tank</v>
      </c>
    </row>
    <row r="9" spans="1:16" s="19" customFormat="1" x14ac:dyDescent="0.2">
      <c r="A9" s="4" t="str">
        <f>[1]Enums!$A$134</f>
        <v>1.0.0</v>
      </c>
      <c r="B9" s="18" t="s">
        <v>243</v>
      </c>
      <c r="C9" s="18" t="s">
        <v>361</v>
      </c>
      <c r="D9" s="18" t="s">
        <v>376</v>
      </c>
      <c r="E9" s="18" t="s">
        <v>494</v>
      </c>
      <c r="F9" s="16" t="str">
        <f t="shared" si="0"/>
        <v>Flask (Oxygen)</v>
      </c>
      <c r="G9" s="16" t="str">
        <f t="shared" si="1"/>
        <v>Cartridge (Oxygen)</v>
      </c>
      <c r="H9" s="16" t="str">
        <f t="shared" si="2"/>
        <v>Canister (Oxygen)</v>
      </c>
      <c r="I9" s="16" t="str">
        <f t="shared" si="3"/>
        <v>Chemical Tank (Oxygen)</v>
      </c>
      <c r="J9" s="16" t="str">
        <f>[1]Elements!B9</f>
        <v>Oxygen</v>
      </c>
      <c r="K9" s="19" t="str">
        <f>[1]Elements!C9</f>
        <v>O</v>
      </c>
      <c r="L9" s="19" t="str">
        <f>[1]Elements!D9</f>
        <v>Gas</v>
      </c>
      <c r="M9" s="20" t="str">
        <f>IF(L9=[1]Enums!$B$7, [1]Enums!$A$7, IF(L9=[1]Enums!$B$8, [1]Enums!$A$8, [1]Enums!$A$9))</f>
        <v>Flask</v>
      </c>
      <c r="N9" s="20" t="str">
        <f>IF(L9=[1]Enums!$B$10, [1]Enums!$A$10, IF(L9=[1]Enums!$B$11, [1]Enums!$A$11, [1]Enums!$A$12))</f>
        <v>Cartridge</v>
      </c>
      <c r="O9" s="20" t="str">
        <f>IF(L9=[1]Enums!$B$13, [1]Enums!$A$13, IF(L9=[1]Enums!$B$14, [1]Enums!$A$14, [1]Enums!$A$15))</f>
        <v>Canister</v>
      </c>
      <c r="P9" s="20" t="str">
        <f>IF(L9=[1]Enums!$B$16, [1]Enums!$A$16, IF(L9=[1]Enums!$B$17, [1]Enums!$A$17, [1]Enums!$A$18))</f>
        <v>Chemical Tank</v>
      </c>
    </row>
    <row r="10" spans="1:16" s="19" customFormat="1" x14ac:dyDescent="0.2">
      <c r="A10" s="4" t="str">
        <f>[1]Enums!$A$134</f>
        <v>1.0.0</v>
      </c>
      <c r="B10" s="18" t="s">
        <v>242</v>
      </c>
      <c r="C10" s="18" t="s">
        <v>360</v>
      </c>
      <c r="D10" s="18" t="s">
        <v>377</v>
      </c>
      <c r="E10" s="18" t="s">
        <v>495</v>
      </c>
      <c r="F10" s="16" t="str">
        <f t="shared" si="0"/>
        <v>Flask (Fluorine)</v>
      </c>
      <c r="G10" s="16" t="str">
        <f t="shared" si="1"/>
        <v>Cartridge (Fluorine)</v>
      </c>
      <c r="H10" s="16" t="str">
        <f t="shared" si="2"/>
        <v>Canister (Fluorine)</v>
      </c>
      <c r="I10" s="16" t="str">
        <f t="shared" si="3"/>
        <v>Chemical Tank (Fluorine)</v>
      </c>
      <c r="J10" s="16" t="str">
        <f>[1]Elements!B10</f>
        <v>Fluorine</v>
      </c>
      <c r="K10" s="19" t="str">
        <f>[1]Elements!C10</f>
        <v>F</v>
      </c>
      <c r="L10" s="19" t="str">
        <f>[1]Elements!D10</f>
        <v>Gas</v>
      </c>
      <c r="M10" s="20" t="str">
        <f>IF(L10=[1]Enums!$B$7, [1]Enums!$A$7, IF(L10=[1]Enums!$B$8, [1]Enums!$A$8, [1]Enums!$A$9))</f>
        <v>Flask</v>
      </c>
      <c r="N10" s="20" t="str">
        <f>IF(L10=[1]Enums!$B$10, [1]Enums!$A$10, IF(L10=[1]Enums!$B$11, [1]Enums!$A$11, [1]Enums!$A$12))</f>
        <v>Cartridge</v>
      </c>
      <c r="O10" s="20" t="str">
        <f>IF(L10=[1]Enums!$B$13, [1]Enums!$A$13, IF(L10=[1]Enums!$B$14, [1]Enums!$A$14, [1]Enums!$A$15))</f>
        <v>Canister</v>
      </c>
      <c r="P10" s="20" t="str">
        <f>IF(L10=[1]Enums!$B$16, [1]Enums!$A$16, IF(L10=[1]Enums!$B$17, [1]Enums!$A$17, [1]Enums!$A$18))</f>
        <v>Chemical Tank</v>
      </c>
    </row>
    <row r="11" spans="1:16" s="23" customFormat="1" ht="13.5" thickBot="1" x14ac:dyDescent="0.25">
      <c r="A11" s="24" t="str">
        <f>[1]Enums!$A$134</f>
        <v>1.0.0</v>
      </c>
      <c r="B11" s="21" t="s">
        <v>241</v>
      </c>
      <c r="C11" s="21" t="s">
        <v>359</v>
      </c>
      <c r="D11" s="21" t="s">
        <v>378</v>
      </c>
      <c r="E11" s="21" t="s">
        <v>496</v>
      </c>
      <c r="F11" s="22" t="str">
        <f t="shared" si="0"/>
        <v>Flask (Neon)</v>
      </c>
      <c r="G11" s="22" t="str">
        <f t="shared" si="1"/>
        <v>Cartridge (Neon)</v>
      </c>
      <c r="H11" s="22" t="str">
        <f t="shared" si="2"/>
        <v>Canister (Neon)</v>
      </c>
      <c r="I11" s="22" t="str">
        <f t="shared" si="3"/>
        <v>Chemical Tank (Neon)</v>
      </c>
      <c r="J11" s="22" t="str">
        <f>[1]Elements!B11</f>
        <v>Neon</v>
      </c>
      <c r="K11" s="23" t="str">
        <f>[1]Elements!C11</f>
        <v>Ne</v>
      </c>
      <c r="L11" s="23" t="str">
        <f>[1]Elements!D11</f>
        <v>Gas</v>
      </c>
      <c r="M11" s="20" t="str">
        <f>IF(L11=[1]Enums!$B$7, [1]Enums!$A$7, IF(L11=[1]Enums!$B$8, [1]Enums!$A$8, [1]Enums!$A$9))</f>
        <v>Flask</v>
      </c>
      <c r="N11" s="20" t="str">
        <f>IF(L11=[1]Enums!$B$10, [1]Enums!$A$10, IF(L11=[1]Enums!$B$11, [1]Enums!$A$11, [1]Enums!$A$12))</f>
        <v>Cartridge</v>
      </c>
      <c r="O11" s="20" t="str">
        <f>IF(L11=[1]Enums!$B$13, [1]Enums!$A$13, IF(L11=[1]Enums!$B$14, [1]Enums!$A$14, [1]Enums!$A$15))</f>
        <v>Canister</v>
      </c>
      <c r="P11" s="20" t="str">
        <f>IF(L11=[1]Enums!$B$16, [1]Enums!$A$16, IF(L11=[1]Enums!$B$17, [1]Enums!$A$17, [1]Enums!$A$18))</f>
        <v>Chemical Tank</v>
      </c>
    </row>
    <row r="12" spans="1:16" s="19" customFormat="1" x14ac:dyDescent="0.2">
      <c r="A12" s="4" t="str">
        <f>[1]Enums!$A$134</f>
        <v>1.0.0</v>
      </c>
      <c r="B12" s="18" t="s">
        <v>240</v>
      </c>
      <c r="C12" s="18" t="s">
        <v>358</v>
      </c>
      <c r="D12" s="18" t="s">
        <v>379</v>
      </c>
      <c r="E12" s="18" t="s">
        <v>497</v>
      </c>
      <c r="F12" s="17" t="str">
        <f t="shared" si="0"/>
        <v>Bag (Sodium)</v>
      </c>
      <c r="G12" s="17" t="str">
        <f t="shared" si="1"/>
        <v>Sack (Sodium)</v>
      </c>
      <c r="H12" s="17" t="str">
        <f t="shared" si="2"/>
        <v>Powder Keg (Sodium)</v>
      </c>
      <c r="I12" s="17" t="str">
        <f t="shared" si="3"/>
        <v>Chemical Silo (Sodium)</v>
      </c>
      <c r="J12" s="17" t="str">
        <f>[1]Elements!B12</f>
        <v>Sodium</v>
      </c>
      <c r="K12" s="19" t="str">
        <f>[1]Elements!C12</f>
        <v>Na</v>
      </c>
      <c r="L12" s="19" t="str">
        <f>[1]Elements!D12</f>
        <v>Solid</v>
      </c>
      <c r="M12" s="20" t="str">
        <f>IF(L12=[1]Enums!$B$7, [1]Enums!$A$7, IF(L12=[1]Enums!$B$8, [1]Enums!$A$8, [1]Enums!$A$9))</f>
        <v>Bag</v>
      </c>
      <c r="N12" s="20" t="str">
        <f>IF(L12=[1]Enums!$B$10, [1]Enums!$A$10, IF(L12=[1]Enums!$B$11, [1]Enums!$A$11, [1]Enums!$A$12))</f>
        <v>Sack</v>
      </c>
      <c r="O12" s="20" t="str">
        <f>IF(L12=[1]Enums!$B$13, [1]Enums!$A$13, IF(L12=[1]Enums!$B$14, [1]Enums!$A$14, [1]Enums!$A$15))</f>
        <v>Powder Keg</v>
      </c>
      <c r="P12" s="20" t="str">
        <f>IF(L12=[1]Enums!$B$16, [1]Enums!$A$16, IF(L12=[1]Enums!$B$17, [1]Enums!$A$17, [1]Enums!$A$18))</f>
        <v>Chemical Silo</v>
      </c>
    </row>
    <row r="13" spans="1:16" s="19" customFormat="1" x14ac:dyDescent="0.2">
      <c r="A13" s="4" t="str">
        <f>[1]Enums!$A$134</f>
        <v>1.0.0</v>
      </c>
      <c r="B13" s="18" t="s">
        <v>239</v>
      </c>
      <c r="C13" s="18" t="s">
        <v>357</v>
      </c>
      <c r="D13" s="18" t="s">
        <v>380</v>
      </c>
      <c r="E13" s="18" t="s">
        <v>498</v>
      </c>
      <c r="F13" s="16" t="str">
        <f t="shared" si="0"/>
        <v>Bag (Magnesium)</v>
      </c>
      <c r="G13" s="16" t="str">
        <f t="shared" si="1"/>
        <v>Sack (Magnesium)</v>
      </c>
      <c r="H13" s="16" t="str">
        <f t="shared" si="2"/>
        <v>Powder Keg (Magnesium)</v>
      </c>
      <c r="I13" s="16" t="str">
        <f t="shared" si="3"/>
        <v>Chemical Silo (Magnesium)</v>
      </c>
      <c r="J13" s="16" t="str">
        <f>[1]Elements!B13</f>
        <v>Magnesium</v>
      </c>
      <c r="K13" s="19" t="str">
        <f>[1]Elements!C13</f>
        <v>Mg</v>
      </c>
      <c r="L13" s="19" t="str">
        <f>[1]Elements!D13</f>
        <v>Solid</v>
      </c>
      <c r="M13" s="20" t="str">
        <f>IF(L13=[1]Enums!$B$7, [1]Enums!$A$7, IF(L13=[1]Enums!$B$8, [1]Enums!$A$8, [1]Enums!$A$9))</f>
        <v>Bag</v>
      </c>
      <c r="N13" s="20" t="str">
        <f>IF(L13=[1]Enums!$B$10, [1]Enums!$A$10, IF(L13=[1]Enums!$B$11, [1]Enums!$A$11, [1]Enums!$A$12))</f>
        <v>Sack</v>
      </c>
      <c r="O13" s="20" t="str">
        <f>IF(L13=[1]Enums!$B$13, [1]Enums!$A$13, IF(L13=[1]Enums!$B$14, [1]Enums!$A$14, [1]Enums!$A$15))</f>
        <v>Powder Keg</v>
      </c>
      <c r="P13" s="20" t="str">
        <f>IF(L13=[1]Enums!$B$16, [1]Enums!$A$16, IF(L13=[1]Enums!$B$17, [1]Enums!$A$17, [1]Enums!$A$18))</f>
        <v>Chemical Silo</v>
      </c>
    </row>
    <row r="14" spans="1:16" s="19" customFormat="1" x14ac:dyDescent="0.2">
      <c r="A14" s="4" t="str">
        <f>[1]Enums!$A$134</f>
        <v>1.0.0</v>
      </c>
      <c r="B14" s="18" t="s">
        <v>238</v>
      </c>
      <c r="C14" s="18" t="s">
        <v>356</v>
      </c>
      <c r="D14" s="18" t="s">
        <v>381</v>
      </c>
      <c r="E14" s="18" t="s">
        <v>499</v>
      </c>
      <c r="F14" s="16" t="str">
        <f t="shared" si="0"/>
        <v>Bag (Aluminum)</v>
      </c>
      <c r="G14" s="16" t="str">
        <f t="shared" si="1"/>
        <v>Sack (Aluminum)</v>
      </c>
      <c r="H14" s="16" t="str">
        <f t="shared" si="2"/>
        <v>Powder Keg (Aluminum)</v>
      </c>
      <c r="I14" s="16" t="str">
        <f t="shared" si="3"/>
        <v>Chemical Silo (Aluminum)</v>
      </c>
      <c r="J14" s="16" t="str">
        <f>[1]Elements!B14</f>
        <v>Aluminum</v>
      </c>
      <c r="K14" s="19" t="str">
        <f>[1]Elements!C14</f>
        <v>Al</v>
      </c>
      <c r="L14" s="19" t="str">
        <f>[1]Elements!D14</f>
        <v>Solid</v>
      </c>
      <c r="M14" s="20" t="str">
        <f>IF(L14=[1]Enums!$B$7, [1]Enums!$A$7, IF(L14=[1]Enums!$B$8, [1]Enums!$A$8, [1]Enums!$A$9))</f>
        <v>Bag</v>
      </c>
      <c r="N14" s="20" t="str">
        <f>IF(L14=[1]Enums!$B$10, [1]Enums!$A$10, IF(L14=[1]Enums!$B$11, [1]Enums!$A$11, [1]Enums!$A$12))</f>
        <v>Sack</v>
      </c>
      <c r="O14" s="20" t="str">
        <f>IF(L14=[1]Enums!$B$13, [1]Enums!$A$13, IF(L14=[1]Enums!$B$14, [1]Enums!$A$14, [1]Enums!$A$15))</f>
        <v>Powder Keg</v>
      </c>
      <c r="P14" s="20" t="str">
        <f>IF(L14=[1]Enums!$B$16, [1]Enums!$A$16, IF(L14=[1]Enums!$B$17, [1]Enums!$A$17, [1]Enums!$A$18))</f>
        <v>Chemical Silo</v>
      </c>
    </row>
    <row r="15" spans="1:16" s="19" customFormat="1" x14ac:dyDescent="0.2">
      <c r="A15" s="4" t="str">
        <f>[1]Enums!$A$134</f>
        <v>1.0.0</v>
      </c>
      <c r="B15" s="18" t="s">
        <v>237</v>
      </c>
      <c r="C15" s="18" t="s">
        <v>355</v>
      </c>
      <c r="D15" s="18" t="s">
        <v>382</v>
      </c>
      <c r="E15" s="18" t="s">
        <v>500</v>
      </c>
      <c r="F15" s="16" t="str">
        <f t="shared" si="0"/>
        <v>Bag (Silicon)</v>
      </c>
      <c r="G15" s="16" t="str">
        <f t="shared" si="1"/>
        <v>Sack (Silicon)</v>
      </c>
      <c r="H15" s="16" t="str">
        <f t="shared" si="2"/>
        <v>Powder Keg (Silicon)</v>
      </c>
      <c r="I15" s="16" t="str">
        <f t="shared" si="3"/>
        <v>Chemical Silo (Silicon)</v>
      </c>
      <c r="J15" s="16" t="str">
        <f>[1]Elements!B15</f>
        <v>Silicon</v>
      </c>
      <c r="K15" s="19" t="str">
        <f>[1]Elements!C15</f>
        <v>Si</v>
      </c>
      <c r="L15" s="19" t="str">
        <f>[1]Elements!D15</f>
        <v>Solid</v>
      </c>
      <c r="M15" s="20" t="str">
        <f>IF(L15=[1]Enums!$B$7, [1]Enums!$A$7, IF(L15=[1]Enums!$B$8, [1]Enums!$A$8, [1]Enums!$A$9))</f>
        <v>Bag</v>
      </c>
      <c r="N15" s="20" t="str">
        <f>IF(L15=[1]Enums!$B$10, [1]Enums!$A$10, IF(L15=[1]Enums!$B$11, [1]Enums!$A$11, [1]Enums!$A$12))</f>
        <v>Sack</v>
      </c>
      <c r="O15" s="20" t="str">
        <f>IF(L15=[1]Enums!$B$13, [1]Enums!$A$13, IF(L15=[1]Enums!$B$14, [1]Enums!$A$14, [1]Enums!$A$15))</f>
        <v>Powder Keg</v>
      </c>
      <c r="P15" s="20" t="str">
        <f>IF(L15=[1]Enums!$B$16, [1]Enums!$A$16, IF(L15=[1]Enums!$B$17, [1]Enums!$A$17, [1]Enums!$A$18))</f>
        <v>Chemical Silo</v>
      </c>
    </row>
    <row r="16" spans="1:16" s="19" customFormat="1" x14ac:dyDescent="0.2">
      <c r="A16" s="4" t="str">
        <f>[1]Enums!$A$134</f>
        <v>1.0.0</v>
      </c>
      <c r="B16" s="18" t="s">
        <v>236</v>
      </c>
      <c r="C16" s="18" t="s">
        <v>354</v>
      </c>
      <c r="D16" s="18" t="s">
        <v>383</v>
      </c>
      <c r="E16" s="18" t="s">
        <v>501</v>
      </c>
      <c r="F16" s="16" t="str">
        <f t="shared" si="0"/>
        <v>Bag (Phosphorus)</v>
      </c>
      <c r="G16" s="16" t="str">
        <f t="shared" si="1"/>
        <v>Sack (Phosphorus)</v>
      </c>
      <c r="H16" s="16" t="str">
        <f t="shared" si="2"/>
        <v>Powder Keg (Phosphorus)</v>
      </c>
      <c r="I16" s="16" t="str">
        <f t="shared" si="3"/>
        <v>Chemical Silo (Phosphorus)</v>
      </c>
      <c r="J16" s="16" t="str">
        <f>[1]Elements!B16</f>
        <v>Phosphorus</v>
      </c>
      <c r="K16" s="19" t="str">
        <f>[1]Elements!C16</f>
        <v>P</v>
      </c>
      <c r="L16" s="19" t="str">
        <f>[1]Elements!D16</f>
        <v>Solid</v>
      </c>
      <c r="M16" s="20" t="str">
        <f>IF(L16=[1]Enums!$B$7, [1]Enums!$A$7, IF(L16=[1]Enums!$B$8, [1]Enums!$A$8, [1]Enums!$A$9))</f>
        <v>Bag</v>
      </c>
      <c r="N16" s="20" t="str">
        <f>IF(L16=[1]Enums!$B$10, [1]Enums!$A$10, IF(L16=[1]Enums!$B$11, [1]Enums!$A$11, [1]Enums!$A$12))</f>
        <v>Sack</v>
      </c>
      <c r="O16" s="20" t="str">
        <f>IF(L16=[1]Enums!$B$13, [1]Enums!$A$13, IF(L16=[1]Enums!$B$14, [1]Enums!$A$14, [1]Enums!$A$15))</f>
        <v>Powder Keg</v>
      </c>
      <c r="P16" s="20" t="str">
        <f>IF(L16=[1]Enums!$B$16, [1]Enums!$A$16, IF(L16=[1]Enums!$B$17, [1]Enums!$A$17, [1]Enums!$A$18))</f>
        <v>Chemical Silo</v>
      </c>
    </row>
    <row r="17" spans="1:16" s="19" customFormat="1" x14ac:dyDescent="0.2">
      <c r="A17" s="4" t="str">
        <f>[1]Enums!$A$134</f>
        <v>1.0.0</v>
      </c>
      <c r="B17" s="18" t="s">
        <v>235</v>
      </c>
      <c r="C17" s="18" t="s">
        <v>353</v>
      </c>
      <c r="D17" s="18" t="s">
        <v>384</v>
      </c>
      <c r="E17" s="18" t="s">
        <v>502</v>
      </c>
      <c r="F17" s="16" t="str">
        <f t="shared" si="0"/>
        <v>Bag (Sulfur)</v>
      </c>
      <c r="G17" s="16" t="str">
        <f t="shared" si="1"/>
        <v>Sack (Sulfur)</v>
      </c>
      <c r="H17" s="16" t="str">
        <f t="shared" si="2"/>
        <v>Powder Keg (Sulfur)</v>
      </c>
      <c r="I17" s="16" t="str">
        <f t="shared" si="3"/>
        <v>Chemical Silo (Sulfur)</v>
      </c>
      <c r="J17" s="16" t="str">
        <f>[1]Elements!B17</f>
        <v>Sulfur</v>
      </c>
      <c r="K17" s="19" t="str">
        <f>[1]Elements!C17</f>
        <v>S</v>
      </c>
      <c r="L17" s="19" t="str">
        <f>[1]Elements!D17</f>
        <v>Solid</v>
      </c>
      <c r="M17" s="20" t="str">
        <f>IF(L17=[1]Enums!$B$7, [1]Enums!$A$7, IF(L17=[1]Enums!$B$8, [1]Enums!$A$8, [1]Enums!$A$9))</f>
        <v>Bag</v>
      </c>
      <c r="N17" s="20" t="str">
        <f>IF(L17=[1]Enums!$B$10, [1]Enums!$A$10, IF(L17=[1]Enums!$B$11, [1]Enums!$A$11, [1]Enums!$A$12))</f>
        <v>Sack</v>
      </c>
      <c r="O17" s="20" t="str">
        <f>IF(L17=[1]Enums!$B$13, [1]Enums!$A$13, IF(L17=[1]Enums!$B$14, [1]Enums!$A$14, [1]Enums!$A$15))</f>
        <v>Powder Keg</v>
      </c>
      <c r="P17" s="20" t="str">
        <f>IF(L17=[1]Enums!$B$16, [1]Enums!$A$16, IF(L17=[1]Enums!$B$17, [1]Enums!$A$17, [1]Enums!$A$18))</f>
        <v>Chemical Silo</v>
      </c>
    </row>
    <row r="18" spans="1:16" s="19" customFormat="1" x14ac:dyDescent="0.2">
      <c r="A18" s="4" t="str">
        <f>[1]Enums!$A$134</f>
        <v>1.0.0</v>
      </c>
      <c r="B18" s="18" t="s">
        <v>234</v>
      </c>
      <c r="C18" s="18" t="s">
        <v>352</v>
      </c>
      <c r="D18" s="18" t="s">
        <v>385</v>
      </c>
      <c r="E18" s="18" t="s">
        <v>503</v>
      </c>
      <c r="F18" s="16" t="str">
        <f t="shared" si="0"/>
        <v>Flask (Chlorine)</v>
      </c>
      <c r="G18" s="16" t="str">
        <f t="shared" si="1"/>
        <v>Cartridge (Chlorine)</v>
      </c>
      <c r="H18" s="16" t="str">
        <f t="shared" si="2"/>
        <v>Canister (Chlorine)</v>
      </c>
      <c r="I18" s="16" t="str">
        <f t="shared" si="3"/>
        <v>Chemical Tank (Chlorine)</v>
      </c>
      <c r="J18" s="16" t="str">
        <f>[1]Elements!B18</f>
        <v>Chlorine</v>
      </c>
      <c r="K18" s="19" t="str">
        <f>[1]Elements!C18</f>
        <v>Cl</v>
      </c>
      <c r="L18" s="19" t="str">
        <f>[1]Elements!D18</f>
        <v>Gas</v>
      </c>
      <c r="M18" s="20" t="str">
        <f>IF(L18=[1]Enums!$B$7, [1]Enums!$A$7, IF(L18=[1]Enums!$B$8, [1]Enums!$A$8, [1]Enums!$A$9))</f>
        <v>Flask</v>
      </c>
      <c r="N18" s="20" t="str">
        <f>IF(L18=[1]Enums!$B$10, [1]Enums!$A$10, IF(L18=[1]Enums!$B$11, [1]Enums!$A$11, [1]Enums!$A$12))</f>
        <v>Cartridge</v>
      </c>
      <c r="O18" s="20" t="str">
        <f>IF(L18=[1]Enums!$B$13, [1]Enums!$A$13, IF(L18=[1]Enums!$B$14, [1]Enums!$A$14, [1]Enums!$A$15))</f>
        <v>Canister</v>
      </c>
      <c r="P18" s="20" t="str">
        <f>IF(L18=[1]Enums!$B$16, [1]Enums!$A$16, IF(L18=[1]Enums!$B$17, [1]Enums!$A$17, [1]Enums!$A$18))</f>
        <v>Chemical Tank</v>
      </c>
    </row>
    <row r="19" spans="1:16" s="23" customFormat="1" ht="13.5" thickBot="1" x14ac:dyDescent="0.25">
      <c r="A19" s="24" t="str">
        <f>[1]Enums!$A$134</f>
        <v>1.0.0</v>
      </c>
      <c r="B19" s="21" t="s">
        <v>233</v>
      </c>
      <c r="C19" s="21" t="s">
        <v>351</v>
      </c>
      <c r="D19" s="21" t="s">
        <v>386</v>
      </c>
      <c r="E19" s="21" t="s">
        <v>504</v>
      </c>
      <c r="F19" s="22" t="str">
        <f t="shared" si="0"/>
        <v>Flask (Argon)</v>
      </c>
      <c r="G19" s="22" t="str">
        <f t="shared" si="1"/>
        <v>Cartridge (Argon)</v>
      </c>
      <c r="H19" s="22" t="str">
        <f t="shared" si="2"/>
        <v>Canister (Argon)</v>
      </c>
      <c r="I19" s="22" t="str">
        <f t="shared" si="3"/>
        <v>Chemical Tank (Argon)</v>
      </c>
      <c r="J19" s="22" t="str">
        <f>[1]Elements!B19</f>
        <v>Argon</v>
      </c>
      <c r="K19" s="23" t="str">
        <f>[1]Elements!C19</f>
        <v>Ar</v>
      </c>
      <c r="L19" s="23" t="str">
        <f>[1]Elements!D19</f>
        <v>Gas</v>
      </c>
      <c r="M19" s="20" t="str">
        <f>IF(L19=[1]Enums!$B$7, [1]Enums!$A$7, IF(L19=[1]Enums!$B$8, [1]Enums!$A$8, [1]Enums!$A$9))</f>
        <v>Flask</v>
      </c>
      <c r="N19" s="20" t="str">
        <f>IF(L19=[1]Enums!$B$10, [1]Enums!$A$10, IF(L19=[1]Enums!$B$11, [1]Enums!$A$11, [1]Enums!$A$12))</f>
        <v>Cartridge</v>
      </c>
      <c r="O19" s="20" t="str">
        <f>IF(L19=[1]Enums!$B$13, [1]Enums!$A$13, IF(L19=[1]Enums!$B$14, [1]Enums!$A$14, [1]Enums!$A$15))</f>
        <v>Canister</v>
      </c>
      <c r="P19" s="20" t="str">
        <f>IF(L19=[1]Enums!$B$16, [1]Enums!$A$16, IF(L19=[1]Enums!$B$17, [1]Enums!$A$17, [1]Enums!$A$18))</f>
        <v>Chemical Tank</v>
      </c>
    </row>
    <row r="20" spans="1:16" s="19" customFormat="1" x14ac:dyDescent="0.2">
      <c r="A20" s="4" t="str">
        <f>[1]Enums!$A$134</f>
        <v>1.0.0</v>
      </c>
      <c r="B20" s="18" t="s">
        <v>232</v>
      </c>
      <c r="C20" s="18" t="s">
        <v>350</v>
      </c>
      <c r="D20" s="18" t="s">
        <v>387</v>
      </c>
      <c r="E20" s="18" t="s">
        <v>505</v>
      </c>
      <c r="F20" s="17" t="str">
        <f t="shared" si="0"/>
        <v>Bag (Potassium)</v>
      </c>
      <c r="G20" s="17" t="str">
        <f t="shared" si="1"/>
        <v>Sack (Potassium)</v>
      </c>
      <c r="H20" s="17" t="str">
        <f t="shared" si="2"/>
        <v>Powder Keg (Potassium)</v>
      </c>
      <c r="I20" s="17" t="str">
        <f t="shared" si="3"/>
        <v>Chemical Silo (Potassium)</v>
      </c>
      <c r="J20" s="17" t="str">
        <f>[1]Elements!B20</f>
        <v>Potassium</v>
      </c>
      <c r="K20" s="19" t="str">
        <f>[1]Elements!C20</f>
        <v>K</v>
      </c>
      <c r="L20" s="19" t="str">
        <f>[1]Elements!D20</f>
        <v>Solid</v>
      </c>
      <c r="M20" s="20" t="str">
        <f>IF(L20=[1]Enums!$B$7, [1]Enums!$A$7, IF(L20=[1]Enums!$B$8, [1]Enums!$A$8, [1]Enums!$A$9))</f>
        <v>Bag</v>
      </c>
      <c r="N20" s="20" t="str">
        <f>IF(L20=[1]Enums!$B$10, [1]Enums!$A$10, IF(L20=[1]Enums!$B$11, [1]Enums!$A$11, [1]Enums!$A$12))</f>
        <v>Sack</v>
      </c>
      <c r="O20" s="20" t="str">
        <f>IF(L20=[1]Enums!$B$13, [1]Enums!$A$13, IF(L20=[1]Enums!$B$14, [1]Enums!$A$14, [1]Enums!$A$15))</f>
        <v>Powder Keg</v>
      </c>
      <c r="P20" s="20" t="str">
        <f>IF(L20=[1]Enums!$B$16, [1]Enums!$A$16, IF(L20=[1]Enums!$B$17, [1]Enums!$A$17, [1]Enums!$A$18))</f>
        <v>Chemical Silo</v>
      </c>
    </row>
    <row r="21" spans="1:16" s="19" customFormat="1" x14ac:dyDescent="0.2">
      <c r="A21" s="4" t="str">
        <f>[1]Enums!$A$134</f>
        <v>1.0.0</v>
      </c>
      <c r="B21" s="18" t="s">
        <v>231</v>
      </c>
      <c r="C21" s="18" t="s">
        <v>349</v>
      </c>
      <c r="D21" s="18" t="s">
        <v>388</v>
      </c>
      <c r="E21" s="18" t="s">
        <v>506</v>
      </c>
      <c r="F21" s="16" t="str">
        <f t="shared" si="0"/>
        <v>Bag (Calcium)</v>
      </c>
      <c r="G21" s="16" t="str">
        <f t="shared" si="1"/>
        <v>Sack (Calcium)</v>
      </c>
      <c r="H21" s="16" t="str">
        <f t="shared" si="2"/>
        <v>Powder Keg (Calcium)</v>
      </c>
      <c r="I21" s="16" t="str">
        <f t="shared" si="3"/>
        <v>Chemical Silo (Calcium)</v>
      </c>
      <c r="J21" s="16" t="str">
        <f>[1]Elements!B21</f>
        <v>Calcium</v>
      </c>
      <c r="K21" s="19" t="str">
        <f>[1]Elements!C21</f>
        <v>Ca</v>
      </c>
      <c r="L21" s="19" t="str">
        <f>[1]Elements!D21</f>
        <v>Solid</v>
      </c>
      <c r="M21" s="20" t="str">
        <f>IF(L21=[1]Enums!$B$7, [1]Enums!$A$7, IF(L21=[1]Enums!$B$8, [1]Enums!$A$8, [1]Enums!$A$9))</f>
        <v>Bag</v>
      </c>
      <c r="N21" s="20" t="str">
        <f>IF(L21=[1]Enums!$B$10, [1]Enums!$A$10, IF(L21=[1]Enums!$B$11, [1]Enums!$A$11, [1]Enums!$A$12))</f>
        <v>Sack</v>
      </c>
      <c r="O21" s="20" t="str">
        <f>IF(L21=[1]Enums!$B$13, [1]Enums!$A$13, IF(L21=[1]Enums!$B$14, [1]Enums!$A$14, [1]Enums!$A$15))</f>
        <v>Powder Keg</v>
      </c>
      <c r="P21" s="20" t="str">
        <f>IF(L21=[1]Enums!$B$16, [1]Enums!$A$16, IF(L21=[1]Enums!$B$17, [1]Enums!$A$17, [1]Enums!$A$18))</f>
        <v>Chemical Silo</v>
      </c>
    </row>
    <row r="22" spans="1:16" s="19" customFormat="1" x14ac:dyDescent="0.2">
      <c r="A22" s="4" t="str">
        <f>[1]Enums!$A$134</f>
        <v>1.0.0</v>
      </c>
      <c r="B22" s="18" t="s">
        <v>230</v>
      </c>
      <c r="C22" s="18" t="s">
        <v>348</v>
      </c>
      <c r="D22" s="18" t="s">
        <v>389</v>
      </c>
      <c r="E22" s="18" t="s">
        <v>507</v>
      </c>
      <c r="F22" s="16" t="str">
        <f t="shared" si="0"/>
        <v>Bag (Scandium)</v>
      </c>
      <c r="G22" s="16" t="str">
        <f t="shared" si="1"/>
        <v>Sack (Scandium)</v>
      </c>
      <c r="H22" s="16" t="str">
        <f t="shared" si="2"/>
        <v>Powder Keg (Scandium)</v>
      </c>
      <c r="I22" s="16" t="str">
        <f t="shared" si="3"/>
        <v>Chemical Silo (Scandium)</v>
      </c>
      <c r="J22" s="16" t="str">
        <f>[1]Elements!B22</f>
        <v>Scandium</v>
      </c>
      <c r="K22" s="19" t="str">
        <f>[1]Elements!C22</f>
        <v>Sc</v>
      </c>
      <c r="L22" s="19" t="str">
        <f>[1]Elements!D22</f>
        <v>Solid</v>
      </c>
      <c r="M22" s="20" t="str">
        <f>IF(L22=[1]Enums!$B$7, [1]Enums!$A$7, IF(L22=[1]Enums!$B$8, [1]Enums!$A$8, [1]Enums!$A$9))</f>
        <v>Bag</v>
      </c>
      <c r="N22" s="20" t="str">
        <f>IF(L22=[1]Enums!$B$10, [1]Enums!$A$10, IF(L22=[1]Enums!$B$11, [1]Enums!$A$11, [1]Enums!$A$12))</f>
        <v>Sack</v>
      </c>
      <c r="O22" s="20" t="str">
        <f>IF(L22=[1]Enums!$B$13, [1]Enums!$A$13, IF(L22=[1]Enums!$B$14, [1]Enums!$A$14, [1]Enums!$A$15))</f>
        <v>Powder Keg</v>
      </c>
      <c r="P22" s="20" t="str">
        <f>IF(L22=[1]Enums!$B$16, [1]Enums!$A$16, IF(L22=[1]Enums!$B$17, [1]Enums!$A$17, [1]Enums!$A$18))</f>
        <v>Chemical Silo</v>
      </c>
    </row>
    <row r="23" spans="1:16" s="19" customFormat="1" x14ac:dyDescent="0.2">
      <c r="A23" s="4" t="str">
        <f>[1]Enums!$A$134</f>
        <v>1.0.0</v>
      </c>
      <c r="B23" s="18" t="s">
        <v>229</v>
      </c>
      <c r="C23" s="18" t="s">
        <v>347</v>
      </c>
      <c r="D23" s="18" t="s">
        <v>390</v>
      </c>
      <c r="E23" s="18" t="s">
        <v>508</v>
      </c>
      <c r="F23" s="16" t="str">
        <f t="shared" si="0"/>
        <v>Bag (Titanium)</v>
      </c>
      <c r="G23" s="16" t="str">
        <f t="shared" si="1"/>
        <v>Sack (Titanium)</v>
      </c>
      <c r="H23" s="16" t="str">
        <f t="shared" si="2"/>
        <v>Powder Keg (Titanium)</v>
      </c>
      <c r="I23" s="16" t="str">
        <f t="shared" si="3"/>
        <v>Chemical Silo (Titanium)</v>
      </c>
      <c r="J23" s="16" t="str">
        <f>[1]Elements!B23</f>
        <v>Titanium</v>
      </c>
      <c r="K23" s="19" t="str">
        <f>[1]Elements!C23</f>
        <v>Ti</v>
      </c>
      <c r="L23" s="19" t="str">
        <f>[1]Elements!D23</f>
        <v>Solid</v>
      </c>
      <c r="M23" s="20" t="str">
        <f>IF(L23=[1]Enums!$B$7, [1]Enums!$A$7, IF(L23=[1]Enums!$B$8, [1]Enums!$A$8, [1]Enums!$A$9))</f>
        <v>Bag</v>
      </c>
      <c r="N23" s="20" t="str">
        <f>IF(L23=[1]Enums!$B$10, [1]Enums!$A$10, IF(L23=[1]Enums!$B$11, [1]Enums!$A$11, [1]Enums!$A$12))</f>
        <v>Sack</v>
      </c>
      <c r="O23" s="20" t="str">
        <f>IF(L23=[1]Enums!$B$13, [1]Enums!$A$13, IF(L23=[1]Enums!$B$14, [1]Enums!$A$14, [1]Enums!$A$15))</f>
        <v>Powder Keg</v>
      </c>
      <c r="P23" s="20" t="str">
        <f>IF(L23=[1]Enums!$B$16, [1]Enums!$A$16, IF(L23=[1]Enums!$B$17, [1]Enums!$A$17, [1]Enums!$A$18))</f>
        <v>Chemical Silo</v>
      </c>
    </row>
    <row r="24" spans="1:16" s="19" customFormat="1" x14ac:dyDescent="0.2">
      <c r="A24" s="4" t="str">
        <f>[1]Enums!$A$134</f>
        <v>1.0.0</v>
      </c>
      <c r="B24" s="18" t="s">
        <v>228</v>
      </c>
      <c r="C24" s="18" t="s">
        <v>346</v>
      </c>
      <c r="D24" s="18" t="s">
        <v>391</v>
      </c>
      <c r="E24" s="18" t="s">
        <v>509</v>
      </c>
      <c r="F24" s="16" t="str">
        <f t="shared" si="0"/>
        <v>Bag (Vanadium)</v>
      </c>
      <c r="G24" s="16" t="str">
        <f t="shared" si="1"/>
        <v>Sack (Vanadium)</v>
      </c>
      <c r="H24" s="16" t="str">
        <f t="shared" si="2"/>
        <v>Powder Keg (Vanadium)</v>
      </c>
      <c r="I24" s="16" t="str">
        <f t="shared" si="3"/>
        <v>Chemical Silo (Vanadium)</v>
      </c>
      <c r="J24" s="16" t="str">
        <f>[1]Elements!B24</f>
        <v>Vanadium</v>
      </c>
      <c r="K24" s="19" t="str">
        <f>[1]Elements!C24</f>
        <v>V</v>
      </c>
      <c r="L24" s="19" t="str">
        <f>[1]Elements!D24</f>
        <v>Solid</v>
      </c>
      <c r="M24" s="20" t="str">
        <f>IF(L24=[1]Enums!$B$7, [1]Enums!$A$7, IF(L24=[1]Enums!$B$8, [1]Enums!$A$8, [1]Enums!$A$9))</f>
        <v>Bag</v>
      </c>
      <c r="N24" s="20" t="str">
        <f>IF(L24=[1]Enums!$B$10, [1]Enums!$A$10, IF(L24=[1]Enums!$B$11, [1]Enums!$A$11, [1]Enums!$A$12))</f>
        <v>Sack</v>
      </c>
      <c r="O24" s="20" t="str">
        <f>IF(L24=[1]Enums!$B$13, [1]Enums!$A$13, IF(L24=[1]Enums!$B$14, [1]Enums!$A$14, [1]Enums!$A$15))</f>
        <v>Powder Keg</v>
      </c>
      <c r="P24" s="20" t="str">
        <f>IF(L24=[1]Enums!$B$16, [1]Enums!$A$16, IF(L24=[1]Enums!$B$17, [1]Enums!$A$17, [1]Enums!$A$18))</f>
        <v>Chemical Silo</v>
      </c>
    </row>
    <row r="25" spans="1:16" s="19" customFormat="1" x14ac:dyDescent="0.2">
      <c r="A25" s="4" t="str">
        <f>[1]Enums!$A$134</f>
        <v>1.0.0</v>
      </c>
      <c r="B25" s="18" t="s">
        <v>227</v>
      </c>
      <c r="C25" s="18" t="s">
        <v>345</v>
      </c>
      <c r="D25" s="18" t="s">
        <v>392</v>
      </c>
      <c r="E25" s="18" t="s">
        <v>510</v>
      </c>
      <c r="F25" s="16" t="str">
        <f t="shared" si="0"/>
        <v>Bag (Chromium)</v>
      </c>
      <c r="G25" s="16" t="str">
        <f t="shared" si="1"/>
        <v>Sack (Chromium)</v>
      </c>
      <c r="H25" s="16" t="str">
        <f t="shared" si="2"/>
        <v>Powder Keg (Chromium)</v>
      </c>
      <c r="I25" s="16" t="str">
        <f t="shared" si="3"/>
        <v>Chemical Silo (Chromium)</v>
      </c>
      <c r="J25" s="16" t="str">
        <f>[1]Elements!B25</f>
        <v>Chromium</v>
      </c>
      <c r="K25" s="19" t="str">
        <f>[1]Elements!C25</f>
        <v>Cr</v>
      </c>
      <c r="L25" s="19" t="str">
        <f>[1]Elements!D25</f>
        <v>Solid</v>
      </c>
      <c r="M25" s="20" t="str">
        <f>IF(L25=[1]Enums!$B$7, [1]Enums!$A$7, IF(L25=[1]Enums!$B$8, [1]Enums!$A$8, [1]Enums!$A$9))</f>
        <v>Bag</v>
      </c>
      <c r="N25" s="20" t="str">
        <f>IF(L25=[1]Enums!$B$10, [1]Enums!$A$10, IF(L25=[1]Enums!$B$11, [1]Enums!$A$11, [1]Enums!$A$12))</f>
        <v>Sack</v>
      </c>
      <c r="O25" s="20" t="str">
        <f>IF(L25=[1]Enums!$B$13, [1]Enums!$A$13, IF(L25=[1]Enums!$B$14, [1]Enums!$A$14, [1]Enums!$A$15))</f>
        <v>Powder Keg</v>
      </c>
      <c r="P25" s="20" t="str">
        <f>IF(L25=[1]Enums!$B$16, [1]Enums!$A$16, IF(L25=[1]Enums!$B$17, [1]Enums!$A$17, [1]Enums!$A$18))</f>
        <v>Chemical Silo</v>
      </c>
    </row>
    <row r="26" spans="1:16" s="19" customFormat="1" x14ac:dyDescent="0.2">
      <c r="A26" s="4" t="str">
        <f>[1]Enums!$A$134</f>
        <v>1.0.0</v>
      </c>
      <c r="B26" s="18" t="s">
        <v>226</v>
      </c>
      <c r="C26" s="18" t="s">
        <v>344</v>
      </c>
      <c r="D26" s="18" t="s">
        <v>393</v>
      </c>
      <c r="E26" s="18" t="s">
        <v>511</v>
      </c>
      <c r="F26" s="16" t="str">
        <f t="shared" si="0"/>
        <v>Bag (Manganese)</v>
      </c>
      <c r="G26" s="16" t="str">
        <f t="shared" si="1"/>
        <v>Sack (Manganese)</v>
      </c>
      <c r="H26" s="16" t="str">
        <f t="shared" si="2"/>
        <v>Powder Keg (Manganese)</v>
      </c>
      <c r="I26" s="16" t="str">
        <f t="shared" si="3"/>
        <v>Chemical Silo (Manganese)</v>
      </c>
      <c r="J26" s="16" t="str">
        <f>[1]Elements!B26</f>
        <v>Manganese</v>
      </c>
      <c r="K26" s="19" t="str">
        <f>[1]Elements!C26</f>
        <v>Mn</v>
      </c>
      <c r="L26" s="19" t="str">
        <f>[1]Elements!D26</f>
        <v>Solid</v>
      </c>
      <c r="M26" s="20" t="str">
        <f>IF(L26=[1]Enums!$B$7, [1]Enums!$A$7, IF(L26=[1]Enums!$B$8, [1]Enums!$A$8, [1]Enums!$A$9))</f>
        <v>Bag</v>
      </c>
      <c r="N26" s="20" t="str">
        <f>IF(L26=[1]Enums!$B$10, [1]Enums!$A$10, IF(L26=[1]Enums!$B$11, [1]Enums!$A$11, [1]Enums!$A$12))</f>
        <v>Sack</v>
      </c>
      <c r="O26" s="20" t="str">
        <f>IF(L26=[1]Enums!$B$13, [1]Enums!$A$13, IF(L26=[1]Enums!$B$14, [1]Enums!$A$14, [1]Enums!$A$15))</f>
        <v>Powder Keg</v>
      </c>
      <c r="P26" s="20" t="str">
        <f>IF(L26=[1]Enums!$B$16, [1]Enums!$A$16, IF(L26=[1]Enums!$B$17, [1]Enums!$A$17, [1]Enums!$A$18))</f>
        <v>Chemical Silo</v>
      </c>
    </row>
    <row r="27" spans="1:16" s="19" customFormat="1" x14ac:dyDescent="0.2">
      <c r="A27" s="4" t="str">
        <f>[1]Enums!$A$134</f>
        <v>1.0.0</v>
      </c>
      <c r="B27" s="18" t="s">
        <v>225</v>
      </c>
      <c r="C27" s="18" t="s">
        <v>343</v>
      </c>
      <c r="D27" s="18" t="s">
        <v>394</v>
      </c>
      <c r="E27" s="18" t="s">
        <v>512</v>
      </c>
      <c r="F27" s="16" t="str">
        <f t="shared" si="0"/>
        <v>Bag (Iron)</v>
      </c>
      <c r="G27" s="16" t="str">
        <f t="shared" si="1"/>
        <v>Sack (Iron)</v>
      </c>
      <c r="H27" s="16" t="str">
        <f t="shared" si="2"/>
        <v>Powder Keg (Iron)</v>
      </c>
      <c r="I27" s="16" t="str">
        <f t="shared" si="3"/>
        <v>Chemical Silo (Iron)</v>
      </c>
      <c r="J27" s="16" t="str">
        <f>[1]Elements!B27</f>
        <v>Iron</v>
      </c>
      <c r="K27" s="19" t="str">
        <f>[1]Elements!C27</f>
        <v>Fe</v>
      </c>
      <c r="L27" s="19" t="str">
        <f>[1]Elements!D27</f>
        <v>Solid</v>
      </c>
      <c r="M27" s="20" t="str">
        <f>IF(L27=[1]Enums!$B$7, [1]Enums!$A$7, IF(L27=[1]Enums!$B$8, [1]Enums!$A$8, [1]Enums!$A$9))</f>
        <v>Bag</v>
      </c>
      <c r="N27" s="20" t="str">
        <f>IF(L27=[1]Enums!$B$10, [1]Enums!$A$10, IF(L27=[1]Enums!$B$11, [1]Enums!$A$11, [1]Enums!$A$12))</f>
        <v>Sack</v>
      </c>
      <c r="O27" s="20" t="str">
        <f>IF(L27=[1]Enums!$B$13, [1]Enums!$A$13, IF(L27=[1]Enums!$B$14, [1]Enums!$A$14, [1]Enums!$A$15))</f>
        <v>Powder Keg</v>
      </c>
      <c r="P27" s="20" t="str">
        <f>IF(L27=[1]Enums!$B$16, [1]Enums!$A$16, IF(L27=[1]Enums!$B$17, [1]Enums!$A$17, [1]Enums!$A$18))</f>
        <v>Chemical Silo</v>
      </c>
    </row>
    <row r="28" spans="1:16" s="19" customFormat="1" x14ac:dyDescent="0.2">
      <c r="A28" s="4" t="str">
        <f>[1]Enums!$A$134</f>
        <v>1.0.0</v>
      </c>
      <c r="B28" s="18" t="s">
        <v>224</v>
      </c>
      <c r="C28" s="18" t="s">
        <v>342</v>
      </c>
      <c r="D28" s="18" t="s">
        <v>395</v>
      </c>
      <c r="E28" s="18" t="s">
        <v>513</v>
      </c>
      <c r="F28" s="16" t="str">
        <f t="shared" si="0"/>
        <v>Bag (Cobalt)</v>
      </c>
      <c r="G28" s="16" t="str">
        <f t="shared" si="1"/>
        <v>Sack (Cobalt)</v>
      </c>
      <c r="H28" s="16" t="str">
        <f t="shared" si="2"/>
        <v>Powder Keg (Cobalt)</v>
      </c>
      <c r="I28" s="16" t="str">
        <f t="shared" si="3"/>
        <v>Chemical Silo (Cobalt)</v>
      </c>
      <c r="J28" s="16" t="str">
        <f>[1]Elements!B28</f>
        <v>Cobalt</v>
      </c>
      <c r="K28" s="19" t="str">
        <f>[1]Elements!C28</f>
        <v>Co</v>
      </c>
      <c r="L28" s="19" t="str">
        <f>[1]Elements!D28</f>
        <v>Solid</v>
      </c>
      <c r="M28" s="20" t="str">
        <f>IF(L28=[1]Enums!$B$7, [1]Enums!$A$7, IF(L28=[1]Enums!$B$8, [1]Enums!$A$8, [1]Enums!$A$9))</f>
        <v>Bag</v>
      </c>
      <c r="N28" s="20" t="str">
        <f>IF(L28=[1]Enums!$B$10, [1]Enums!$A$10, IF(L28=[1]Enums!$B$11, [1]Enums!$A$11, [1]Enums!$A$12))</f>
        <v>Sack</v>
      </c>
      <c r="O28" s="20" t="str">
        <f>IF(L28=[1]Enums!$B$13, [1]Enums!$A$13, IF(L28=[1]Enums!$B$14, [1]Enums!$A$14, [1]Enums!$A$15))</f>
        <v>Powder Keg</v>
      </c>
      <c r="P28" s="20" t="str">
        <f>IF(L28=[1]Enums!$B$16, [1]Enums!$A$16, IF(L28=[1]Enums!$B$17, [1]Enums!$A$17, [1]Enums!$A$18))</f>
        <v>Chemical Silo</v>
      </c>
    </row>
    <row r="29" spans="1:16" s="19" customFormat="1" x14ac:dyDescent="0.2">
      <c r="A29" s="4" t="str">
        <f>[1]Enums!$A$134</f>
        <v>1.0.0</v>
      </c>
      <c r="B29" s="18" t="s">
        <v>223</v>
      </c>
      <c r="C29" s="18" t="s">
        <v>341</v>
      </c>
      <c r="D29" s="18" t="s">
        <v>396</v>
      </c>
      <c r="E29" s="18" t="s">
        <v>514</v>
      </c>
      <c r="F29" s="16" t="str">
        <f t="shared" si="0"/>
        <v>Bag (Nickel)</v>
      </c>
      <c r="G29" s="16" t="str">
        <f t="shared" si="1"/>
        <v>Sack (Nickel)</v>
      </c>
      <c r="H29" s="16" t="str">
        <f t="shared" si="2"/>
        <v>Powder Keg (Nickel)</v>
      </c>
      <c r="I29" s="16" t="str">
        <f t="shared" si="3"/>
        <v>Chemical Silo (Nickel)</v>
      </c>
      <c r="J29" s="16" t="str">
        <f>[1]Elements!B29</f>
        <v>Nickel</v>
      </c>
      <c r="K29" s="19" t="str">
        <f>[1]Elements!C29</f>
        <v>Ni</v>
      </c>
      <c r="L29" s="19" t="str">
        <f>[1]Elements!D29</f>
        <v>Solid</v>
      </c>
      <c r="M29" s="20" t="str">
        <f>IF(L29=[1]Enums!$B$7, [1]Enums!$A$7, IF(L29=[1]Enums!$B$8, [1]Enums!$A$8, [1]Enums!$A$9))</f>
        <v>Bag</v>
      </c>
      <c r="N29" s="20" t="str">
        <f>IF(L29=[1]Enums!$B$10, [1]Enums!$A$10, IF(L29=[1]Enums!$B$11, [1]Enums!$A$11, [1]Enums!$A$12))</f>
        <v>Sack</v>
      </c>
      <c r="O29" s="20" t="str">
        <f>IF(L29=[1]Enums!$B$13, [1]Enums!$A$13, IF(L29=[1]Enums!$B$14, [1]Enums!$A$14, [1]Enums!$A$15))</f>
        <v>Powder Keg</v>
      </c>
      <c r="P29" s="20" t="str">
        <f>IF(L29=[1]Enums!$B$16, [1]Enums!$A$16, IF(L29=[1]Enums!$B$17, [1]Enums!$A$17, [1]Enums!$A$18))</f>
        <v>Chemical Silo</v>
      </c>
    </row>
    <row r="30" spans="1:16" s="19" customFormat="1" x14ac:dyDescent="0.2">
      <c r="A30" s="4" t="str">
        <f>[1]Enums!$A$134</f>
        <v>1.0.0</v>
      </c>
      <c r="B30" s="18" t="s">
        <v>222</v>
      </c>
      <c r="C30" s="18" t="s">
        <v>340</v>
      </c>
      <c r="D30" s="18" t="s">
        <v>397</v>
      </c>
      <c r="E30" s="18" t="s">
        <v>515</v>
      </c>
      <c r="F30" s="16" t="str">
        <f t="shared" si="0"/>
        <v>Bag (Copper)</v>
      </c>
      <c r="G30" s="16" t="str">
        <f t="shared" si="1"/>
        <v>Sack (Copper)</v>
      </c>
      <c r="H30" s="16" t="str">
        <f t="shared" si="2"/>
        <v>Powder Keg (Copper)</v>
      </c>
      <c r="I30" s="16" t="str">
        <f t="shared" si="3"/>
        <v>Chemical Silo (Copper)</v>
      </c>
      <c r="J30" s="16" t="str">
        <f>[1]Elements!B30</f>
        <v>Copper</v>
      </c>
      <c r="K30" s="19" t="str">
        <f>[1]Elements!C30</f>
        <v>Cu</v>
      </c>
      <c r="L30" s="19" t="str">
        <f>[1]Elements!D30</f>
        <v>Solid</v>
      </c>
      <c r="M30" s="20" t="str">
        <f>IF(L30=[1]Enums!$B$7, [1]Enums!$A$7, IF(L30=[1]Enums!$B$8, [1]Enums!$A$8, [1]Enums!$A$9))</f>
        <v>Bag</v>
      </c>
      <c r="N30" s="20" t="str">
        <f>IF(L30=[1]Enums!$B$10, [1]Enums!$A$10, IF(L30=[1]Enums!$B$11, [1]Enums!$A$11, [1]Enums!$A$12))</f>
        <v>Sack</v>
      </c>
      <c r="O30" s="20" t="str">
        <f>IF(L30=[1]Enums!$B$13, [1]Enums!$A$13, IF(L30=[1]Enums!$B$14, [1]Enums!$A$14, [1]Enums!$A$15))</f>
        <v>Powder Keg</v>
      </c>
      <c r="P30" s="20" t="str">
        <f>IF(L30=[1]Enums!$B$16, [1]Enums!$A$16, IF(L30=[1]Enums!$B$17, [1]Enums!$A$17, [1]Enums!$A$18))</f>
        <v>Chemical Silo</v>
      </c>
    </row>
    <row r="31" spans="1:16" s="19" customFormat="1" x14ac:dyDescent="0.2">
      <c r="A31" s="4" t="str">
        <f>[1]Enums!$A$134</f>
        <v>1.0.0</v>
      </c>
      <c r="B31" s="18" t="s">
        <v>221</v>
      </c>
      <c r="C31" s="18" t="s">
        <v>339</v>
      </c>
      <c r="D31" s="18" t="s">
        <v>398</v>
      </c>
      <c r="E31" s="18" t="s">
        <v>516</v>
      </c>
      <c r="F31" s="16" t="str">
        <f t="shared" si="0"/>
        <v>Bag (Zinc)</v>
      </c>
      <c r="G31" s="16" t="str">
        <f t="shared" si="1"/>
        <v>Sack (Zinc)</v>
      </c>
      <c r="H31" s="16" t="str">
        <f t="shared" si="2"/>
        <v>Powder Keg (Zinc)</v>
      </c>
      <c r="I31" s="16" t="str">
        <f t="shared" si="3"/>
        <v>Chemical Silo (Zinc)</v>
      </c>
      <c r="J31" s="16" t="str">
        <f>[1]Elements!B31</f>
        <v>Zinc</v>
      </c>
      <c r="K31" s="19" t="str">
        <f>[1]Elements!C31</f>
        <v>Zn</v>
      </c>
      <c r="L31" s="19" t="str">
        <f>[1]Elements!D31</f>
        <v>Solid</v>
      </c>
      <c r="M31" s="20" t="str">
        <f>IF(L31=[1]Enums!$B$7, [1]Enums!$A$7, IF(L31=[1]Enums!$B$8, [1]Enums!$A$8, [1]Enums!$A$9))</f>
        <v>Bag</v>
      </c>
      <c r="N31" s="20" t="str">
        <f>IF(L31=[1]Enums!$B$10, [1]Enums!$A$10, IF(L31=[1]Enums!$B$11, [1]Enums!$A$11, [1]Enums!$A$12))</f>
        <v>Sack</v>
      </c>
      <c r="O31" s="20" t="str">
        <f>IF(L31=[1]Enums!$B$13, [1]Enums!$A$13, IF(L31=[1]Enums!$B$14, [1]Enums!$A$14, [1]Enums!$A$15))</f>
        <v>Powder Keg</v>
      </c>
      <c r="P31" s="20" t="str">
        <f>IF(L31=[1]Enums!$B$16, [1]Enums!$A$16, IF(L31=[1]Enums!$B$17, [1]Enums!$A$17, [1]Enums!$A$18))</f>
        <v>Chemical Silo</v>
      </c>
    </row>
    <row r="32" spans="1:16" s="19" customFormat="1" x14ac:dyDescent="0.2">
      <c r="A32" s="4" t="str">
        <f>[1]Enums!$A$134</f>
        <v>1.0.0</v>
      </c>
      <c r="B32" s="18" t="s">
        <v>220</v>
      </c>
      <c r="C32" s="18" t="s">
        <v>338</v>
      </c>
      <c r="D32" s="18" t="s">
        <v>399</v>
      </c>
      <c r="E32" s="18" t="s">
        <v>517</v>
      </c>
      <c r="F32" s="16" t="str">
        <f t="shared" si="0"/>
        <v>Bag (Gallium)</v>
      </c>
      <c r="G32" s="16" t="str">
        <f t="shared" si="1"/>
        <v>Sack (Gallium)</v>
      </c>
      <c r="H32" s="16" t="str">
        <f t="shared" si="2"/>
        <v>Powder Keg (Gallium)</v>
      </c>
      <c r="I32" s="16" t="str">
        <f t="shared" si="3"/>
        <v>Chemical Silo (Gallium)</v>
      </c>
      <c r="J32" s="16" t="str">
        <f>[1]Elements!B32</f>
        <v>Gallium</v>
      </c>
      <c r="K32" s="19" t="str">
        <f>[1]Elements!C32</f>
        <v>Ga</v>
      </c>
      <c r="L32" s="19" t="str">
        <f>[1]Elements!D32</f>
        <v>Solid</v>
      </c>
      <c r="M32" s="20" t="str">
        <f>IF(L32=[1]Enums!$B$7, [1]Enums!$A$7, IF(L32=[1]Enums!$B$8, [1]Enums!$A$8, [1]Enums!$A$9))</f>
        <v>Bag</v>
      </c>
      <c r="N32" s="20" t="str">
        <f>IF(L32=[1]Enums!$B$10, [1]Enums!$A$10, IF(L32=[1]Enums!$B$11, [1]Enums!$A$11, [1]Enums!$A$12))</f>
        <v>Sack</v>
      </c>
      <c r="O32" s="20" t="str">
        <f>IF(L32=[1]Enums!$B$13, [1]Enums!$A$13, IF(L32=[1]Enums!$B$14, [1]Enums!$A$14, [1]Enums!$A$15))</f>
        <v>Powder Keg</v>
      </c>
      <c r="P32" s="20" t="str">
        <f>IF(L32=[1]Enums!$B$16, [1]Enums!$A$16, IF(L32=[1]Enums!$B$17, [1]Enums!$A$17, [1]Enums!$A$18))</f>
        <v>Chemical Silo</v>
      </c>
    </row>
    <row r="33" spans="1:16" s="19" customFormat="1" x14ac:dyDescent="0.2">
      <c r="A33" s="4" t="str">
        <f>[1]Enums!$A$134</f>
        <v>1.0.0</v>
      </c>
      <c r="B33" s="18" t="s">
        <v>219</v>
      </c>
      <c r="C33" s="18" t="s">
        <v>337</v>
      </c>
      <c r="D33" s="18" t="s">
        <v>400</v>
      </c>
      <c r="E33" s="18" t="s">
        <v>518</v>
      </c>
      <c r="F33" s="16" t="str">
        <f t="shared" si="0"/>
        <v>Bag (Germanium)</v>
      </c>
      <c r="G33" s="16" t="str">
        <f t="shared" si="1"/>
        <v>Sack (Germanium)</v>
      </c>
      <c r="H33" s="16" t="str">
        <f t="shared" si="2"/>
        <v>Powder Keg (Germanium)</v>
      </c>
      <c r="I33" s="16" t="str">
        <f t="shared" si="3"/>
        <v>Chemical Silo (Germanium)</v>
      </c>
      <c r="J33" s="16" t="str">
        <f>[1]Elements!B33</f>
        <v>Germanium</v>
      </c>
      <c r="K33" s="19" t="str">
        <f>[1]Elements!C33</f>
        <v>Ge</v>
      </c>
      <c r="L33" s="19" t="str">
        <f>[1]Elements!D33</f>
        <v>Solid</v>
      </c>
      <c r="M33" s="20" t="str">
        <f>IF(L33=[1]Enums!$B$7, [1]Enums!$A$7, IF(L33=[1]Enums!$B$8, [1]Enums!$A$8, [1]Enums!$A$9))</f>
        <v>Bag</v>
      </c>
      <c r="N33" s="20" t="str">
        <f>IF(L33=[1]Enums!$B$10, [1]Enums!$A$10, IF(L33=[1]Enums!$B$11, [1]Enums!$A$11, [1]Enums!$A$12))</f>
        <v>Sack</v>
      </c>
      <c r="O33" s="20" t="str">
        <f>IF(L33=[1]Enums!$B$13, [1]Enums!$A$13, IF(L33=[1]Enums!$B$14, [1]Enums!$A$14, [1]Enums!$A$15))</f>
        <v>Powder Keg</v>
      </c>
      <c r="P33" s="20" t="str">
        <f>IF(L33=[1]Enums!$B$16, [1]Enums!$A$16, IF(L33=[1]Enums!$B$17, [1]Enums!$A$17, [1]Enums!$A$18))</f>
        <v>Chemical Silo</v>
      </c>
    </row>
    <row r="34" spans="1:16" s="19" customFormat="1" x14ac:dyDescent="0.2">
      <c r="A34" s="4" t="str">
        <f>[1]Enums!$A$134</f>
        <v>1.0.0</v>
      </c>
      <c r="B34" s="18" t="s">
        <v>218</v>
      </c>
      <c r="C34" s="18" t="s">
        <v>336</v>
      </c>
      <c r="D34" s="18" t="s">
        <v>401</v>
      </c>
      <c r="E34" s="18" t="s">
        <v>519</v>
      </c>
      <c r="F34" s="16" t="str">
        <f t="shared" ref="F34:F65" si="4">M34&amp;" ("&amp;$J34&amp;")"</f>
        <v>Bag (Arsenic)</v>
      </c>
      <c r="G34" s="16" t="str">
        <f t="shared" ref="G34:G65" si="5">N34&amp;" ("&amp;$J34&amp;")"</f>
        <v>Sack (Arsenic)</v>
      </c>
      <c r="H34" s="16" t="str">
        <f t="shared" ref="H34:H65" si="6">O34&amp;" ("&amp;$J34&amp;")"</f>
        <v>Powder Keg (Arsenic)</v>
      </c>
      <c r="I34" s="16" t="str">
        <f t="shared" ref="I34:I65" si="7">P34&amp;" ("&amp;$J34&amp;")"</f>
        <v>Chemical Silo (Arsenic)</v>
      </c>
      <c r="J34" s="16" t="str">
        <f>[1]Elements!B34</f>
        <v>Arsenic</v>
      </c>
      <c r="K34" s="19" t="str">
        <f>[1]Elements!C34</f>
        <v>As</v>
      </c>
      <c r="L34" s="19" t="str">
        <f>[1]Elements!D34</f>
        <v>Solid</v>
      </c>
      <c r="M34" s="20" t="str">
        <f>IF(L34=[1]Enums!$B$7, [1]Enums!$A$7, IF(L34=[1]Enums!$B$8, [1]Enums!$A$8, [1]Enums!$A$9))</f>
        <v>Bag</v>
      </c>
      <c r="N34" s="20" t="str">
        <f>IF(L34=[1]Enums!$B$10, [1]Enums!$A$10, IF(L34=[1]Enums!$B$11, [1]Enums!$A$11, [1]Enums!$A$12))</f>
        <v>Sack</v>
      </c>
      <c r="O34" s="20" t="str">
        <f>IF(L34=[1]Enums!$B$13, [1]Enums!$A$13, IF(L34=[1]Enums!$B$14, [1]Enums!$A$14, [1]Enums!$A$15))</f>
        <v>Powder Keg</v>
      </c>
      <c r="P34" s="20" t="str">
        <f>IF(L34=[1]Enums!$B$16, [1]Enums!$A$16, IF(L34=[1]Enums!$B$17, [1]Enums!$A$17, [1]Enums!$A$18))</f>
        <v>Chemical Silo</v>
      </c>
    </row>
    <row r="35" spans="1:16" s="19" customFormat="1" x14ac:dyDescent="0.2">
      <c r="A35" s="4" t="str">
        <f>[1]Enums!$A$134</f>
        <v>1.0.0</v>
      </c>
      <c r="B35" s="18" t="s">
        <v>217</v>
      </c>
      <c r="C35" s="18" t="s">
        <v>335</v>
      </c>
      <c r="D35" s="18" t="s">
        <v>402</v>
      </c>
      <c r="E35" s="18" t="s">
        <v>520</v>
      </c>
      <c r="F35" s="16" t="str">
        <f t="shared" si="4"/>
        <v>Bag (Selenium)</v>
      </c>
      <c r="G35" s="16" t="str">
        <f t="shared" si="5"/>
        <v>Sack (Selenium)</v>
      </c>
      <c r="H35" s="16" t="str">
        <f t="shared" si="6"/>
        <v>Powder Keg (Selenium)</v>
      </c>
      <c r="I35" s="16" t="str">
        <f t="shared" si="7"/>
        <v>Chemical Silo (Selenium)</v>
      </c>
      <c r="J35" s="16" t="str">
        <f>[1]Elements!B35</f>
        <v>Selenium</v>
      </c>
      <c r="K35" s="19" t="str">
        <f>[1]Elements!C35</f>
        <v>Se</v>
      </c>
      <c r="L35" s="19" t="str">
        <f>[1]Elements!D35</f>
        <v>Solid</v>
      </c>
      <c r="M35" s="20" t="str">
        <f>IF(L35=[1]Enums!$B$7, [1]Enums!$A$7, IF(L35=[1]Enums!$B$8, [1]Enums!$A$8, [1]Enums!$A$9))</f>
        <v>Bag</v>
      </c>
      <c r="N35" s="20" t="str">
        <f>IF(L35=[1]Enums!$B$10, [1]Enums!$A$10, IF(L35=[1]Enums!$B$11, [1]Enums!$A$11, [1]Enums!$A$12))</f>
        <v>Sack</v>
      </c>
      <c r="O35" s="20" t="str">
        <f>IF(L35=[1]Enums!$B$13, [1]Enums!$A$13, IF(L35=[1]Enums!$B$14, [1]Enums!$A$14, [1]Enums!$A$15))</f>
        <v>Powder Keg</v>
      </c>
      <c r="P35" s="20" t="str">
        <f>IF(L35=[1]Enums!$B$16, [1]Enums!$A$16, IF(L35=[1]Enums!$B$17, [1]Enums!$A$17, [1]Enums!$A$18))</f>
        <v>Chemical Silo</v>
      </c>
    </row>
    <row r="36" spans="1:16" s="19" customFormat="1" x14ac:dyDescent="0.2">
      <c r="A36" s="4" t="str">
        <f>[1]Enums!$A$134</f>
        <v>1.0.0</v>
      </c>
      <c r="B36" s="18" t="s">
        <v>216</v>
      </c>
      <c r="C36" s="18" t="s">
        <v>334</v>
      </c>
      <c r="D36" s="18" t="s">
        <v>403</v>
      </c>
      <c r="E36" s="18" t="s">
        <v>521</v>
      </c>
      <c r="F36" s="16" t="str">
        <f t="shared" si="4"/>
        <v>Vial (Bromine)</v>
      </c>
      <c r="G36" s="16" t="str">
        <f t="shared" si="5"/>
        <v>Beaker (Bromine)</v>
      </c>
      <c r="H36" s="16" t="str">
        <f t="shared" si="6"/>
        <v>Drum (Bromine)</v>
      </c>
      <c r="I36" s="16" t="str">
        <f t="shared" si="7"/>
        <v>Chemical Vat (Bromine)</v>
      </c>
      <c r="J36" s="16" t="str">
        <f>[1]Elements!B36</f>
        <v>Bromine</v>
      </c>
      <c r="K36" s="19" t="str">
        <f>[1]Elements!C36</f>
        <v>Br</v>
      </c>
      <c r="L36" s="19" t="str">
        <f>[1]Elements!D36</f>
        <v>Liquid</v>
      </c>
      <c r="M36" s="20" t="str">
        <f>IF(L36=[1]Enums!$B$7, [1]Enums!$A$7, IF(L36=[1]Enums!$B$8, [1]Enums!$A$8, [1]Enums!$A$9))</f>
        <v>Vial</v>
      </c>
      <c r="N36" s="20" t="str">
        <f>IF(L36=[1]Enums!$B$10, [1]Enums!$A$10, IF(L36=[1]Enums!$B$11, [1]Enums!$A$11, [1]Enums!$A$12))</f>
        <v>Beaker</v>
      </c>
      <c r="O36" s="20" t="str">
        <f>IF(L36=[1]Enums!$B$13, [1]Enums!$A$13, IF(L36=[1]Enums!$B$14, [1]Enums!$A$14, [1]Enums!$A$15))</f>
        <v>Drum</v>
      </c>
      <c r="P36" s="20" t="str">
        <f>IF(L36=[1]Enums!$B$16, [1]Enums!$A$16, IF(L36=[1]Enums!$B$17, [1]Enums!$A$17, [1]Enums!$A$18))</f>
        <v>Chemical Vat</v>
      </c>
    </row>
    <row r="37" spans="1:16" s="23" customFormat="1" ht="13.5" thickBot="1" x14ac:dyDescent="0.25">
      <c r="A37" s="24" t="str">
        <f>[1]Enums!$A$134</f>
        <v>1.0.0</v>
      </c>
      <c r="B37" s="21" t="s">
        <v>215</v>
      </c>
      <c r="C37" s="21" t="s">
        <v>333</v>
      </c>
      <c r="D37" s="21" t="s">
        <v>404</v>
      </c>
      <c r="E37" s="21" t="s">
        <v>522</v>
      </c>
      <c r="F37" s="22" t="str">
        <f t="shared" si="4"/>
        <v>Flask (Krypton)</v>
      </c>
      <c r="G37" s="22" t="str">
        <f t="shared" si="5"/>
        <v>Cartridge (Krypton)</v>
      </c>
      <c r="H37" s="22" t="str">
        <f t="shared" si="6"/>
        <v>Canister (Krypton)</v>
      </c>
      <c r="I37" s="22" t="str">
        <f t="shared" si="7"/>
        <v>Chemical Tank (Krypton)</v>
      </c>
      <c r="J37" s="22" t="str">
        <f>[1]Elements!B37</f>
        <v>Krypton</v>
      </c>
      <c r="K37" s="23" t="str">
        <f>[1]Elements!C37</f>
        <v>Kr</v>
      </c>
      <c r="L37" s="23" t="str">
        <f>[1]Elements!D37</f>
        <v>Gas</v>
      </c>
      <c r="M37" s="20" t="str">
        <f>IF(L37=[1]Enums!$B$7, [1]Enums!$A$7, IF(L37=[1]Enums!$B$8, [1]Enums!$A$8, [1]Enums!$A$9))</f>
        <v>Flask</v>
      </c>
      <c r="N37" s="20" t="str">
        <f>IF(L37=[1]Enums!$B$10, [1]Enums!$A$10, IF(L37=[1]Enums!$B$11, [1]Enums!$A$11, [1]Enums!$A$12))</f>
        <v>Cartridge</v>
      </c>
      <c r="O37" s="20" t="str">
        <f>IF(L37=[1]Enums!$B$13, [1]Enums!$A$13, IF(L37=[1]Enums!$B$14, [1]Enums!$A$14, [1]Enums!$A$15))</f>
        <v>Canister</v>
      </c>
      <c r="P37" s="20" t="str">
        <f>IF(L37=[1]Enums!$B$16, [1]Enums!$A$16, IF(L37=[1]Enums!$B$17, [1]Enums!$A$17, [1]Enums!$A$18))</f>
        <v>Chemical Tank</v>
      </c>
    </row>
    <row r="38" spans="1:16" s="19" customFormat="1" x14ac:dyDescent="0.2">
      <c r="A38" s="4" t="str">
        <f>[1]Enums!$A$134</f>
        <v>1.0.0</v>
      </c>
      <c r="B38" s="18" t="s">
        <v>214</v>
      </c>
      <c r="C38" s="18" t="s">
        <v>332</v>
      </c>
      <c r="D38" s="18" t="s">
        <v>405</v>
      </c>
      <c r="E38" s="18" t="s">
        <v>523</v>
      </c>
      <c r="F38" s="17" t="str">
        <f t="shared" si="4"/>
        <v>Bag (Rubidium)</v>
      </c>
      <c r="G38" s="17" t="str">
        <f t="shared" si="5"/>
        <v>Sack (Rubidium)</v>
      </c>
      <c r="H38" s="17" t="str">
        <f t="shared" si="6"/>
        <v>Powder Keg (Rubidium)</v>
      </c>
      <c r="I38" s="17" t="str">
        <f t="shared" si="7"/>
        <v>Chemical Silo (Rubidium)</v>
      </c>
      <c r="J38" s="17" t="str">
        <f>[1]Elements!B38</f>
        <v>Rubidium</v>
      </c>
      <c r="K38" s="19" t="str">
        <f>[1]Elements!C38</f>
        <v>Rb</v>
      </c>
      <c r="L38" s="19" t="str">
        <f>[1]Elements!D38</f>
        <v>Solid</v>
      </c>
      <c r="M38" s="20" t="str">
        <f>IF(L38=[1]Enums!$B$7, [1]Enums!$A$7, IF(L38=[1]Enums!$B$8, [1]Enums!$A$8, [1]Enums!$A$9))</f>
        <v>Bag</v>
      </c>
      <c r="N38" s="20" t="str">
        <f>IF(L38=[1]Enums!$B$10, [1]Enums!$A$10, IF(L38=[1]Enums!$B$11, [1]Enums!$A$11, [1]Enums!$A$12))</f>
        <v>Sack</v>
      </c>
      <c r="O38" s="20" t="str">
        <f>IF(L38=[1]Enums!$B$13, [1]Enums!$A$13, IF(L38=[1]Enums!$B$14, [1]Enums!$A$14, [1]Enums!$A$15))</f>
        <v>Powder Keg</v>
      </c>
      <c r="P38" s="20" t="str">
        <f>IF(L38=[1]Enums!$B$16, [1]Enums!$A$16, IF(L38=[1]Enums!$B$17, [1]Enums!$A$17, [1]Enums!$A$18))</f>
        <v>Chemical Silo</v>
      </c>
    </row>
    <row r="39" spans="1:16" s="19" customFormat="1" x14ac:dyDescent="0.2">
      <c r="A39" s="4" t="str">
        <f>[1]Enums!$A$134</f>
        <v>1.0.0</v>
      </c>
      <c r="B39" s="18" t="s">
        <v>213</v>
      </c>
      <c r="C39" s="18" t="s">
        <v>331</v>
      </c>
      <c r="D39" s="18" t="s">
        <v>406</v>
      </c>
      <c r="E39" s="18" t="s">
        <v>524</v>
      </c>
      <c r="F39" s="16" t="str">
        <f t="shared" si="4"/>
        <v>Bag (Strontium)</v>
      </c>
      <c r="G39" s="16" t="str">
        <f t="shared" si="5"/>
        <v>Sack (Strontium)</v>
      </c>
      <c r="H39" s="16" t="str">
        <f t="shared" si="6"/>
        <v>Powder Keg (Strontium)</v>
      </c>
      <c r="I39" s="16" t="str">
        <f t="shared" si="7"/>
        <v>Chemical Silo (Strontium)</v>
      </c>
      <c r="J39" s="16" t="str">
        <f>[1]Elements!B39</f>
        <v>Strontium</v>
      </c>
      <c r="K39" s="19" t="str">
        <f>[1]Elements!C39</f>
        <v>Sr</v>
      </c>
      <c r="L39" s="19" t="str">
        <f>[1]Elements!D39</f>
        <v>Solid</v>
      </c>
      <c r="M39" s="20" t="str">
        <f>IF(L39=[1]Enums!$B$7, [1]Enums!$A$7, IF(L39=[1]Enums!$B$8, [1]Enums!$A$8, [1]Enums!$A$9))</f>
        <v>Bag</v>
      </c>
      <c r="N39" s="20" t="str">
        <f>IF(L39=[1]Enums!$B$10, [1]Enums!$A$10, IF(L39=[1]Enums!$B$11, [1]Enums!$A$11, [1]Enums!$A$12))</f>
        <v>Sack</v>
      </c>
      <c r="O39" s="20" t="str">
        <f>IF(L39=[1]Enums!$B$13, [1]Enums!$A$13, IF(L39=[1]Enums!$B$14, [1]Enums!$A$14, [1]Enums!$A$15))</f>
        <v>Powder Keg</v>
      </c>
      <c r="P39" s="20" t="str">
        <f>IF(L39=[1]Enums!$B$16, [1]Enums!$A$16, IF(L39=[1]Enums!$B$17, [1]Enums!$A$17, [1]Enums!$A$18))</f>
        <v>Chemical Silo</v>
      </c>
    </row>
    <row r="40" spans="1:16" s="19" customFormat="1" x14ac:dyDescent="0.2">
      <c r="A40" s="4" t="str">
        <f>[1]Enums!$A$134</f>
        <v>1.0.0</v>
      </c>
      <c r="B40" s="18" t="s">
        <v>212</v>
      </c>
      <c r="C40" s="18" t="s">
        <v>330</v>
      </c>
      <c r="D40" s="18" t="s">
        <v>407</v>
      </c>
      <c r="E40" s="18" t="s">
        <v>525</v>
      </c>
      <c r="F40" s="16" t="str">
        <f t="shared" si="4"/>
        <v>Bag (Yttrium)</v>
      </c>
      <c r="G40" s="16" t="str">
        <f t="shared" si="5"/>
        <v>Sack (Yttrium)</v>
      </c>
      <c r="H40" s="16" t="str">
        <f t="shared" si="6"/>
        <v>Powder Keg (Yttrium)</v>
      </c>
      <c r="I40" s="16" t="str">
        <f t="shared" si="7"/>
        <v>Chemical Silo (Yttrium)</v>
      </c>
      <c r="J40" s="16" t="str">
        <f>[1]Elements!B40</f>
        <v>Yttrium</v>
      </c>
      <c r="K40" s="19" t="str">
        <f>[1]Elements!C40</f>
        <v>Y</v>
      </c>
      <c r="L40" s="19" t="str">
        <f>[1]Elements!D40</f>
        <v>Solid</v>
      </c>
      <c r="M40" s="20" t="str">
        <f>IF(L40=[1]Enums!$B$7, [1]Enums!$A$7, IF(L40=[1]Enums!$B$8, [1]Enums!$A$8, [1]Enums!$A$9))</f>
        <v>Bag</v>
      </c>
      <c r="N40" s="20" t="str">
        <f>IF(L40=[1]Enums!$B$10, [1]Enums!$A$10, IF(L40=[1]Enums!$B$11, [1]Enums!$A$11, [1]Enums!$A$12))</f>
        <v>Sack</v>
      </c>
      <c r="O40" s="20" t="str">
        <f>IF(L40=[1]Enums!$B$13, [1]Enums!$A$13, IF(L40=[1]Enums!$B$14, [1]Enums!$A$14, [1]Enums!$A$15))</f>
        <v>Powder Keg</v>
      </c>
      <c r="P40" s="20" t="str">
        <f>IF(L40=[1]Enums!$B$16, [1]Enums!$A$16, IF(L40=[1]Enums!$B$17, [1]Enums!$A$17, [1]Enums!$A$18))</f>
        <v>Chemical Silo</v>
      </c>
    </row>
    <row r="41" spans="1:16" s="19" customFormat="1" x14ac:dyDescent="0.2">
      <c r="A41" s="4" t="str">
        <f>[1]Enums!$A$134</f>
        <v>1.0.0</v>
      </c>
      <c r="B41" s="18" t="s">
        <v>211</v>
      </c>
      <c r="C41" s="18" t="s">
        <v>329</v>
      </c>
      <c r="D41" s="18" t="s">
        <v>408</v>
      </c>
      <c r="E41" s="18" t="s">
        <v>526</v>
      </c>
      <c r="F41" s="16" t="str">
        <f t="shared" si="4"/>
        <v>Bag (Zirconium)</v>
      </c>
      <c r="G41" s="16" t="str">
        <f t="shared" si="5"/>
        <v>Sack (Zirconium)</v>
      </c>
      <c r="H41" s="16" t="str">
        <f t="shared" si="6"/>
        <v>Powder Keg (Zirconium)</v>
      </c>
      <c r="I41" s="16" t="str">
        <f t="shared" si="7"/>
        <v>Chemical Silo (Zirconium)</v>
      </c>
      <c r="J41" s="16" t="str">
        <f>[1]Elements!B41</f>
        <v>Zirconium</v>
      </c>
      <c r="K41" s="19" t="str">
        <f>[1]Elements!C41</f>
        <v>Zr</v>
      </c>
      <c r="L41" s="19" t="str">
        <f>[1]Elements!D41</f>
        <v>Solid</v>
      </c>
      <c r="M41" s="20" t="str">
        <f>IF(L41=[1]Enums!$B$7, [1]Enums!$A$7, IF(L41=[1]Enums!$B$8, [1]Enums!$A$8, [1]Enums!$A$9))</f>
        <v>Bag</v>
      </c>
      <c r="N41" s="20" t="str">
        <f>IF(L41=[1]Enums!$B$10, [1]Enums!$A$10, IF(L41=[1]Enums!$B$11, [1]Enums!$A$11, [1]Enums!$A$12))</f>
        <v>Sack</v>
      </c>
      <c r="O41" s="20" t="str">
        <f>IF(L41=[1]Enums!$B$13, [1]Enums!$A$13, IF(L41=[1]Enums!$B$14, [1]Enums!$A$14, [1]Enums!$A$15))</f>
        <v>Powder Keg</v>
      </c>
      <c r="P41" s="20" t="str">
        <f>IF(L41=[1]Enums!$B$16, [1]Enums!$A$16, IF(L41=[1]Enums!$B$17, [1]Enums!$A$17, [1]Enums!$A$18))</f>
        <v>Chemical Silo</v>
      </c>
    </row>
    <row r="42" spans="1:16" s="19" customFormat="1" x14ac:dyDescent="0.2">
      <c r="A42" s="4" t="str">
        <f>[1]Enums!$A$134</f>
        <v>1.0.0</v>
      </c>
      <c r="B42" s="18" t="s">
        <v>210</v>
      </c>
      <c r="C42" s="18" t="s">
        <v>328</v>
      </c>
      <c r="D42" s="18" t="s">
        <v>409</v>
      </c>
      <c r="E42" s="18" t="s">
        <v>527</v>
      </c>
      <c r="F42" s="16" t="str">
        <f t="shared" si="4"/>
        <v>Bag (Niobium)</v>
      </c>
      <c r="G42" s="16" t="str">
        <f t="shared" si="5"/>
        <v>Sack (Niobium)</v>
      </c>
      <c r="H42" s="16" t="str">
        <f t="shared" si="6"/>
        <v>Powder Keg (Niobium)</v>
      </c>
      <c r="I42" s="16" t="str">
        <f t="shared" si="7"/>
        <v>Chemical Silo (Niobium)</v>
      </c>
      <c r="J42" s="16" t="str">
        <f>[1]Elements!B42</f>
        <v>Niobium</v>
      </c>
      <c r="K42" s="19" t="str">
        <f>[1]Elements!C42</f>
        <v>Nb</v>
      </c>
      <c r="L42" s="19" t="str">
        <f>[1]Elements!D42</f>
        <v>Solid</v>
      </c>
      <c r="M42" s="20" t="str">
        <f>IF(L42=[1]Enums!$B$7, [1]Enums!$A$7, IF(L42=[1]Enums!$B$8, [1]Enums!$A$8, [1]Enums!$A$9))</f>
        <v>Bag</v>
      </c>
      <c r="N42" s="20" t="str">
        <f>IF(L42=[1]Enums!$B$10, [1]Enums!$A$10, IF(L42=[1]Enums!$B$11, [1]Enums!$A$11, [1]Enums!$A$12))</f>
        <v>Sack</v>
      </c>
      <c r="O42" s="20" t="str">
        <f>IF(L42=[1]Enums!$B$13, [1]Enums!$A$13, IF(L42=[1]Enums!$B$14, [1]Enums!$A$14, [1]Enums!$A$15))</f>
        <v>Powder Keg</v>
      </c>
      <c r="P42" s="20" t="str">
        <f>IF(L42=[1]Enums!$B$16, [1]Enums!$A$16, IF(L42=[1]Enums!$B$17, [1]Enums!$A$17, [1]Enums!$A$18))</f>
        <v>Chemical Silo</v>
      </c>
    </row>
    <row r="43" spans="1:16" s="19" customFormat="1" x14ac:dyDescent="0.2">
      <c r="A43" s="4" t="str">
        <f>[1]Enums!$A$134</f>
        <v>1.0.0</v>
      </c>
      <c r="B43" s="18" t="s">
        <v>209</v>
      </c>
      <c r="C43" s="18" t="s">
        <v>327</v>
      </c>
      <c r="D43" s="18" t="s">
        <v>410</v>
      </c>
      <c r="E43" s="18" t="s">
        <v>528</v>
      </c>
      <c r="F43" s="16" t="str">
        <f t="shared" si="4"/>
        <v>Bag (Molybdenum)</v>
      </c>
      <c r="G43" s="16" t="str">
        <f t="shared" si="5"/>
        <v>Sack (Molybdenum)</v>
      </c>
      <c r="H43" s="16" t="str">
        <f t="shared" si="6"/>
        <v>Powder Keg (Molybdenum)</v>
      </c>
      <c r="I43" s="16" t="str">
        <f t="shared" si="7"/>
        <v>Chemical Silo (Molybdenum)</v>
      </c>
      <c r="J43" s="16" t="str">
        <f>[1]Elements!B43</f>
        <v>Molybdenum</v>
      </c>
      <c r="K43" s="19" t="str">
        <f>[1]Elements!C43</f>
        <v>Mo</v>
      </c>
      <c r="L43" s="19" t="str">
        <f>[1]Elements!D43</f>
        <v>Solid</v>
      </c>
      <c r="M43" s="20" t="str">
        <f>IF(L43=[1]Enums!$B$7, [1]Enums!$A$7, IF(L43=[1]Enums!$B$8, [1]Enums!$A$8, [1]Enums!$A$9))</f>
        <v>Bag</v>
      </c>
      <c r="N43" s="20" t="str">
        <f>IF(L43=[1]Enums!$B$10, [1]Enums!$A$10, IF(L43=[1]Enums!$B$11, [1]Enums!$A$11, [1]Enums!$A$12))</f>
        <v>Sack</v>
      </c>
      <c r="O43" s="20" t="str">
        <f>IF(L43=[1]Enums!$B$13, [1]Enums!$A$13, IF(L43=[1]Enums!$B$14, [1]Enums!$A$14, [1]Enums!$A$15))</f>
        <v>Powder Keg</v>
      </c>
      <c r="P43" s="20" t="str">
        <f>IF(L43=[1]Enums!$B$16, [1]Enums!$A$16, IF(L43=[1]Enums!$B$17, [1]Enums!$A$17, [1]Enums!$A$18))</f>
        <v>Chemical Silo</v>
      </c>
    </row>
    <row r="44" spans="1:16" s="19" customFormat="1" x14ac:dyDescent="0.2">
      <c r="A44" s="4" t="str">
        <f>[1]Enums!$A$134</f>
        <v>1.0.0</v>
      </c>
      <c r="B44" s="18" t="s">
        <v>208</v>
      </c>
      <c r="C44" s="18" t="s">
        <v>326</v>
      </c>
      <c r="D44" s="18" t="s">
        <v>411</v>
      </c>
      <c r="E44" s="18" t="s">
        <v>529</v>
      </c>
      <c r="F44" s="16" t="str">
        <f t="shared" si="4"/>
        <v>Bag (Technetium)</v>
      </c>
      <c r="G44" s="16" t="str">
        <f t="shared" si="5"/>
        <v>Sack (Technetium)</v>
      </c>
      <c r="H44" s="16" t="str">
        <f t="shared" si="6"/>
        <v>Powder Keg (Technetium)</v>
      </c>
      <c r="I44" s="16" t="str">
        <f t="shared" si="7"/>
        <v>Chemical Silo (Technetium)</v>
      </c>
      <c r="J44" s="16" t="str">
        <f>[1]Elements!B44</f>
        <v>Technetium</v>
      </c>
      <c r="K44" s="19" t="str">
        <f>[1]Elements!C44</f>
        <v>Tc</v>
      </c>
      <c r="L44" s="19" t="str">
        <f>[1]Elements!D44</f>
        <v>Solid</v>
      </c>
      <c r="M44" s="20" t="str">
        <f>IF(L44=[1]Enums!$B$7, [1]Enums!$A$7, IF(L44=[1]Enums!$B$8, [1]Enums!$A$8, [1]Enums!$A$9))</f>
        <v>Bag</v>
      </c>
      <c r="N44" s="20" t="str">
        <f>IF(L44=[1]Enums!$B$10, [1]Enums!$A$10, IF(L44=[1]Enums!$B$11, [1]Enums!$A$11, [1]Enums!$A$12))</f>
        <v>Sack</v>
      </c>
      <c r="O44" s="20" t="str">
        <f>IF(L44=[1]Enums!$B$13, [1]Enums!$A$13, IF(L44=[1]Enums!$B$14, [1]Enums!$A$14, [1]Enums!$A$15))</f>
        <v>Powder Keg</v>
      </c>
      <c r="P44" s="20" t="str">
        <f>IF(L44=[1]Enums!$B$16, [1]Enums!$A$16, IF(L44=[1]Enums!$B$17, [1]Enums!$A$17, [1]Enums!$A$18))</f>
        <v>Chemical Silo</v>
      </c>
    </row>
    <row r="45" spans="1:16" s="19" customFormat="1" x14ac:dyDescent="0.2">
      <c r="A45" s="4" t="str">
        <f>[1]Enums!$A$134</f>
        <v>1.0.0</v>
      </c>
      <c r="B45" s="18" t="s">
        <v>207</v>
      </c>
      <c r="C45" s="18" t="s">
        <v>325</v>
      </c>
      <c r="D45" s="18" t="s">
        <v>412</v>
      </c>
      <c r="E45" s="18" t="s">
        <v>530</v>
      </c>
      <c r="F45" s="16" t="str">
        <f t="shared" si="4"/>
        <v>Bag (Ruthenium)</v>
      </c>
      <c r="G45" s="16" t="str">
        <f t="shared" si="5"/>
        <v>Sack (Ruthenium)</v>
      </c>
      <c r="H45" s="16" t="str">
        <f t="shared" si="6"/>
        <v>Powder Keg (Ruthenium)</v>
      </c>
      <c r="I45" s="16" t="str">
        <f t="shared" si="7"/>
        <v>Chemical Silo (Ruthenium)</v>
      </c>
      <c r="J45" s="16" t="str">
        <f>[1]Elements!B45</f>
        <v>Ruthenium</v>
      </c>
      <c r="K45" s="19" t="str">
        <f>[1]Elements!C45</f>
        <v>Ru</v>
      </c>
      <c r="L45" s="19" t="str">
        <f>[1]Elements!D45</f>
        <v>Solid</v>
      </c>
      <c r="M45" s="20" t="str">
        <f>IF(L45=[1]Enums!$B$7, [1]Enums!$A$7, IF(L45=[1]Enums!$B$8, [1]Enums!$A$8, [1]Enums!$A$9))</f>
        <v>Bag</v>
      </c>
      <c r="N45" s="20" t="str">
        <f>IF(L45=[1]Enums!$B$10, [1]Enums!$A$10, IF(L45=[1]Enums!$B$11, [1]Enums!$A$11, [1]Enums!$A$12))</f>
        <v>Sack</v>
      </c>
      <c r="O45" s="20" t="str">
        <f>IF(L45=[1]Enums!$B$13, [1]Enums!$A$13, IF(L45=[1]Enums!$B$14, [1]Enums!$A$14, [1]Enums!$A$15))</f>
        <v>Powder Keg</v>
      </c>
      <c r="P45" s="20" t="str">
        <f>IF(L45=[1]Enums!$B$16, [1]Enums!$A$16, IF(L45=[1]Enums!$B$17, [1]Enums!$A$17, [1]Enums!$A$18))</f>
        <v>Chemical Silo</v>
      </c>
    </row>
    <row r="46" spans="1:16" s="19" customFormat="1" x14ac:dyDescent="0.2">
      <c r="A46" s="4" t="str">
        <f>[1]Enums!$A$134</f>
        <v>1.0.0</v>
      </c>
      <c r="B46" s="18" t="s">
        <v>206</v>
      </c>
      <c r="C46" s="18" t="s">
        <v>324</v>
      </c>
      <c r="D46" s="18" t="s">
        <v>413</v>
      </c>
      <c r="E46" s="18" t="s">
        <v>531</v>
      </c>
      <c r="F46" s="16" t="str">
        <f t="shared" si="4"/>
        <v>Bag (Rhodium)</v>
      </c>
      <c r="G46" s="16" t="str">
        <f t="shared" si="5"/>
        <v>Sack (Rhodium)</v>
      </c>
      <c r="H46" s="16" t="str">
        <f t="shared" si="6"/>
        <v>Powder Keg (Rhodium)</v>
      </c>
      <c r="I46" s="16" t="str">
        <f t="shared" si="7"/>
        <v>Chemical Silo (Rhodium)</v>
      </c>
      <c r="J46" s="16" t="str">
        <f>[1]Elements!B46</f>
        <v>Rhodium</v>
      </c>
      <c r="K46" s="19" t="str">
        <f>[1]Elements!C46</f>
        <v>Rh</v>
      </c>
      <c r="L46" s="19" t="str">
        <f>[1]Elements!D46</f>
        <v>Solid</v>
      </c>
      <c r="M46" s="20" t="str">
        <f>IF(L46=[1]Enums!$B$7, [1]Enums!$A$7, IF(L46=[1]Enums!$B$8, [1]Enums!$A$8, [1]Enums!$A$9))</f>
        <v>Bag</v>
      </c>
      <c r="N46" s="20" t="str">
        <f>IF(L46=[1]Enums!$B$10, [1]Enums!$A$10, IF(L46=[1]Enums!$B$11, [1]Enums!$A$11, [1]Enums!$A$12))</f>
        <v>Sack</v>
      </c>
      <c r="O46" s="20" t="str">
        <f>IF(L46=[1]Enums!$B$13, [1]Enums!$A$13, IF(L46=[1]Enums!$B$14, [1]Enums!$A$14, [1]Enums!$A$15))</f>
        <v>Powder Keg</v>
      </c>
      <c r="P46" s="20" t="str">
        <f>IF(L46=[1]Enums!$B$16, [1]Enums!$A$16, IF(L46=[1]Enums!$B$17, [1]Enums!$A$17, [1]Enums!$A$18))</f>
        <v>Chemical Silo</v>
      </c>
    </row>
    <row r="47" spans="1:16" s="19" customFormat="1" x14ac:dyDescent="0.2">
      <c r="A47" s="4" t="str">
        <f>[1]Enums!$A$134</f>
        <v>1.0.0</v>
      </c>
      <c r="B47" s="18" t="s">
        <v>205</v>
      </c>
      <c r="C47" s="18" t="s">
        <v>323</v>
      </c>
      <c r="D47" s="18" t="s">
        <v>414</v>
      </c>
      <c r="E47" s="18" t="s">
        <v>532</v>
      </c>
      <c r="F47" s="16" t="str">
        <f t="shared" si="4"/>
        <v>Bag (Palladium)</v>
      </c>
      <c r="G47" s="16" t="str">
        <f t="shared" si="5"/>
        <v>Sack (Palladium)</v>
      </c>
      <c r="H47" s="16" t="str">
        <f t="shared" si="6"/>
        <v>Powder Keg (Palladium)</v>
      </c>
      <c r="I47" s="16" t="str">
        <f t="shared" si="7"/>
        <v>Chemical Silo (Palladium)</v>
      </c>
      <c r="J47" s="16" t="str">
        <f>[1]Elements!B47</f>
        <v>Palladium</v>
      </c>
      <c r="K47" s="19" t="str">
        <f>[1]Elements!C47</f>
        <v>Pd</v>
      </c>
      <c r="L47" s="19" t="str">
        <f>[1]Elements!D47</f>
        <v>Solid</v>
      </c>
      <c r="M47" s="20" t="str">
        <f>IF(L47=[1]Enums!$B$7, [1]Enums!$A$7, IF(L47=[1]Enums!$B$8, [1]Enums!$A$8, [1]Enums!$A$9))</f>
        <v>Bag</v>
      </c>
      <c r="N47" s="20" t="str">
        <f>IF(L47=[1]Enums!$B$10, [1]Enums!$A$10, IF(L47=[1]Enums!$B$11, [1]Enums!$A$11, [1]Enums!$A$12))</f>
        <v>Sack</v>
      </c>
      <c r="O47" s="20" t="str">
        <f>IF(L47=[1]Enums!$B$13, [1]Enums!$A$13, IF(L47=[1]Enums!$B$14, [1]Enums!$A$14, [1]Enums!$A$15))</f>
        <v>Powder Keg</v>
      </c>
      <c r="P47" s="20" t="str">
        <f>IF(L47=[1]Enums!$B$16, [1]Enums!$A$16, IF(L47=[1]Enums!$B$17, [1]Enums!$A$17, [1]Enums!$A$18))</f>
        <v>Chemical Silo</v>
      </c>
    </row>
    <row r="48" spans="1:16" s="19" customFormat="1" x14ac:dyDescent="0.2">
      <c r="A48" s="4" t="str">
        <f>[1]Enums!$A$134</f>
        <v>1.0.0</v>
      </c>
      <c r="B48" s="18" t="s">
        <v>204</v>
      </c>
      <c r="C48" s="18" t="s">
        <v>322</v>
      </c>
      <c r="D48" s="18" t="s">
        <v>415</v>
      </c>
      <c r="E48" s="18" t="s">
        <v>533</v>
      </c>
      <c r="F48" s="16" t="str">
        <f t="shared" si="4"/>
        <v>Bag (Silver)</v>
      </c>
      <c r="G48" s="16" t="str">
        <f t="shared" si="5"/>
        <v>Sack (Silver)</v>
      </c>
      <c r="H48" s="16" t="str">
        <f t="shared" si="6"/>
        <v>Powder Keg (Silver)</v>
      </c>
      <c r="I48" s="16" t="str">
        <f t="shared" si="7"/>
        <v>Chemical Silo (Silver)</v>
      </c>
      <c r="J48" s="16" t="str">
        <f>[1]Elements!B48</f>
        <v>Silver</v>
      </c>
      <c r="K48" s="19" t="str">
        <f>[1]Elements!C48</f>
        <v>Ag</v>
      </c>
      <c r="L48" s="19" t="str">
        <f>[1]Elements!D48</f>
        <v>Solid</v>
      </c>
      <c r="M48" s="20" t="str">
        <f>IF(L48=[1]Enums!$B$7, [1]Enums!$A$7, IF(L48=[1]Enums!$B$8, [1]Enums!$A$8, [1]Enums!$A$9))</f>
        <v>Bag</v>
      </c>
      <c r="N48" s="20" t="str">
        <f>IF(L48=[1]Enums!$B$10, [1]Enums!$A$10, IF(L48=[1]Enums!$B$11, [1]Enums!$A$11, [1]Enums!$A$12))</f>
        <v>Sack</v>
      </c>
      <c r="O48" s="20" t="str">
        <f>IF(L48=[1]Enums!$B$13, [1]Enums!$A$13, IF(L48=[1]Enums!$B$14, [1]Enums!$A$14, [1]Enums!$A$15))</f>
        <v>Powder Keg</v>
      </c>
      <c r="P48" s="20" t="str">
        <f>IF(L48=[1]Enums!$B$16, [1]Enums!$A$16, IF(L48=[1]Enums!$B$17, [1]Enums!$A$17, [1]Enums!$A$18))</f>
        <v>Chemical Silo</v>
      </c>
    </row>
    <row r="49" spans="1:16" s="19" customFormat="1" x14ac:dyDescent="0.2">
      <c r="A49" s="4" t="str">
        <f>[1]Enums!$A$134</f>
        <v>1.0.0</v>
      </c>
      <c r="B49" s="18" t="s">
        <v>203</v>
      </c>
      <c r="C49" s="18" t="s">
        <v>321</v>
      </c>
      <c r="D49" s="18" t="s">
        <v>416</v>
      </c>
      <c r="E49" s="18" t="s">
        <v>534</v>
      </c>
      <c r="F49" s="16" t="str">
        <f t="shared" si="4"/>
        <v>Bag (Cadmium)</v>
      </c>
      <c r="G49" s="16" t="str">
        <f t="shared" si="5"/>
        <v>Sack (Cadmium)</v>
      </c>
      <c r="H49" s="16" t="str">
        <f t="shared" si="6"/>
        <v>Powder Keg (Cadmium)</v>
      </c>
      <c r="I49" s="16" t="str">
        <f t="shared" si="7"/>
        <v>Chemical Silo (Cadmium)</v>
      </c>
      <c r="J49" s="16" t="str">
        <f>[1]Elements!B49</f>
        <v>Cadmium</v>
      </c>
      <c r="K49" s="19" t="str">
        <f>[1]Elements!C49</f>
        <v>Cd</v>
      </c>
      <c r="L49" s="19" t="str">
        <f>[1]Elements!D49</f>
        <v>Solid</v>
      </c>
      <c r="M49" s="20" t="str">
        <f>IF(L49=[1]Enums!$B$7, [1]Enums!$A$7, IF(L49=[1]Enums!$B$8, [1]Enums!$A$8, [1]Enums!$A$9))</f>
        <v>Bag</v>
      </c>
      <c r="N49" s="20" t="str">
        <f>IF(L49=[1]Enums!$B$10, [1]Enums!$A$10, IF(L49=[1]Enums!$B$11, [1]Enums!$A$11, [1]Enums!$A$12))</f>
        <v>Sack</v>
      </c>
      <c r="O49" s="20" t="str">
        <f>IF(L49=[1]Enums!$B$13, [1]Enums!$A$13, IF(L49=[1]Enums!$B$14, [1]Enums!$A$14, [1]Enums!$A$15))</f>
        <v>Powder Keg</v>
      </c>
      <c r="P49" s="20" t="str">
        <f>IF(L49=[1]Enums!$B$16, [1]Enums!$A$16, IF(L49=[1]Enums!$B$17, [1]Enums!$A$17, [1]Enums!$A$18))</f>
        <v>Chemical Silo</v>
      </c>
    </row>
    <row r="50" spans="1:16" s="19" customFormat="1" x14ac:dyDescent="0.2">
      <c r="A50" s="4" t="str">
        <f>[1]Enums!$A$134</f>
        <v>1.0.0</v>
      </c>
      <c r="B50" s="18" t="s">
        <v>202</v>
      </c>
      <c r="C50" s="18" t="s">
        <v>320</v>
      </c>
      <c r="D50" s="18" t="s">
        <v>417</v>
      </c>
      <c r="E50" s="18" t="s">
        <v>535</v>
      </c>
      <c r="F50" s="16" t="str">
        <f t="shared" si="4"/>
        <v>Bag (Indium)</v>
      </c>
      <c r="G50" s="16" t="str">
        <f t="shared" si="5"/>
        <v>Sack (Indium)</v>
      </c>
      <c r="H50" s="16" t="str">
        <f t="shared" si="6"/>
        <v>Powder Keg (Indium)</v>
      </c>
      <c r="I50" s="16" t="str">
        <f t="shared" si="7"/>
        <v>Chemical Silo (Indium)</v>
      </c>
      <c r="J50" s="16" t="str">
        <f>[1]Elements!B50</f>
        <v>Indium</v>
      </c>
      <c r="K50" s="19" t="str">
        <f>[1]Elements!C50</f>
        <v>In</v>
      </c>
      <c r="L50" s="19" t="str">
        <f>[1]Elements!D50</f>
        <v>Solid</v>
      </c>
      <c r="M50" s="20" t="str">
        <f>IF(L50=[1]Enums!$B$7, [1]Enums!$A$7, IF(L50=[1]Enums!$B$8, [1]Enums!$A$8, [1]Enums!$A$9))</f>
        <v>Bag</v>
      </c>
      <c r="N50" s="20" t="str">
        <f>IF(L50=[1]Enums!$B$10, [1]Enums!$A$10, IF(L50=[1]Enums!$B$11, [1]Enums!$A$11, [1]Enums!$A$12))</f>
        <v>Sack</v>
      </c>
      <c r="O50" s="20" t="str">
        <f>IF(L50=[1]Enums!$B$13, [1]Enums!$A$13, IF(L50=[1]Enums!$B$14, [1]Enums!$A$14, [1]Enums!$A$15))</f>
        <v>Powder Keg</v>
      </c>
      <c r="P50" s="20" t="str">
        <f>IF(L50=[1]Enums!$B$16, [1]Enums!$A$16, IF(L50=[1]Enums!$B$17, [1]Enums!$A$17, [1]Enums!$A$18))</f>
        <v>Chemical Silo</v>
      </c>
    </row>
    <row r="51" spans="1:16" s="19" customFormat="1" x14ac:dyDescent="0.2">
      <c r="A51" s="4" t="str">
        <f>[1]Enums!$A$134</f>
        <v>1.0.0</v>
      </c>
      <c r="B51" s="18" t="s">
        <v>201</v>
      </c>
      <c r="C51" s="18" t="s">
        <v>319</v>
      </c>
      <c r="D51" s="18" t="s">
        <v>418</v>
      </c>
      <c r="E51" s="18" t="s">
        <v>536</v>
      </c>
      <c r="F51" s="16" t="str">
        <f t="shared" si="4"/>
        <v>Bag (Tin)</v>
      </c>
      <c r="G51" s="16" t="str">
        <f t="shared" si="5"/>
        <v>Sack (Tin)</v>
      </c>
      <c r="H51" s="16" t="str">
        <f t="shared" si="6"/>
        <v>Powder Keg (Tin)</v>
      </c>
      <c r="I51" s="16" t="str">
        <f t="shared" si="7"/>
        <v>Chemical Silo (Tin)</v>
      </c>
      <c r="J51" s="16" t="str">
        <f>[1]Elements!B51</f>
        <v>Tin</v>
      </c>
      <c r="K51" s="19" t="str">
        <f>[1]Elements!C51</f>
        <v>Sn</v>
      </c>
      <c r="L51" s="19" t="str">
        <f>[1]Elements!D51</f>
        <v>Solid</v>
      </c>
      <c r="M51" s="20" t="str">
        <f>IF(L51=[1]Enums!$B$7, [1]Enums!$A$7, IF(L51=[1]Enums!$B$8, [1]Enums!$A$8, [1]Enums!$A$9))</f>
        <v>Bag</v>
      </c>
      <c r="N51" s="20" t="str">
        <f>IF(L51=[1]Enums!$B$10, [1]Enums!$A$10, IF(L51=[1]Enums!$B$11, [1]Enums!$A$11, [1]Enums!$A$12))</f>
        <v>Sack</v>
      </c>
      <c r="O51" s="20" t="str">
        <f>IF(L51=[1]Enums!$B$13, [1]Enums!$A$13, IF(L51=[1]Enums!$B$14, [1]Enums!$A$14, [1]Enums!$A$15))</f>
        <v>Powder Keg</v>
      </c>
      <c r="P51" s="20" t="str">
        <f>IF(L51=[1]Enums!$B$16, [1]Enums!$A$16, IF(L51=[1]Enums!$B$17, [1]Enums!$A$17, [1]Enums!$A$18))</f>
        <v>Chemical Silo</v>
      </c>
    </row>
    <row r="52" spans="1:16" s="19" customFormat="1" x14ac:dyDescent="0.2">
      <c r="A52" s="4" t="str">
        <f>[1]Enums!$A$134</f>
        <v>1.0.0</v>
      </c>
      <c r="B52" s="18" t="s">
        <v>200</v>
      </c>
      <c r="C52" s="18" t="s">
        <v>318</v>
      </c>
      <c r="D52" s="18" t="s">
        <v>419</v>
      </c>
      <c r="E52" s="18" t="s">
        <v>537</v>
      </c>
      <c r="F52" s="16" t="str">
        <f t="shared" si="4"/>
        <v>Bag (Antimony)</v>
      </c>
      <c r="G52" s="16" t="str">
        <f t="shared" si="5"/>
        <v>Sack (Antimony)</v>
      </c>
      <c r="H52" s="16" t="str">
        <f t="shared" si="6"/>
        <v>Powder Keg (Antimony)</v>
      </c>
      <c r="I52" s="16" t="str">
        <f t="shared" si="7"/>
        <v>Chemical Silo (Antimony)</v>
      </c>
      <c r="J52" s="16" t="str">
        <f>[1]Elements!B52</f>
        <v>Antimony</v>
      </c>
      <c r="K52" s="19" t="str">
        <f>[1]Elements!C52</f>
        <v>Sb</v>
      </c>
      <c r="L52" s="19" t="str">
        <f>[1]Elements!D52</f>
        <v>Solid</v>
      </c>
      <c r="M52" s="20" t="str">
        <f>IF(L52=[1]Enums!$B$7, [1]Enums!$A$7, IF(L52=[1]Enums!$B$8, [1]Enums!$A$8, [1]Enums!$A$9))</f>
        <v>Bag</v>
      </c>
      <c r="N52" s="20" t="str">
        <f>IF(L52=[1]Enums!$B$10, [1]Enums!$A$10, IF(L52=[1]Enums!$B$11, [1]Enums!$A$11, [1]Enums!$A$12))</f>
        <v>Sack</v>
      </c>
      <c r="O52" s="20" t="str">
        <f>IF(L52=[1]Enums!$B$13, [1]Enums!$A$13, IF(L52=[1]Enums!$B$14, [1]Enums!$A$14, [1]Enums!$A$15))</f>
        <v>Powder Keg</v>
      </c>
      <c r="P52" s="20" t="str">
        <f>IF(L52=[1]Enums!$B$16, [1]Enums!$A$16, IF(L52=[1]Enums!$B$17, [1]Enums!$A$17, [1]Enums!$A$18))</f>
        <v>Chemical Silo</v>
      </c>
    </row>
    <row r="53" spans="1:16" s="19" customFormat="1" x14ac:dyDescent="0.2">
      <c r="A53" s="4" t="str">
        <f>[1]Enums!$A$134</f>
        <v>1.0.0</v>
      </c>
      <c r="B53" s="18" t="s">
        <v>199</v>
      </c>
      <c r="C53" s="18" t="s">
        <v>317</v>
      </c>
      <c r="D53" s="18" t="s">
        <v>420</v>
      </c>
      <c r="E53" s="18" t="s">
        <v>538</v>
      </c>
      <c r="F53" s="16" t="str">
        <f t="shared" si="4"/>
        <v>Bag (Tellurium)</v>
      </c>
      <c r="G53" s="16" t="str">
        <f t="shared" si="5"/>
        <v>Sack (Tellurium)</v>
      </c>
      <c r="H53" s="16" t="str">
        <f t="shared" si="6"/>
        <v>Powder Keg (Tellurium)</v>
      </c>
      <c r="I53" s="16" t="str">
        <f t="shared" si="7"/>
        <v>Chemical Silo (Tellurium)</v>
      </c>
      <c r="J53" s="16" t="str">
        <f>[1]Elements!B53</f>
        <v>Tellurium</v>
      </c>
      <c r="K53" s="19" t="str">
        <f>[1]Elements!C53</f>
        <v>Te</v>
      </c>
      <c r="L53" s="19" t="str">
        <f>[1]Elements!D53</f>
        <v>Solid</v>
      </c>
      <c r="M53" s="20" t="str">
        <f>IF(L53=[1]Enums!$B$7, [1]Enums!$A$7, IF(L53=[1]Enums!$B$8, [1]Enums!$A$8, [1]Enums!$A$9))</f>
        <v>Bag</v>
      </c>
      <c r="N53" s="20" t="str">
        <f>IF(L53=[1]Enums!$B$10, [1]Enums!$A$10, IF(L53=[1]Enums!$B$11, [1]Enums!$A$11, [1]Enums!$A$12))</f>
        <v>Sack</v>
      </c>
      <c r="O53" s="20" t="str">
        <f>IF(L53=[1]Enums!$B$13, [1]Enums!$A$13, IF(L53=[1]Enums!$B$14, [1]Enums!$A$14, [1]Enums!$A$15))</f>
        <v>Powder Keg</v>
      </c>
      <c r="P53" s="20" t="str">
        <f>IF(L53=[1]Enums!$B$16, [1]Enums!$A$16, IF(L53=[1]Enums!$B$17, [1]Enums!$A$17, [1]Enums!$A$18))</f>
        <v>Chemical Silo</v>
      </c>
    </row>
    <row r="54" spans="1:16" s="19" customFormat="1" x14ac:dyDescent="0.2">
      <c r="A54" s="4" t="str">
        <f>[1]Enums!$A$134</f>
        <v>1.0.0</v>
      </c>
      <c r="B54" s="18" t="s">
        <v>198</v>
      </c>
      <c r="C54" s="18" t="s">
        <v>316</v>
      </c>
      <c r="D54" s="18" t="s">
        <v>421</v>
      </c>
      <c r="E54" s="18" t="s">
        <v>539</v>
      </c>
      <c r="F54" s="16" t="str">
        <f t="shared" si="4"/>
        <v>Bag (Iodine)</v>
      </c>
      <c r="G54" s="16" t="str">
        <f t="shared" si="5"/>
        <v>Sack (Iodine)</v>
      </c>
      <c r="H54" s="16" t="str">
        <f t="shared" si="6"/>
        <v>Powder Keg (Iodine)</v>
      </c>
      <c r="I54" s="16" t="str">
        <f t="shared" si="7"/>
        <v>Chemical Silo (Iodine)</v>
      </c>
      <c r="J54" s="16" t="str">
        <f>[1]Elements!B54</f>
        <v>Iodine</v>
      </c>
      <c r="K54" s="19" t="str">
        <f>[1]Elements!C54</f>
        <v>I</v>
      </c>
      <c r="L54" s="19" t="str">
        <f>[1]Elements!D54</f>
        <v>Solid</v>
      </c>
      <c r="M54" s="20" t="str">
        <f>IF(L54=[1]Enums!$B$7, [1]Enums!$A$7, IF(L54=[1]Enums!$B$8, [1]Enums!$A$8, [1]Enums!$A$9))</f>
        <v>Bag</v>
      </c>
      <c r="N54" s="20" t="str">
        <f>IF(L54=[1]Enums!$B$10, [1]Enums!$A$10, IF(L54=[1]Enums!$B$11, [1]Enums!$A$11, [1]Enums!$A$12))</f>
        <v>Sack</v>
      </c>
      <c r="O54" s="20" t="str">
        <f>IF(L54=[1]Enums!$B$13, [1]Enums!$A$13, IF(L54=[1]Enums!$B$14, [1]Enums!$A$14, [1]Enums!$A$15))</f>
        <v>Powder Keg</v>
      </c>
      <c r="P54" s="20" t="str">
        <f>IF(L54=[1]Enums!$B$16, [1]Enums!$A$16, IF(L54=[1]Enums!$B$17, [1]Enums!$A$17, [1]Enums!$A$18))</f>
        <v>Chemical Silo</v>
      </c>
    </row>
    <row r="55" spans="1:16" s="23" customFormat="1" ht="13.5" thickBot="1" x14ac:dyDescent="0.25">
      <c r="A55" s="4" t="str">
        <f>[1]Enums!$A$134</f>
        <v>1.0.0</v>
      </c>
      <c r="B55" s="21" t="s">
        <v>197</v>
      </c>
      <c r="C55" s="21" t="s">
        <v>315</v>
      </c>
      <c r="D55" s="21" t="s">
        <v>422</v>
      </c>
      <c r="E55" s="21" t="s">
        <v>540</v>
      </c>
      <c r="F55" s="22" t="str">
        <f t="shared" si="4"/>
        <v>Flask (Xenon)</v>
      </c>
      <c r="G55" s="22" t="str">
        <f t="shared" si="5"/>
        <v>Cartridge (Xenon)</v>
      </c>
      <c r="H55" s="22" t="str">
        <f t="shared" si="6"/>
        <v>Canister (Xenon)</v>
      </c>
      <c r="I55" s="22" t="str">
        <f t="shared" si="7"/>
        <v>Chemical Tank (Xenon)</v>
      </c>
      <c r="J55" s="16" t="str">
        <f>[1]Elements!B55</f>
        <v>Xenon</v>
      </c>
      <c r="K55" s="19" t="str">
        <f>[1]Elements!C55</f>
        <v>Xe</v>
      </c>
      <c r="L55" s="19" t="str">
        <f>[1]Elements!D55</f>
        <v>Gas</v>
      </c>
      <c r="M55" s="20" t="str">
        <f>IF(L55=[1]Enums!$B$7, [1]Enums!$A$7, IF(L55=[1]Enums!$B$8, [1]Enums!$A$8, [1]Enums!$A$9))</f>
        <v>Flask</v>
      </c>
      <c r="N55" s="20" t="str">
        <f>IF(L55=[1]Enums!$B$10, [1]Enums!$A$10, IF(L55=[1]Enums!$B$11, [1]Enums!$A$11, [1]Enums!$A$12))</f>
        <v>Cartridge</v>
      </c>
      <c r="O55" s="20" t="str">
        <f>IF(L55=[1]Enums!$B$13, [1]Enums!$A$13, IF(L55=[1]Enums!$B$14, [1]Enums!$A$14, [1]Enums!$A$15))</f>
        <v>Canister</v>
      </c>
      <c r="P55" s="20" t="str">
        <f>IF(L55=[1]Enums!$B$16, [1]Enums!$A$16, IF(L55=[1]Enums!$B$17, [1]Enums!$A$17, [1]Enums!$A$18))</f>
        <v>Chemical Tank</v>
      </c>
    </row>
    <row r="56" spans="1:16" s="19" customFormat="1" x14ac:dyDescent="0.2">
      <c r="A56" s="4" t="str">
        <f>[1]Enums!$A$134</f>
        <v>1.0.0</v>
      </c>
      <c r="B56" s="18" t="s">
        <v>196</v>
      </c>
      <c r="C56" s="18" t="s">
        <v>314</v>
      </c>
      <c r="D56" s="18" t="s">
        <v>423</v>
      </c>
      <c r="E56" s="18" t="s">
        <v>541</v>
      </c>
      <c r="F56" s="17" t="str">
        <f t="shared" si="4"/>
        <v>Bag (Caesium)</v>
      </c>
      <c r="G56" s="17" t="str">
        <f t="shared" si="5"/>
        <v>Sack (Caesium)</v>
      </c>
      <c r="H56" s="17" t="str">
        <f t="shared" si="6"/>
        <v>Powder Keg (Caesium)</v>
      </c>
      <c r="I56" s="17" t="str">
        <f t="shared" si="7"/>
        <v>Chemical Silo (Caesium)</v>
      </c>
      <c r="J56" s="16" t="str">
        <f>[1]Elements!B56</f>
        <v>Caesium</v>
      </c>
      <c r="K56" s="19" t="str">
        <f>[1]Elements!C56</f>
        <v>Cs</v>
      </c>
      <c r="L56" s="19" t="str">
        <f>[1]Elements!D56</f>
        <v>Solid</v>
      </c>
      <c r="M56" s="20" t="str">
        <f>IF(L56=[1]Enums!$B$7, [1]Enums!$A$7, IF(L56=[1]Enums!$B$8, [1]Enums!$A$8, [1]Enums!$A$9))</f>
        <v>Bag</v>
      </c>
      <c r="N56" s="20" t="str">
        <f>IF(L56=[1]Enums!$B$10, [1]Enums!$A$10, IF(L56=[1]Enums!$B$11, [1]Enums!$A$11, [1]Enums!$A$12))</f>
        <v>Sack</v>
      </c>
      <c r="O56" s="20" t="str">
        <f>IF(L56=[1]Enums!$B$13, [1]Enums!$A$13, IF(L56=[1]Enums!$B$14, [1]Enums!$A$14, [1]Enums!$A$15))</f>
        <v>Powder Keg</v>
      </c>
      <c r="P56" s="20" t="str">
        <f>IF(L56=[1]Enums!$B$16, [1]Enums!$A$16, IF(L56=[1]Enums!$B$17, [1]Enums!$A$17, [1]Enums!$A$18))</f>
        <v>Chemical Silo</v>
      </c>
    </row>
    <row r="57" spans="1:16" s="19" customFormat="1" x14ac:dyDescent="0.2">
      <c r="A57" s="4" t="str">
        <f>[1]Enums!$A$134</f>
        <v>1.0.0</v>
      </c>
      <c r="B57" s="18" t="s">
        <v>195</v>
      </c>
      <c r="C57" s="18" t="s">
        <v>313</v>
      </c>
      <c r="D57" s="18" t="s">
        <v>424</v>
      </c>
      <c r="E57" s="18" t="s">
        <v>542</v>
      </c>
      <c r="F57" s="16" t="str">
        <f t="shared" si="4"/>
        <v>Bag (Barium)</v>
      </c>
      <c r="G57" s="16" t="str">
        <f t="shared" si="5"/>
        <v>Sack (Barium)</v>
      </c>
      <c r="H57" s="16" t="str">
        <f t="shared" si="6"/>
        <v>Powder Keg (Barium)</v>
      </c>
      <c r="I57" s="16" t="str">
        <f t="shared" si="7"/>
        <v>Chemical Silo (Barium)</v>
      </c>
      <c r="J57" s="16" t="str">
        <f>[1]Elements!B57</f>
        <v>Barium</v>
      </c>
      <c r="K57" s="19" t="str">
        <f>[1]Elements!C57</f>
        <v>Ba</v>
      </c>
      <c r="L57" s="19" t="str">
        <f>[1]Elements!D57</f>
        <v>Solid</v>
      </c>
      <c r="M57" s="20" t="str">
        <f>IF(L57=[1]Enums!$B$7, [1]Enums!$A$7, IF(L57=[1]Enums!$B$8, [1]Enums!$A$8, [1]Enums!$A$9))</f>
        <v>Bag</v>
      </c>
      <c r="N57" s="20" t="str">
        <f>IF(L57=[1]Enums!$B$10, [1]Enums!$A$10, IF(L57=[1]Enums!$B$11, [1]Enums!$A$11, [1]Enums!$A$12))</f>
        <v>Sack</v>
      </c>
      <c r="O57" s="20" t="str">
        <f>IF(L57=[1]Enums!$B$13, [1]Enums!$A$13, IF(L57=[1]Enums!$B$14, [1]Enums!$A$14, [1]Enums!$A$15))</f>
        <v>Powder Keg</v>
      </c>
      <c r="P57" s="20" t="str">
        <f>IF(L57=[1]Enums!$B$16, [1]Enums!$A$16, IF(L57=[1]Enums!$B$17, [1]Enums!$A$17, [1]Enums!$A$18))</f>
        <v>Chemical Silo</v>
      </c>
    </row>
    <row r="58" spans="1:16" s="19" customFormat="1" x14ac:dyDescent="0.2">
      <c r="A58" s="4" t="str">
        <f>[1]Enums!$A$134</f>
        <v>1.0.0</v>
      </c>
      <c r="B58" s="18" t="s">
        <v>194</v>
      </c>
      <c r="C58" s="18" t="s">
        <v>312</v>
      </c>
      <c r="D58" s="18" t="s">
        <v>425</v>
      </c>
      <c r="E58" s="18" t="s">
        <v>543</v>
      </c>
      <c r="F58" s="16" t="str">
        <f t="shared" si="4"/>
        <v>Bag (Lanthanum)</v>
      </c>
      <c r="G58" s="16" t="str">
        <f t="shared" si="5"/>
        <v>Sack (Lanthanum)</v>
      </c>
      <c r="H58" s="16" t="str">
        <f t="shared" si="6"/>
        <v>Powder Keg (Lanthanum)</v>
      </c>
      <c r="I58" s="16" t="str">
        <f t="shared" si="7"/>
        <v>Chemical Silo (Lanthanum)</v>
      </c>
      <c r="J58" s="16" t="str">
        <f>[1]Elements!B58</f>
        <v>Lanthanum</v>
      </c>
      <c r="K58" s="19" t="str">
        <f>[1]Elements!C58</f>
        <v>La</v>
      </c>
      <c r="L58" s="19" t="str">
        <f>[1]Elements!D58</f>
        <v>Solid</v>
      </c>
      <c r="M58" s="20" t="str">
        <f>IF(L58=[1]Enums!$B$7, [1]Enums!$A$7, IF(L58=[1]Enums!$B$8, [1]Enums!$A$8, [1]Enums!$A$9))</f>
        <v>Bag</v>
      </c>
      <c r="N58" s="20" t="str">
        <f>IF(L58=[1]Enums!$B$10, [1]Enums!$A$10, IF(L58=[1]Enums!$B$11, [1]Enums!$A$11, [1]Enums!$A$12))</f>
        <v>Sack</v>
      </c>
      <c r="O58" s="20" t="str">
        <f>IF(L58=[1]Enums!$B$13, [1]Enums!$A$13, IF(L58=[1]Enums!$B$14, [1]Enums!$A$14, [1]Enums!$A$15))</f>
        <v>Powder Keg</v>
      </c>
      <c r="P58" s="20" t="str">
        <f>IF(L58=[1]Enums!$B$16, [1]Enums!$A$16, IF(L58=[1]Enums!$B$17, [1]Enums!$A$17, [1]Enums!$A$18))</f>
        <v>Chemical Silo</v>
      </c>
    </row>
    <row r="59" spans="1:16" s="19" customFormat="1" x14ac:dyDescent="0.2">
      <c r="A59" s="4" t="str">
        <f>[1]Enums!$A$134</f>
        <v>1.0.0</v>
      </c>
      <c r="B59" s="18" t="s">
        <v>193</v>
      </c>
      <c r="C59" s="18" t="s">
        <v>311</v>
      </c>
      <c r="D59" s="18" t="s">
        <v>426</v>
      </c>
      <c r="E59" s="18" t="s">
        <v>544</v>
      </c>
      <c r="F59" s="16" t="str">
        <f t="shared" si="4"/>
        <v>Bag (Cerium)</v>
      </c>
      <c r="G59" s="16" t="str">
        <f t="shared" si="5"/>
        <v>Sack (Cerium)</v>
      </c>
      <c r="H59" s="16" t="str">
        <f t="shared" si="6"/>
        <v>Powder Keg (Cerium)</v>
      </c>
      <c r="I59" s="16" t="str">
        <f t="shared" si="7"/>
        <v>Chemical Silo (Cerium)</v>
      </c>
      <c r="J59" s="16" t="str">
        <f>[1]Elements!B59</f>
        <v>Cerium</v>
      </c>
      <c r="K59" s="19" t="str">
        <f>[1]Elements!C59</f>
        <v>Ce</v>
      </c>
      <c r="L59" s="19" t="str">
        <f>[1]Elements!D59</f>
        <v>Solid</v>
      </c>
      <c r="M59" s="20" t="str">
        <f>IF(L59=[1]Enums!$B$7, [1]Enums!$A$7, IF(L59=[1]Enums!$B$8, [1]Enums!$A$8, [1]Enums!$A$9))</f>
        <v>Bag</v>
      </c>
      <c r="N59" s="20" t="str">
        <f>IF(L59=[1]Enums!$B$10, [1]Enums!$A$10, IF(L59=[1]Enums!$B$11, [1]Enums!$A$11, [1]Enums!$A$12))</f>
        <v>Sack</v>
      </c>
      <c r="O59" s="20" t="str">
        <f>IF(L59=[1]Enums!$B$13, [1]Enums!$A$13, IF(L59=[1]Enums!$B$14, [1]Enums!$A$14, [1]Enums!$A$15))</f>
        <v>Powder Keg</v>
      </c>
      <c r="P59" s="20" t="str">
        <f>IF(L59=[1]Enums!$B$16, [1]Enums!$A$16, IF(L59=[1]Enums!$B$17, [1]Enums!$A$17, [1]Enums!$A$18))</f>
        <v>Chemical Silo</v>
      </c>
    </row>
    <row r="60" spans="1:16" s="19" customFormat="1" x14ac:dyDescent="0.2">
      <c r="A60" s="4" t="str">
        <f>[1]Enums!$A$134</f>
        <v>1.0.0</v>
      </c>
      <c r="B60" s="18" t="s">
        <v>192</v>
      </c>
      <c r="C60" s="18" t="s">
        <v>310</v>
      </c>
      <c r="D60" s="18" t="s">
        <v>427</v>
      </c>
      <c r="E60" s="18" t="s">
        <v>545</v>
      </c>
      <c r="F60" s="16" t="str">
        <f t="shared" si="4"/>
        <v>Bag (Praseodymium)</v>
      </c>
      <c r="G60" s="16" t="str">
        <f t="shared" si="5"/>
        <v>Sack (Praseodymium)</v>
      </c>
      <c r="H60" s="16" t="str">
        <f t="shared" si="6"/>
        <v>Powder Keg (Praseodymium)</v>
      </c>
      <c r="I60" s="16" t="str">
        <f t="shared" si="7"/>
        <v>Chemical Silo (Praseodymium)</v>
      </c>
      <c r="J60" s="16" t="str">
        <f>[1]Elements!B60</f>
        <v>Praseodymium</v>
      </c>
      <c r="K60" s="19" t="str">
        <f>[1]Elements!C60</f>
        <v>Pr</v>
      </c>
      <c r="L60" s="19" t="str">
        <f>[1]Elements!D60</f>
        <v>Solid</v>
      </c>
      <c r="M60" s="20" t="str">
        <f>IF(L60=[1]Enums!$B$7, [1]Enums!$A$7, IF(L60=[1]Enums!$B$8, [1]Enums!$A$8, [1]Enums!$A$9))</f>
        <v>Bag</v>
      </c>
      <c r="N60" s="20" t="str">
        <f>IF(L60=[1]Enums!$B$10, [1]Enums!$A$10, IF(L60=[1]Enums!$B$11, [1]Enums!$A$11, [1]Enums!$A$12))</f>
        <v>Sack</v>
      </c>
      <c r="O60" s="20" t="str">
        <f>IF(L60=[1]Enums!$B$13, [1]Enums!$A$13, IF(L60=[1]Enums!$B$14, [1]Enums!$A$14, [1]Enums!$A$15))</f>
        <v>Powder Keg</v>
      </c>
      <c r="P60" s="20" t="str">
        <f>IF(L60=[1]Enums!$B$16, [1]Enums!$A$16, IF(L60=[1]Enums!$B$17, [1]Enums!$A$17, [1]Enums!$A$18))</f>
        <v>Chemical Silo</v>
      </c>
    </row>
    <row r="61" spans="1:16" s="19" customFormat="1" x14ac:dyDescent="0.2">
      <c r="A61" s="4" t="str">
        <f>[1]Enums!$A$134</f>
        <v>1.0.0</v>
      </c>
      <c r="B61" s="18" t="s">
        <v>191</v>
      </c>
      <c r="C61" s="18" t="s">
        <v>309</v>
      </c>
      <c r="D61" s="18" t="s">
        <v>428</v>
      </c>
      <c r="E61" s="18" t="s">
        <v>546</v>
      </c>
      <c r="F61" s="16" t="str">
        <f t="shared" si="4"/>
        <v>Bag (Neodymium)</v>
      </c>
      <c r="G61" s="16" t="str">
        <f t="shared" si="5"/>
        <v>Sack (Neodymium)</v>
      </c>
      <c r="H61" s="16" t="str">
        <f t="shared" si="6"/>
        <v>Powder Keg (Neodymium)</v>
      </c>
      <c r="I61" s="16" t="str">
        <f t="shared" si="7"/>
        <v>Chemical Silo (Neodymium)</v>
      </c>
      <c r="J61" s="16" t="str">
        <f>[1]Elements!B61</f>
        <v>Neodymium</v>
      </c>
      <c r="K61" s="19" t="str">
        <f>[1]Elements!C61</f>
        <v>Nd</v>
      </c>
      <c r="L61" s="19" t="str">
        <f>[1]Elements!D61</f>
        <v>Solid</v>
      </c>
      <c r="M61" s="20" t="str">
        <f>IF(L61=[1]Enums!$B$7, [1]Enums!$A$7, IF(L61=[1]Enums!$B$8, [1]Enums!$A$8, [1]Enums!$A$9))</f>
        <v>Bag</v>
      </c>
      <c r="N61" s="20" t="str">
        <f>IF(L61=[1]Enums!$B$10, [1]Enums!$A$10, IF(L61=[1]Enums!$B$11, [1]Enums!$A$11, [1]Enums!$A$12))</f>
        <v>Sack</v>
      </c>
      <c r="O61" s="20" t="str">
        <f>IF(L61=[1]Enums!$B$13, [1]Enums!$A$13, IF(L61=[1]Enums!$B$14, [1]Enums!$A$14, [1]Enums!$A$15))</f>
        <v>Powder Keg</v>
      </c>
      <c r="P61" s="20" t="str">
        <f>IF(L61=[1]Enums!$B$16, [1]Enums!$A$16, IF(L61=[1]Enums!$B$17, [1]Enums!$A$17, [1]Enums!$A$18))</f>
        <v>Chemical Silo</v>
      </c>
    </row>
    <row r="62" spans="1:16" s="19" customFormat="1" x14ac:dyDescent="0.2">
      <c r="A62" s="4" t="str">
        <f>[1]Enums!$A$134</f>
        <v>1.0.0</v>
      </c>
      <c r="B62" s="18" t="s">
        <v>190</v>
      </c>
      <c r="C62" s="18" t="s">
        <v>308</v>
      </c>
      <c r="D62" s="18" t="s">
        <v>429</v>
      </c>
      <c r="E62" s="18" t="s">
        <v>547</v>
      </c>
      <c r="F62" s="16" t="str">
        <f t="shared" si="4"/>
        <v>Bag (Promethium)</v>
      </c>
      <c r="G62" s="16" t="str">
        <f t="shared" si="5"/>
        <v>Sack (Promethium)</v>
      </c>
      <c r="H62" s="16" t="str">
        <f t="shared" si="6"/>
        <v>Powder Keg (Promethium)</v>
      </c>
      <c r="I62" s="16" t="str">
        <f t="shared" si="7"/>
        <v>Chemical Silo (Promethium)</v>
      </c>
      <c r="J62" s="16" t="str">
        <f>[1]Elements!B62</f>
        <v>Promethium</v>
      </c>
      <c r="K62" s="19" t="str">
        <f>[1]Elements!C62</f>
        <v>Pm</v>
      </c>
      <c r="L62" s="19" t="str">
        <f>[1]Elements!D62</f>
        <v>Solid</v>
      </c>
      <c r="M62" s="20" t="str">
        <f>IF(L62=[1]Enums!$B$7, [1]Enums!$A$7, IF(L62=[1]Enums!$B$8, [1]Enums!$A$8, [1]Enums!$A$9))</f>
        <v>Bag</v>
      </c>
      <c r="N62" s="20" t="str">
        <f>IF(L62=[1]Enums!$B$10, [1]Enums!$A$10, IF(L62=[1]Enums!$B$11, [1]Enums!$A$11, [1]Enums!$A$12))</f>
        <v>Sack</v>
      </c>
      <c r="O62" s="20" t="str">
        <f>IF(L62=[1]Enums!$B$13, [1]Enums!$A$13, IF(L62=[1]Enums!$B$14, [1]Enums!$A$14, [1]Enums!$A$15))</f>
        <v>Powder Keg</v>
      </c>
      <c r="P62" s="20" t="str">
        <f>IF(L62=[1]Enums!$B$16, [1]Enums!$A$16, IF(L62=[1]Enums!$B$17, [1]Enums!$A$17, [1]Enums!$A$18))</f>
        <v>Chemical Silo</v>
      </c>
    </row>
    <row r="63" spans="1:16" s="19" customFormat="1" x14ac:dyDescent="0.2">
      <c r="A63" s="4" t="str">
        <f>[1]Enums!$A$134</f>
        <v>1.0.0</v>
      </c>
      <c r="B63" s="18" t="s">
        <v>189</v>
      </c>
      <c r="C63" s="18" t="s">
        <v>307</v>
      </c>
      <c r="D63" s="18" t="s">
        <v>430</v>
      </c>
      <c r="E63" s="18" t="s">
        <v>548</v>
      </c>
      <c r="F63" s="16" t="str">
        <f t="shared" si="4"/>
        <v>Bag (Samarium)</v>
      </c>
      <c r="G63" s="16" t="str">
        <f t="shared" si="5"/>
        <v>Sack (Samarium)</v>
      </c>
      <c r="H63" s="16" t="str">
        <f t="shared" si="6"/>
        <v>Powder Keg (Samarium)</v>
      </c>
      <c r="I63" s="16" t="str">
        <f t="shared" si="7"/>
        <v>Chemical Silo (Samarium)</v>
      </c>
      <c r="J63" s="16" t="str">
        <f>[1]Elements!B63</f>
        <v>Samarium</v>
      </c>
      <c r="K63" s="19" t="str">
        <f>[1]Elements!C63</f>
        <v>Sm</v>
      </c>
      <c r="L63" s="19" t="str">
        <f>[1]Elements!D63</f>
        <v>Solid</v>
      </c>
      <c r="M63" s="20" t="str">
        <f>IF(L63=[1]Enums!$B$7, [1]Enums!$A$7, IF(L63=[1]Enums!$B$8, [1]Enums!$A$8, [1]Enums!$A$9))</f>
        <v>Bag</v>
      </c>
      <c r="N63" s="20" t="str">
        <f>IF(L63=[1]Enums!$B$10, [1]Enums!$A$10, IF(L63=[1]Enums!$B$11, [1]Enums!$A$11, [1]Enums!$A$12))</f>
        <v>Sack</v>
      </c>
      <c r="O63" s="20" t="str">
        <f>IF(L63=[1]Enums!$B$13, [1]Enums!$A$13, IF(L63=[1]Enums!$B$14, [1]Enums!$A$14, [1]Enums!$A$15))</f>
        <v>Powder Keg</v>
      </c>
      <c r="P63" s="20" t="str">
        <f>IF(L63=[1]Enums!$B$16, [1]Enums!$A$16, IF(L63=[1]Enums!$B$17, [1]Enums!$A$17, [1]Enums!$A$18))</f>
        <v>Chemical Silo</v>
      </c>
    </row>
    <row r="64" spans="1:16" s="19" customFormat="1" x14ac:dyDescent="0.2">
      <c r="A64" s="4" t="str">
        <f>[1]Enums!$A$134</f>
        <v>1.0.0</v>
      </c>
      <c r="B64" s="18" t="s">
        <v>188</v>
      </c>
      <c r="C64" s="18" t="s">
        <v>306</v>
      </c>
      <c r="D64" s="18" t="s">
        <v>431</v>
      </c>
      <c r="E64" s="18" t="s">
        <v>549</v>
      </c>
      <c r="F64" s="16" t="str">
        <f t="shared" si="4"/>
        <v>Bag (Europium)</v>
      </c>
      <c r="G64" s="16" t="str">
        <f t="shared" si="5"/>
        <v>Sack (Europium)</v>
      </c>
      <c r="H64" s="16" t="str">
        <f t="shared" si="6"/>
        <v>Powder Keg (Europium)</v>
      </c>
      <c r="I64" s="16" t="str">
        <f t="shared" si="7"/>
        <v>Chemical Silo (Europium)</v>
      </c>
      <c r="J64" s="16" t="str">
        <f>[1]Elements!B64</f>
        <v>Europium</v>
      </c>
      <c r="K64" s="19" t="str">
        <f>[1]Elements!C64</f>
        <v>Eu</v>
      </c>
      <c r="L64" s="19" t="str">
        <f>[1]Elements!D64</f>
        <v>Solid</v>
      </c>
      <c r="M64" s="20" t="str">
        <f>IF(L64=[1]Enums!$B$7, [1]Enums!$A$7, IF(L64=[1]Enums!$B$8, [1]Enums!$A$8, [1]Enums!$A$9))</f>
        <v>Bag</v>
      </c>
      <c r="N64" s="20" t="str">
        <f>IF(L64=[1]Enums!$B$10, [1]Enums!$A$10, IF(L64=[1]Enums!$B$11, [1]Enums!$A$11, [1]Enums!$A$12))</f>
        <v>Sack</v>
      </c>
      <c r="O64" s="20" t="str">
        <f>IF(L64=[1]Enums!$B$13, [1]Enums!$A$13, IF(L64=[1]Enums!$B$14, [1]Enums!$A$14, [1]Enums!$A$15))</f>
        <v>Powder Keg</v>
      </c>
      <c r="P64" s="20" t="str">
        <f>IF(L64=[1]Enums!$B$16, [1]Enums!$A$16, IF(L64=[1]Enums!$B$17, [1]Enums!$A$17, [1]Enums!$A$18))</f>
        <v>Chemical Silo</v>
      </c>
    </row>
    <row r="65" spans="1:16" s="19" customFormat="1" x14ac:dyDescent="0.2">
      <c r="A65" s="4" t="str">
        <f>[1]Enums!$A$134</f>
        <v>1.0.0</v>
      </c>
      <c r="B65" s="18" t="s">
        <v>187</v>
      </c>
      <c r="C65" s="18" t="s">
        <v>305</v>
      </c>
      <c r="D65" s="18" t="s">
        <v>432</v>
      </c>
      <c r="E65" s="18" t="s">
        <v>550</v>
      </c>
      <c r="F65" s="16" t="str">
        <f t="shared" si="4"/>
        <v>Bag (Gadolinium)</v>
      </c>
      <c r="G65" s="16" t="str">
        <f t="shared" si="5"/>
        <v>Sack (Gadolinium)</v>
      </c>
      <c r="H65" s="16" t="str">
        <f t="shared" si="6"/>
        <v>Powder Keg (Gadolinium)</v>
      </c>
      <c r="I65" s="16" t="str">
        <f t="shared" si="7"/>
        <v>Chemical Silo (Gadolinium)</v>
      </c>
      <c r="J65" s="16" t="str">
        <f>[1]Elements!B65</f>
        <v>Gadolinium</v>
      </c>
      <c r="K65" s="19" t="str">
        <f>[1]Elements!C65</f>
        <v>Gd</v>
      </c>
      <c r="L65" s="19" t="str">
        <f>[1]Elements!D65</f>
        <v>Solid</v>
      </c>
      <c r="M65" s="20" t="str">
        <f>IF(L65=[1]Enums!$B$7, [1]Enums!$A$7, IF(L65=[1]Enums!$B$8, [1]Enums!$A$8, [1]Enums!$A$9))</f>
        <v>Bag</v>
      </c>
      <c r="N65" s="20" t="str">
        <f>IF(L65=[1]Enums!$B$10, [1]Enums!$A$10, IF(L65=[1]Enums!$B$11, [1]Enums!$A$11, [1]Enums!$A$12))</f>
        <v>Sack</v>
      </c>
      <c r="O65" s="20" t="str">
        <f>IF(L65=[1]Enums!$B$13, [1]Enums!$A$13, IF(L65=[1]Enums!$B$14, [1]Enums!$A$14, [1]Enums!$A$15))</f>
        <v>Powder Keg</v>
      </c>
      <c r="P65" s="20" t="str">
        <f>IF(L65=[1]Enums!$B$16, [1]Enums!$A$16, IF(L65=[1]Enums!$B$17, [1]Enums!$A$17, [1]Enums!$A$18))</f>
        <v>Chemical Silo</v>
      </c>
    </row>
    <row r="66" spans="1:16" s="19" customFormat="1" x14ac:dyDescent="0.2">
      <c r="A66" s="4" t="str">
        <f>[1]Enums!$A$134</f>
        <v>1.0.0</v>
      </c>
      <c r="B66" s="18" t="s">
        <v>186</v>
      </c>
      <c r="C66" s="18" t="s">
        <v>304</v>
      </c>
      <c r="D66" s="18" t="s">
        <v>433</v>
      </c>
      <c r="E66" s="18" t="s">
        <v>551</v>
      </c>
      <c r="F66" s="16" t="str">
        <f t="shared" ref="F66:F97" si="8">M66&amp;" ("&amp;$J66&amp;")"</f>
        <v>Bag (Terbium)</v>
      </c>
      <c r="G66" s="16" t="str">
        <f t="shared" ref="G66:G97" si="9">N66&amp;" ("&amp;$J66&amp;")"</f>
        <v>Sack (Terbium)</v>
      </c>
      <c r="H66" s="16" t="str">
        <f t="shared" ref="H66:H97" si="10">O66&amp;" ("&amp;$J66&amp;")"</f>
        <v>Powder Keg (Terbium)</v>
      </c>
      <c r="I66" s="16" t="str">
        <f t="shared" ref="I66:I97" si="11">P66&amp;" ("&amp;$J66&amp;")"</f>
        <v>Chemical Silo (Terbium)</v>
      </c>
      <c r="J66" s="16" t="str">
        <f>[1]Elements!B66</f>
        <v>Terbium</v>
      </c>
      <c r="K66" s="19" t="str">
        <f>[1]Elements!C66</f>
        <v>Tb</v>
      </c>
      <c r="L66" s="19" t="str">
        <f>[1]Elements!D66</f>
        <v>Solid</v>
      </c>
      <c r="M66" s="20" t="str">
        <f>IF(L66=[1]Enums!$B$7, [1]Enums!$A$7, IF(L66=[1]Enums!$B$8, [1]Enums!$A$8, [1]Enums!$A$9))</f>
        <v>Bag</v>
      </c>
      <c r="N66" s="20" t="str">
        <f>IF(L66=[1]Enums!$B$10, [1]Enums!$A$10, IF(L66=[1]Enums!$B$11, [1]Enums!$A$11, [1]Enums!$A$12))</f>
        <v>Sack</v>
      </c>
      <c r="O66" s="20" t="str">
        <f>IF(L66=[1]Enums!$B$13, [1]Enums!$A$13, IF(L66=[1]Enums!$B$14, [1]Enums!$A$14, [1]Enums!$A$15))</f>
        <v>Powder Keg</v>
      </c>
      <c r="P66" s="20" t="str">
        <f>IF(L66=[1]Enums!$B$16, [1]Enums!$A$16, IF(L66=[1]Enums!$B$17, [1]Enums!$A$17, [1]Enums!$A$18))</f>
        <v>Chemical Silo</v>
      </c>
    </row>
    <row r="67" spans="1:16" s="19" customFormat="1" x14ac:dyDescent="0.2">
      <c r="A67" s="4" t="str">
        <f>[1]Enums!$A$134</f>
        <v>1.0.0</v>
      </c>
      <c r="B67" s="18" t="s">
        <v>185</v>
      </c>
      <c r="C67" s="18" t="s">
        <v>303</v>
      </c>
      <c r="D67" s="18" t="s">
        <v>434</v>
      </c>
      <c r="E67" s="18" t="s">
        <v>552</v>
      </c>
      <c r="F67" s="16" t="str">
        <f t="shared" si="8"/>
        <v>Bag (Dysprosium)</v>
      </c>
      <c r="G67" s="16" t="str">
        <f t="shared" si="9"/>
        <v>Sack (Dysprosium)</v>
      </c>
      <c r="H67" s="16" t="str">
        <f t="shared" si="10"/>
        <v>Powder Keg (Dysprosium)</v>
      </c>
      <c r="I67" s="16" t="str">
        <f t="shared" si="11"/>
        <v>Chemical Silo (Dysprosium)</v>
      </c>
      <c r="J67" s="16" t="str">
        <f>[1]Elements!B67</f>
        <v>Dysprosium</v>
      </c>
      <c r="K67" s="19" t="str">
        <f>[1]Elements!C67</f>
        <v>Dy</v>
      </c>
      <c r="L67" s="19" t="str">
        <f>[1]Elements!D67</f>
        <v>Solid</v>
      </c>
      <c r="M67" s="20" t="str">
        <f>IF(L67=[1]Enums!$B$7, [1]Enums!$A$7, IF(L67=[1]Enums!$B$8, [1]Enums!$A$8, [1]Enums!$A$9))</f>
        <v>Bag</v>
      </c>
      <c r="N67" s="20" t="str">
        <f>IF(L67=[1]Enums!$B$10, [1]Enums!$A$10, IF(L67=[1]Enums!$B$11, [1]Enums!$A$11, [1]Enums!$A$12))</f>
        <v>Sack</v>
      </c>
      <c r="O67" s="20" t="str">
        <f>IF(L67=[1]Enums!$B$13, [1]Enums!$A$13, IF(L67=[1]Enums!$B$14, [1]Enums!$A$14, [1]Enums!$A$15))</f>
        <v>Powder Keg</v>
      </c>
      <c r="P67" s="20" t="str">
        <f>IF(L67=[1]Enums!$B$16, [1]Enums!$A$16, IF(L67=[1]Enums!$B$17, [1]Enums!$A$17, [1]Enums!$A$18))</f>
        <v>Chemical Silo</v>
      </c>
    </row>
    <row r="68" spans="1:16" s="19" customFormat="1" x14ac:dyDescent="0.2">
      <c r="A68" s="4" t="str">
        <f>[1]Enums!$A$134</f>
        <v>1.0.0</v>
      </c>
      <c r="B68" s="18" t="s">
        <v>184</v>
      </c>
      <c r="C68" s="18" t="s">
        <v>302</v>
      </c>
      <c r="D68" s="18" t="s">
        <v>435</v>
      </c>
      <c r="E68" s="18" t="s">
        <v>553</v>
      </c>
      <c r="F68" s="16" t="str">
        <f t="shared" si="8"/>
        <v>Bag (Holmium)</v>
      </c>
      <c r="G68" s="16" t="str">
        <f t="shared" si="9"/>
        <v>Sack (Holmium)</v>
      </c>
      <c r="H68" s="16" t="str">
        <f t="shared" si="10"/>
        <v>Powder Keg (Holmium)</v>
      </c>
      <c r="I68" s="16" t="str">
        <f t="shared" si="11"/>
        <v>Chemical Silo (Holmium)</v>
      </c>
      <c r="J68" s="16" t="str">
        <f>[1]Elements!B68</f>
        <v>Holmium</v>
      </c>
      <c r="K68" s="19" t="str">
        <f>[1]Elements!C68</f>
        <v>Ho</v>
      </c>
      <c r="L68" s="19" t="str">
        <f>[1]Elements!D68</f>
        <v>Solid</v>
      </c>
      <c r="M68" s="20" t="str">
        <f>IF(L68=[1]Enums!$B$7, [1]Enums!$A$7, IF(L68=[1]Enums!$B$8, [1]Enums!$A$8, [1]Enums!$A$9))</f>
        <v>Bag</v>
      </c>
      <c r="N68" s="20" t="str">
        <f>IF(L68=[1]Enums!$B$10, [1]Enums!$A$10, IF(L68=[1]Enums!$B$11, [1]Enums!$A$11, [1]Enums!$A$12))</f>
        <v>Sack</v>
      </c>
      <c r="O68" s="20" t="str">
        <f>IF(L68=[1]Enums!$B$13, [1]Enums!$A$13, IF(L68=[1]Enums!$B$14, [1]Enums!$A$14, [1]Enums!$A$15))</f>
        <v>Powder Keg</v>
      </c>
      <c r="P68" s="20" t="str">
        <f>IF(L68=[1]Enums!$B$16, [1]Enums!$A$16, IF(L68=[1]Enums!$B$17, [1]Enums!$A$17, [1]Enums!$A$18))</f>
        <v>Chemical Silo</v>
      </c>
    </row>
    <row r="69" spans="1:16" s="19" customFormat="1" x14ac:dyDescent="0.2">
      <c r="A69" s="4" t="str">
        <f>[1]Enums!$A$134</f>
        <v>1.0.0</v>
      </c>
      <c r="B69" s="18" t="s">
        <v>183</v>
      </c>
      <c r="C69" s="18" t="s">
        <v>301</v>
      </c>
      <c r="D69" s="18" t="s">
        <v>436</v>
      </c>
      <c r="E69" s="18" t="s">
        <v>554</v>
      </c>
      <c r="F69" s="16" t="str">
        <f t="shared" si="8"/>
        <v>Bag (Erbium)</v>
      </c>
      <c r="G69" s="16" t="str">
        <f t="shared" si="9"/>
        <v>Sack (Erbium)</v>
      </c>
      <c r="H69" s="16" t="str">
        <f t="shared" si="10"/>
        <v>Powder Keg (Erbium)</v>
      </c>
      <c r="I69" s="16" t="str">
        <f t="shared" si="11"/>
        <v>Chemical Silo (Erbium)</v>
      </c>
      <c r="J69" s="16" t="str">
        <f>[1]Elements!B69</f>
        <v>Erbium</v>
      </c>
      <c r="K69" s="19" t="str">
        <f>[1]Elements!C69</f>
        <v>Er</v>
      </c>
      <c r="L69" s="19" t="str">
        <f>[1]Elements!D69</f>
        <v>Solid</v>
      </c>
      <c r="M69" s="20" t="str">
        <f>IF(L69=[1]Enums!$B$7, [1]Enums!$A$7, IF(L69=[1]Enums!$B$8, [1]Enums!$A$8, [1]Enums!$A$9))</f>
        <v>Bag</v>
      </c>
      <c r="N69" s="20" t="str">
        <f>IF(L69=[1]Enums!$B$10, [1]Enums!$A$10, IF(L69=[1]Enums!$B$11, [1]Enums!$A$11, [1]Enums!$A$12))</f>
        <v>Sack</v>
      </c>
      <c r="O69" s="20" t="str">
        <f>IF(L69=[1]Enums!$B$13, [1]Enums!$A$13, IF(L69=[1]Enums!$B$14, [1]Enums!$A$14, [1]Enums!$A$15))</f>
        <v>Powder Keg</v>
      </c>
      <c r="P69" s="20" t="str">
        <f>IF(L69=[1]Enums!$B$16, [1]Enums!$A$16, IF(L69=[1]Enums!$B$17, [1]Enums!$A$17, [1]Enums!$A$18))</f>
        <v>Chemical Silo</v>
      </c>
    </row>
    <row r="70" spans="1:16" s="19" customFormat="1" x14ac:dyDescent="0.2">
      <c r="A70" s="4" t="str">
        <f>[1]Enums!$A$134</f>
        <v>1.0.0</v>
      </c>
      <c r="B70" s="18" t="s">
        <v>182</v>
      </c>
      <c r="C70" s="18" t="s">
        <v>300</v>
      </c>
      <c r="D70" s="18" t="s">
        <v>437</v>
      </c>
      <c r="E70" s="18" t="s">
        <v>555</v>
      </c>
      <c r="F70" s="16" t="str">
        <f t="shared" si="8"/>
        <v>Bag (Thulium)</v>
      </c>
      <c r="G70" s="16" t="str">
        <f t="shared" si="9"/>
        <v>Sack (Thulium)</v>
      </c>
      <c r="H70" s="16" t="str">
        <f t="shared" si="10"/>
        <v>Powder Keg (Thulium)</v>
      </c>
      <c r="I70" s="16" t="str">
        <f t="shared" si="11"/>
        <v>Chemical Silo (Thulium)</v>
      </c>
      <c r="J70" s="16" t="str">
        <f>[1]Elements!B70</f>
        <v>Thulium</v>
      </c>
      <c r="K70" s="19" t="str">
        <f>[1]Elements!C70</f>
        <v>Tm</v>
      </c>
      <c r="L70" s="19" t="str">
        <f>[1]Elements!D70</f>
        <v>Solid</v>
      </c>
      <c r="M70" s="20" t="str">
        <f>IF(L70=[1]Enums!$B$7, [1]Enums!$A$7, IF(L70=[1]Enums!$B$8, [1]Enums!$A$8, [1]Enums!$A$9))</f>
        <v>Bag</v>
      </c>
      <c r="N70" s="20" t="str">
        <f>IF(L70=[1]Enums!$B$10, [1]Enums!$A$10, IF(L70=[1]Enums!$B$11, [1]Enums!$A$11, [1]Enums!$A$12))</f>
        <v>Sack</v>
      </c>
      <c r="O70" s="20" t="str">
        <f>IF(L70=[1]Enums!$B$13, [1]Enums!$A$13, IF(L70=[1]Enums!$B$14, [1]Enums!$A$14, [1]Enums!$A$15))</f>
        <v>Powder Keg</v>
      </c>
      <c r="P70" s="20" t="str">
        <f>IF(L70=[1]Enums!$B$16, [1]Enums!$A$16, IF(L70=[1]Enums!$B$17, [1]Enums!$A$17, [1]Enums!$A$18))</f>
        <v>Chemical Silo</v>
      </c>
    </row>
    <row r="71" spans="1:16" s="19" customFormat="1" x14ac:dyDescent="0.2">
      <c r="A71" s="4" t="str">
        <f>[1]Enums!$A$134</f>
        <v>1.0.0</v>
      </c>
      <c r="B71" s="18" t="s">
        <v>181</v>
      </c>
      <c r="C71" s="18" t="s">
        <v>299</v>
      </c>
      <c r="D71" s="18" t="s">
        <v>438</v>
      </c>
      <c r="E71" s="18" t="s">
        <v>556</v>
      </c>
      <c r="F71" s="16" t="str">
        <f t="shared" si="8"/>
        <v>Bag (Ytterbium)</v>
      </c>
      <c r="G71" s="16" t="str">
        <f t="shared" si="9"/>
        <v>Sack (Ytterbium)</v>
      </c>
      <c r="H71" s="16" t="str">
        <f t="shared" si="10"/>
        <v>Powder Keg (Ytterbium)</v>
      </c>
      <c r="I71" s="16" t="str">
        <f t="shared" si="11"/>
        <v>Chemical Silo (Ytterbium)</v>
      </c>
      <c r="J71" s="16" t="str">
        <f>[1]Elements!B71</f>
        <v>Ytterbium</v>
      </c>
      <c r="K71" s="19" t="str">
        <f>[1]Elements!C71</f>
        <v>Yb</v>
      </c>
      <c r="L71" s="19" t="str">
        <f>[1]Elements!D71</f>
        <v>Solid</v>
      </c>
      <c r="M71" s="20" t="str">
        <f>IF(L71=[1]Enums!$B$7, [1]Enums!$A$7, IF(L71=[1]Enums!$B$8, [1]Enums!$A$8, [1]Enums!$A$9))</f>
        <v>Bag</v>
      </c>
      <c r="N71" s="20" t="str">
        <f>IF(L71=[1]Enums!$B$10, [1]Enums!$A$10, IF(L71=[1]Enums!$B$11, [1]Enums!$A$11, [1]Enums!$A$12))</f>
        <v>Sack</v>
      </c>
      <c r="O71" s="20" t="str">
        <f>IF(L71=[1]Enums!$B$13, [1]Enums!$A$13, IF(L71=[1]Enums!$B$14, [1]Enums!$A$14, [1]Enums!$A$15))</f>
        <v>Powder Keg</v>
      </c>
      <c r="P71" s="20" t="str">
        <f>IF(L71=[1]Enums!$B$16, [1]Enums!$A$16, IF(L71=[1]Enums!$B$17, [1]Enums!$A$17, [1]Enums!$A$18))</f>
        <v>Chemical Silo</v>
      </c>
    </row>
    <row r="72" spans="1:16" s="19" customFormat="1" x14ac:dyDescent="0.2">
      <c r="A72" s="4" t="str">
        <f>[1]Enums!$A$134</f>
        <v>1.0.0</v>
      </c>
      <c r="B72" s="18" t="s">
        <v>180</v>
      </c>
      <c r="C72" s="18" t="s">
        <v>298</v>
      </c>
      <c r="D72" s="18" t="s">
        <v>439</v>
      </c>
      <c r="E72" s="18" t="s">
        <v>557</v>
      </c>
      <c r="F72" s="16" t="str">
        <f t="shared" si="8"/>
        <v>Bag (Lutetium)</v>
      </c>
      <c r="G72" s="16" t="str">
        <f t="shared" si="9"/>
        <v>Sack (Lutetium)</v>
      </c>
      <c r="H72" s="16" t="str">
        <f t="shared" si="10"/>
        <v>Powder Keg (Lutetium)</v>
      </c>
      <c r="I72" s="16" t="str">
        <f t="shared" si="11"/>
        <v>Chemical Silo (Lutetium)</v>
      </c>
      <c r="J72" s="16" t="str">
        <f>[1]Elements!B72</f>
        <v>Lutetium</v>
      </c>
      <c r="K72" s="19" t="str">
        <f>[1]Elements!C72</f>
        <v>Lu</v>
      </c>
      <c r="L72" s="19" t="str">
        <f>[1]Elements!D72</f>
        <v>Solid</v>
      </c>
      <c r="M72" s="20" t="str">
        <f>IF(L72=[1]Enums!$B$7, [1]Enums!$A$7, IF(L72=[1]Enums!$B$8, [1]Enums!$A$8, [1]Enums!$A$9))</f>
        <v>Bag</v>
      </c>
      <c r="N72" s="20" t="str">
        <f>IF(L72=[1]Enums!$B$10, [1]Enums!$A$10, IF(L72=[1]Enums!$B$11, [1]Enums!$A$11, [1]Enums!$A$12))</f>
        <v>Sack</v>
      </c>
      <c r="O72" s="20" t="str">
        <f>IF(L72=[1]Enums!$B$13, [1]Enums!$A$13, IF(L72=[1]Enums!$B$14, [1]Enums!$A$14, [1]Enums!$A$15))</f>
        <v>Powder Keg</v>
      </c>
      <c r="P72" s="20" t="str">
        <f>IF(L72=[1]Enums!$B$16, [1]Enums!$A$16, IF(L72=[1]Enums!$B$17, [1]Enums!$A$17, [1]Enums!$A$18))</f>
        <v>Chemical Silo</v>
      </c>
    </row>
    <row r="73" spans="1:16" s="19" customFormat="1" x14ac:dyDescent="0.2">
      <c r="A73" s="4" t="str">
        <f>[1]Enums!$A$134</f>
        <v>1.0.0</v>
      </c>
      <c r="B73" s="18" t="s">
        <v>179</v>
      </c>
      <c r="C73" s="18" t="s">
        <v>297</v>
      </c>
      <c r="D73" s="18" t="s">
        <v>440</v>
      </c>
      <c r="E73" s="18" t="s">
        <v>558</v>
      </c>
      <c r="F73" s="16" t="str">
        <f t="shared" si="8"/>
        <v>Bag (Hafnium)</v>
      </c>
      <c r="G73" s="16" t="str">
        <f t="shared" si="9"/>
        <v>Sack (Hafnium)</v>
      </c>
      <c r="H73" s="16" t="str">
        <f t="shared" si="10"/>
        <v>Powder Keg (Hafnium)</v>
      </c>
      <c r="I73" s="16" t="str">
        <f t="shared" si="11"/>
        <v>Chemical Silo (Hafnium)</v>
      </c>
      <c r="J73" s="16" t="str">
        <f>[1]Elements!B73</f>
        <v>Hafnium</v>
      </c>
      <c r="K73" s="19" t="str">
        <f>[1]Elements!C73</f>
        <v>Hf</v>
      </c>
      <c r="L73" s="19" t="str">
        <f>[1]Elements!D73</f>
        <v>Solid</v>
      </c>
      <c r="M73" s="20" t="str">
        <f>IF(L73=[1]Enums!$B$7, [1]Enums!$A$7, IF(L73=[1]Enums!$B$8, [1]Enums!$A$8, [1]Enums!$A$9))</f>
        <v>Bag</v>
      </c>
      <c r="N73" s="20" t="str">
        <f>IF(L73=[1]Enums!$B$10, [1]Enums!$A$10, IF(L73=[1]Enums!$B$11, [1]Enums!$A$11, [1]Enums!$A$12))</f>
        <v>Sack</v>
      </c>
      <c r="O73" s="20" t="str">
        <f>IF(L73=[1]Enums!$B$13, [1]Enums!$A$13, IF(L73=[1]Enums!$B$14, [1]Enums!$A$14, [1]Enums!$A$15))</f>
        <v>Powder Keg</v>
      </c>
      <c r="P73" s="20" t="str">
        <f>IF(L73=[1]Enums!$B$16, [1]Enums!$A$16, IF(L73=[1]Enums!$B$17, [1]Enums!$A$17, [1]Enums!$A$18))</f>
        <v>Chemical Silo</v>
      </c>
    </row>
    <row r="74" spans="1:16" s="19" customFormat="1" x14ac:dyDescent="0.2">
      <c r="A74" s="4" t="str">
        <f>[1]Enums!$A$134</f>
        <v>1.0.0</v>
      </c>
      <c r="B74" s="18" t="s">
        <v>178</v>
      </c>
      <c r="C74" s="18" t="s">
        <v>296</v>
      </c>
      <c r="D74" s="18" t="s">
        <v>441</v>
      </c>
      <c r="E74" s="18" t="s">
        <v>559</v>
      </c>
      <c r="F74" s="16" t="str">
        <f t="shared" si="8"/>
        <v>Bag (Tantalum)</v>
      </c>
      <c r="G74" s="16" t="str">
        <f t="shared" si="9"/>
        <v>Sack (Tantalum)</v>
      </c>
      <c r="H74" s="16" t="str">
        <f t="shared" si="10"/>
        <v>Powder Keg (Tantalum)</v>
      </c>
      <c r="I74" s="16" t="str">
        <f t="shared" si="11"/>
        <v>Chemical Silo (Tantalum)</v>
      </c>
      <c r="J74" s="16" t="str">
        <f>[1]Elements!B74</f>
        <v>Tantalum</v>
      </c>
      <c r="K74" s="19" t="str">
        <f>[1]Elements!C74</f>
        <v>Ta</v>
      </c>
      <c r="L74" s="19" t="str">
        <f>[1]Elements!D74</f>
        <v>Solid</v>
      </c>
      <c r="M74" s="20" t="str">
        <f>IF(L74=[1]Enums!$B$7, [1]Enums!$A$7, IF(L74=[1]Enums!$B$8, [1]Enums!$A$8, [1]Enums!$A$9))</f>
        <v>Bag</v>
      </c>
      <c r="N74" s="20" t="str">
        <f>IF(L74=[1]Enums!$B$10, [1]Enums!$A$10, IF(L74=[1]Enums!$B$11, [1]Enums!$A$11, [1]Enums!$A$12))</f>
        <v>Sack</v>
      </c>
      <c r="O74" s="20" t="str">
        <f>IF(L74=[1]Enums!$B$13, [1]Enums!$A$13, IF(L74=[1]Enums!$B$14, [1]Enums!$A$14, [1]Enums!$A$15))</f>
        <v>Powder Keg</v>
      </c>
      <c r="P74" s="20" t="str">
        <f>IF(L74=[1]Enums!$B$16, [1]Enums!$A$16, IF(L74=[1]Enums!$B$17, [1]Enums!$A$17, [1]Enums!$A$18))</f>
        <v>Chemical Silo</v>
      </c>
    </row>
    <row r="75" spans="1:16" s="19" customFormat="1" x14ac:dyDescent="0.2">
      <c r="A75" s="4" t="str">
        <f>[1]Enums!$A$134</f>
        <v>1.0.0</v>
      </c>
      <c r="B75" s="18" t="s">
        <v>177</v>
      </c>
      <c r="C75" s="18" t="s">
        <v>295</v>
      </c>
      <c r="D75" s="18" t="s">
        <v>442</v>
      </c>
      <c r="E75" s="18" t="s">
        <v>560</v>
      </c>
      <c r="F75" s="16" t="str">
        <f t="shared" si="8"/>
        <v>Bag (Tungsten)</v>
      </c>
      <c r="G75" s="16" t="str">
        <f t="shared" si="9"/>
        <v>Sack (Tungsten)</v>
      </c>
      <c r="H75" s="16" t="str">
        <f t="shared" si="10"/>
        <v>Powder Keg (Tungsten)</v>
      </c>
      <c r="I75" s="16" t="str">
        <f t="shared" si="11"/>
        <v>Chemical Silo (Tungsten)</v>
      </c>
      <c r="J75" s="16" t="str">
        <f>[1]Elements!B75</f>
        <v>Tungsten</v>
      </c>
      <c r="K75" s="19" t="str">
        <f>[1]Elements!C75</f>
        <v>W</v>
      </c>
      <c r="L75" s="19" t="str">
        <f>[1]Elements!D75</f>
        <v>Solid</v>
      </c>
      <c r="M75" s="20" t="str">
        <f>IF(L75=[1]Enums!$B$7, [1]Enums!$A$7, IF(L75=[1]Enums!$B$8, [1]Enums!$A$8, [1]Enums!$A$9))</f>
        <v>Bag</v>
      </c>
      <c r="N75" s="20" t="str">
        <f>IF(L75=[1]Enums!$B$10, [1]Enums!$A$10, IF(L75=[1]Enums!$B$11, [1]Enums!$A$11, [1]Enums!$A$12))</f>
        <v>Sack</v>
      </c>
      <c r="O75" s="20" t="str">
        <f>IF(L75=[1]Enums!$B$13, [1]Enums!$A$13, IF(L75=[1]Enums!$B$14, [1]Enums!$A$14, [1]Enums!$A$15))</f>
        <v>Powder Keg</v>
      </c>
      <c r="P75" s="20" t="str">
        <f>IF(L75=[1]Enums!$B$16, [1]Enums!$A$16, IF(L75=[1]Enums!$B$17, [1]Enums!$A$17, [1]Enums!$A$18))</f>
        <v>Chemical Silo</v>
      </c>
    </row>
    <row r="76" spans="1:16" s="19" customFormat="1" x14ac:dyDescent="0.2">
      <c r="A76" s="4" t="str">
        <f>[1]Enums!$A$134</f>
        <v>1.0.0</v>
      </c>
      <c r="B76" s="18" t="s">
        <v>176</v>
      </c>
      <c r="C76" s="18" t="s">
        <v>294</v>
      </c>
      <c r="D76" s="18" t="s">
        <v>443</v>
      </c>
      <c r="E76" s="18" t="s">
        <v>561</v>
      </c>
      <c r="F76" s="16" t="str">
        <f t="shared" si="8"/>
        <v>Bag (Rhenium)</v>
      </c>
      <c r="G76" s="16" t="str">
        <f t="shared" si="9"/>
        <v>Sack (Rhenium)</v>
      </c>
      <c r="H76" s="16" t="str">
        <f t="shared" si="10"/>
        <v>Powder Keg (Rhenium)</v>
      </c>
      <c r="I76" s="16" t="str">
        <f t="shared" si="11"/>
        <v>Chemical Silo (Rhenium)</v>
      </c>
      <c r="J76" s="16" t="str">
        <f>[1]Elements!B76</f>
        <v>Rhenium</v>
      </c>
      <c r="K76" s="19" t="str">
        <f>[1]Elements!C76</f>
        <v>Re</v>
      </c>
      <c r="L76" s="19" t="str">
        <f>[1]Elements!D76</f>
        <v>Solid</v>
      </c>
      <c r="M76" s="20" t="str">
        <f>IF(L76=[1]Enums!$B$7, [1]Enums!$A$7, IF(L76=[1]Enums!$B$8, [1]Enums!$A$8, [1]Enums!$A$9))</f>
        <v>Bag</v>
      </c>
      <c r="N76" s="20" t="str">
        <f>IF(L76=[1]Enums!$B$10, [1]Enums!$A$10, IF(L76=[1]Enums!$B$11, [1]Enums!$A$11, [1]Enums!$A$12))</f>
        <v>Sack</v>
      </c>
      <c r="O76" s="20" t="str">
        <f>IF(L76=[1]Enums!$B$13, [1]Enums!$A$13, IF(L76=[1]Enums!$B$14, [1]Enums!$A$14, [1]Enums!$A$15))</f>
        <v>Powder Keg</v>
      </c>
      <c r="P76" s="20" t="str">
        <f>IF(L76=[1]Enums!$B$16, [1]Enums!$A$16, IF(L76=[1]Enums!$B$17, [1]Enums!$A$17, [1]Enums!$A$18))</f>
        <v>Chemical Silo</v>
      </c>
    </row>
    <row r="77" spans="1:16" s="19" customFormat="1" x14ac:dyDescent="0.2">
      <c r="A77" s="4" t="str">
        <f>[1]Enums!$A$134</f>
        <v>1.0.0</v>
      </c>
      <c r="B77" s="18" t="s">
        <v>175</v>
      </c>
      <c r="C77" s="18" t="s">
        <v>293</v>
      </c>
      <c r="D77" s="18" t="s">
        <v>444</v>
      </c>
      <c r="E77" s="18" t="s">
        <v>562</v>
      </c>
      <c r="F77" s="16" t="str">
        <f t="shared" si="8"/>
        <v>Bag (Osmium)</v>
      </c>
      <c r="G77" s="16" t="str">
        <f t="shared" si="9"/>
        <v>Sack (Osmium)</v>
      </c>
      <c r="H77" s="16" t="str">
        <f t="shared" si="10"/>
        <v>Powder Keg (Osmium)</v>
      </c>
      <c r="I77" s="16" t="str">
        <f t="shared" si="11"/>
        <v>Chemical Silo (Osmium)</v>
      </c>
      <c r="J77" s="16" t="str">
        <f>[1]Elements!B77</f>
        <v>Osmium</v>
      </c>
      <c r="K77" s="19" t="str">
        <f>[1]Elements!C77</f>
        <v>Os</v>
      </c>
      <c r="L77" s="19" t="str">
        <f>[1]Elements!D77</f>
        <v>Solid</v>
      </c>
      <c r="M77" s="20" t="str">
        <f>IF(L77=[1]Enums!$B$7, [1]Enums!$A$7, IF(L77=[1]Enums!$B$8, [1]Enums!$A$8, [1]Enums!$A$9))</f>
        <v>Bag</v>
      </c>
      <c r="N77" s="20" t="str">
        <f>IF(L77=[1]Enums!$B$10, [1]Enums!$A$10, IF(L77=[1]Enums!$B$11, [1]Enums!$A$11, [1]Enums!$A$12))</f>
        <v>Sack</v>
      </c>
      <c r="O77" s="20" t="str">
        <f>IF(L77=[1]Enums!$B$13, [1]Enums!$A$13, IF(L77=[1]Enums!$B$14, [1]Enums!$A$14, [1]Enums!$A$15))</f>
        <v>Powder Keg</v>
      </c>
      <c r="P77" s="20" t="str">
        <f>IF(L77=[1]Enums!$B$16, [1]Enums!$A$16, IF(L77=[1]Enums!$B$17, [1]Enums!$A$17, [1]Enums!$A$18))</f>
        <v>Chemical Silo</v>
      </c>
    </row>
    <row r="78" spans="1:16" s="19" customFormat="1" x14ac:dyDescent="0.2">
      <c r="A78" s="4" t="str">
        <f>[1]Enums!$A$134</f>
        <v>1.0.0</v>
      </c>
      <c r="B78" s="18" t="s">
        <v>174</v>
      </c>
      <c r="C78" s="18" t="s">
        <v>292</v>
      </c>
      <c r="D78" s="18" t="s">
        <v>445</v>
      </c>
      <c r="E78" s="18" t="s">
        <v>563</v>
      </c>
      <c r="F78" s="16" t="str">
        <f t="shared" si="8"/>
        <v>Bag (Iridium)</v>
      </c>
      <c r="G78" s="16" t="str">
        <f t="shared" si="9"/>
        <v>Sack (Iridium)</v>
      </c>
      <c r="H78" s="16" t="str">
        <f t="shared" si="10"/>
        <v>Powder Keg (Iridium)</v>
      </c>
      <c r="I78" s="16" t="str">
        <f t="shared" si="11"/>
        <v>Chemical Silo (Iridium)</v>
      </c>
      <c r="J78" s="16" t="str">
        <f>[1]Elements!B78</f>
        <v>Iridium</v>
      </c>
      <c r="K78" s="19" t="str">
        <f>[1]Elements!C78</f>
        <v>Ir</v>
      </c>
      <c r="L78" s="19" t="str">
        <f>[1]Elements!D78</f>
        <v>Solid</v>
      </c>
      <c r="M78" s="20" t="str">
        <f>IF(L78=[1]Enums!$B$7, [1]Enums!$A$7, IF(L78=[1]Enums!$B$8, [1]Enums!$A$8, [1]Enums!$A$9))</f>
        <v>Bag</v>
      </c>
      <c r="N78" s="20" t="str">
        <f>IF(L78=[1]Enums!$B$10, [1]Enums!$A$10, IF(L78=[1]Enums!$B$11, [1]Enums!$A$11, [1]Enums!$A$12))</f>
        <v>Sack</v>
      </c>
      <c r="O78" s="20" t="str">
        <f>IF(L78=[1]Enums!$B$13, [1]Enums!$A$13, IF(L78=[1]Enums!$B$14, [1]Enums!$A$14, [1]Enums!$A$15))</f>
        <v>Powder Keg</v>
      </c>
      <c r="P78" s="20" t="str">
        <f>IF(L78=[1]Enums!$B$16, [1]Enums!$A$16, IF(L78=[1]Enums!$B$17, [1]Enums!$A$17, [1]Enums!$A$18))</f>
        <v>Chemical Silo</v>
      </c>
    </row>
    <row r="79" spans="1:16" s="19" customFormat="1" x14ac:dyDescent="0.2">
      <c r="A79" s="4" t="str">
        <f>[1]Enums!$A$134</f>
        <v>1.0.0</v>
      </c>
      <c r="B79" s="18" t="s">
        <v>173</v>
      </c>
      <c r="C79" s="18" t="s">
        <v>291</v>
      </c>
      <c r="D79" s="18" t="s">
        <v>446</v>
      </c>
      <c r="E79" s="18" t="s">
        <v>564</v>
      </c>
      <c r="F79" s="16" t="str">
        <f t="shared" si="8"/>
        <v>Bag (Platinum)</v>
      </c>
      <c r="G79" s="16" t="str">
        <f t="shared" si="9"/>
        <v>Sack (Platinum)</v>
      </c>
      <c r="H79" s="16" t="str">
        <f t="shared" si="10"/>
        <v>Powder Keg (Platinum)</v>
      </c>
      <c r="I79" s="16" t="str">
        <f t="shared" si="11"/>
        <v>Chemical Silo (Platinum)</v>
      </c>
      <c r="J79" s="16" t="str">
        <f>[1]Elements!B79</f>
        <v>Platinum</v>
      </c>
      <c r="K79" s="19" t="str">
        <f>[1]Elements!C79</f>
        <v>Pt</v>
      </c>
      <c r="L79" s="19" t="str">
        <f>[1]Elements!D79</f>
        <v>Solid</v>
      </c>
      <c r="M79" s="20" t="str">
        <f>IF(L79=[1]Enums!$B$7, [1]Enums!$A$7, IF(L79=[1]Enums!$B$8, [1]Enums!$A$8, [1]Enums!$A$9))</f>
        <v>Bag</v>
      </c>
      <c r="N79" s="20" t="str">
        <f>IF(L79=[1]Enums!$B$10, [1]Enums!$A$10, IF(L79=[1]Enums!$B$11, [1]Enums!$A$11, [1]Enums!$A$12))</f>
        <v>Sack</v>
      </c>
      <c r="O79" s="20" t="str">
        <f>IF(L79=[1]Enums!$B$13, [1]Enums!$A$13, IF(L79=[1]Enums!$B$14, [1]Enums!$A$14, [1]Enums!$A$15))</f>
        <v>Powder Keg</v>
      </c>
      <c r="P79" s="20" t="str">
        <f>IF(L79=[1]Enums!$B$16, [1]Enums!$A$16, IF(L79=[1]Enums!$B$17, [1]Enums!$A$17, [1]Enums!$A$18))</f>
        <v>Chemical Silo</v>
      </c>
    </row>
    <row r="80" spans="1:16" s="19" customFormat="1" x14ac:dyDescent="0.2">
      <c r="A80" s="4" t="str">
        <f>[1]Enums!$A$134</f>
        <v>1.0.0</v>
      </c>
      <c r="B80" s="18" t="s">
        <v>172</v>
      </c>
      <c r="C80" s="18" t="s">
        <v>290</v>
      </c>
      <c r="D80" s="18" t="s">
        <v>447</v>
      </c>
      <c r="E80" s="18" t="s">
        <v>565</v>
      </c>
      <c r="F80" s="16" t="str">
        <f t="shared" si="8"/>
        <v>Bag (Gold)</v>
      </c>
      <c r="G80" s="16" t="str">
        <f t="shared" si="9"/>
        <v>Sack (Gold)</v>
      </c>
      <c r="H80" s="16" t="str">
        <f t="shared" si="10"/>
        <v>Powder Keg (Gold)</v>
      </c>
      <c r="I80" s="16" t="str">
        <f t="shared" si="11"/>
        <v>Chemical Silo (Gold)</v>
      </c>
      <c r="J80" s="16" t="str">
        <f>[1]Elements!B80</f>
        <v>Gold</v>
      </c>
      <c r="K80" s="19" t="str">
        <f>[1]Elements!C80</f>
        <v>Au</v>
      </c>
      <c r="L80" s="19" t="str">
        <f>[1]Elements!D80</f>
        <v>Solid</v>
      </c>
      <c r="M80" s="20" t="str">
        <f>IF(L80=[1]Enums!$B$7, [1]Enums!$A$7, IF(L80=[1]Enums!$B$8, [1]Enums!$A$8, [1]Enums!$A$9))</f>
        <v>Bag</v>
      </c>
      <c r="N80" s="20" t="str">
        <f>IF(L80=[1]Enums!$B$10, [1]Enums!$A$10, IF(L80=[1]Enums!$B$11, [1]Enums!$A$11, [1]Enums!$A$12))</f>
        <v>Sack</v>
      </c>
      <c r="O80" s="20" t="str">
        <f>IF(L80=[1]Enums!$B$13, [1]Enums!$A$13, IF(L80=[1]Enums!$B$14, [1]Enums!$A$14, [1]Enums!$A$15))</f>
        <v>Powder Keg</v>
      </c>
      <c r="P80" s="20" t="str">
        <f>IF(L80=[1]Enums!$B$16, [1]Enums!$A$16, IF(L80=[1]Enums!$B$17, [1]Enums!$A$17, [1]Enums!$A$18))</f>
        <v>Chemical Silo</v>
      </c>
    </row>
    <row r="81" spans="1:16" s="19" customFormat="1" x14ac:dyDescent="0.2">
      <c r="A81" s="4" t="str">
        <f>[1]Enums!$A$134</f>
        <v>1.0.0</v>
      </c>
      <c r="B81" s="18" t="s">
        <v>171</v>
      </c>
      <c r="C81" s="18" t="s">
        <v>289</v>
      </c>
      <c r="D81" s="18" t="s">
        <v>448</v>
      </c>
      <c r="E81" s="18" t="s">
        <v>566</v>
      </c>
      <c r="F81" s="16" t="str">
        <f t="shared" si="8"/>
        <v>Vial (Mercury)</v>
      </c>
      <c r="G81" s="16" t="str">
        <f t="shared" si="9"/>
        <v>Beaker (Mercury)</v>
      </c>
      <c r="H81" s="16" t="str">
        <f t="shared" si="10"/>
        <v>Drum (Mercury)</v>
      </c>
      <c r="I81" s="16" t="str">
        <f t="shared" si="11"/>
        <v>Chemical Vat (Mercury)</v>
      </c>
      <c r="J81" s="16" t="str">
        <f>[1]Elements!B81</f>
        <v>Mercury</v>
      </c>
      <c r="K81" s="19" t="str">
        <f>[1]Elements!C81</f>
        <v>Hg</v>
      </c>
      <c r="L81" s="19" t="str">
        <f>[1]Elements!D81</f>
        <v>Liquid</v>
      </c>
      <c r="M81" s="20" t="str">
        <f>IF(L81=[1]Enums!$B$7, [1]Enums!$A$7, IF(L81=[1]Enums!$B$8, [1]Enums!$A$8, [1]Enums!$A$9))</f>
        <v>Vial</v>
      </c>
      <c r="N81" s="20" t="str">
        <f>IF(L81=[1]Enums!$B$10, [1]Enums!$A$10, IF(L81=[1]Enums!$B$11, [1]Enums!$A$11, [1]Enums!$A$12))</f>
        <v>Beaker</v>
      </c>
      <c r="O81" s="20" t="str">
        <f>IF(L81=[1]Enums!$B$13, [1]Enums!$A$13, IF(L81=[1]Enums!$B$14, [1]Enums!$A$14, [1]Enums!$A$15))</f>
        <v>Drum</v>
      </c>
      <c r="P81" s="20" t="str">
        <f>IF(L81=[1]Enums!$B$16, [1]Enums!$A$16, IF(L81=[1]Enums!$B$17, [1]Enums!$A$17, [1]Enums!$A$18))</f>
        <v>Chemical Vat</v>
      </c>
    </row>
    <row r="82" spans="1:16" s="19" customFormat="1" x14ac:dyDescent="0.2">
      <c r="A82" s="4" t="str">
        <f>[1]Enums!$A$134</f>
        <v>1.0.0</v>
      </c>
      <c r="B82" s="18" t="s">
        <v>170</v>
      </c>
      <c r="C82" s="18" t="s">
        <v>288</v>
      </c>
      <c r="D82" s="18" t="s">
        <v>449</v>
      </c>
      <c r="E82" s="18" t="s">
        <v>567</v>
      </c>
      <c r="F82" s="16" t="str">
        <f t="shared" si="8"/>
        <v>Bag (Thallium)</v>
      </c>
      <c r="G82" s="16" t="str">
        <f t="shared" si="9"/>
        <v>Sack (Thallium)</v>
      </c>
      <c r="H82" s="16" t="str">
        <f t="shared" si="10"/>
        <v>Powder Keg (Thallium)</v>
      </c>
      <c r="I82" s="16" t="str">
        <f t="shared" si="11"/>
        <v>Chemical Silo (Thallium)</v>
      </c>
      <c r="J82" s="16" t="str">
        <f>[1]Elements!B82</f>
        <v>Thallium</v>
      </c>
      <c r="K82" s="19" t="str">
        <f>[1]Elements!C82</f>
        <v>Tl</v>
      </c>
      <c r="L82" s="19" t="str">
        <f>[1]Elements!D82</f>
        <v>Solid</v>
      </c>
      <c r="M82" s="20" t="str">
        <f>IF(L82=[1]Enums!$B$7, [1]Enums!$A$7, IF(L82=[1]Enums!$B$8, [1]Enums!$A$8, [1]Enums!$A$9))</f>
        <v>Bag</v>
      </c>
      <c r="N82" s="20" t="str">
        <f>IF(L82=[1]Enums!$B$10, [1]Enums!$A$10, IF(L82=[1]Enums!$B$11, [1]Enums!$A$11, [1]Enums!$A$12))</f>
        <v>Sack</v>
      </c>
      <c r="O82" s="20" t="str">
        <f>IF(L82=[1]Enums!$B$13, [1]Enums!$A$13, IF(L82=[1]Enums!$B$14, [1]Enums!$A$14, [1]Enums!$A$15))</f>
        <v>Powder Keg</v>
      </c>
      <c r="P82" s="20" t="str">
        <f>IF(L82=[1]Enums!$B$16, [1]Enums!$A$16, IF(L82=[1]Enums!$B$17, [1]Enums!$A$17, [1]Enums!$A$18))</f>
        <v>Chemical Silo</v>
      </c>
    </row>
    <row r="83" spans="1:16" s="19" customFormat="1" x14ac:dyDescent="0.2">
      <c r="A83" s="4" t="str">
        <f>[1]Enums!$A$134</f>
        <v>1.0.0</v>
      </c>
      <c r="B83" s="18" t="s">
        <v>169</v>
      </c>
      <c r="C83" s="18" t="s">
        <v>287</v>
      </c>
      <c r="D83" s="18" t="s">
        <v>450</v>
      </c>
      <c r="E83" s="18" t="s">
        <v>568</v>
      </c>
      <c r="F83" s="16" t="str">
        <f t="shared" si="8"/>
        <v>Bag (Plumbum (Lead))</v>
      </c>
      <c r="G83" s="16" t="str">
        <f t="shared" si="9"/>
        <v>Sack (Plumbum (Lead))</v>
      </c>
      <c r="H83" s="16" t="str">
        <f t="shared" si="10"/>
        <v>Powder Keg (Plumbum (Lead))</v>
      </c>
      <c r="I83" s="16" t="str">
        <f t="shared" si="11"/>
        <v>Chemical Silo (Plumbum (Lead))</v>
      </c>
      <c r="J83" s="16" t="str">
        <f>[1]Elements!B83</f>
        <v>Plumbum (Lead)</v>
      </c>
      <c r="K83" s="19" t="str">
        <f>[1]Elements!C83</f>
        <v>Pb</v>
      </c>
      <c r="L83" s="19" t="str">
        <f>[1]Elements!D83</f>
        <v>Solid</v>
      </c>
      <c r="M83" s="20" t="str">
        <f>IF(L83=[1]Enums!$B$7, [1]Enums!$A$7, IF(L83=[1]Enums!$B$8, [1]Enums!$A$8, [1]Enums!$A$9))</f>
        <v>Bag</v>
      </c>
      <c r="N83" s="20" t="str">
        <f>IF(L83=[1]Enums!$B$10, [1]Enums!$A$10, IF(L83=[1]Enums!$B$11, [1]Enums!$A$11, [1]Enums!$A$12))</f>
        <v>Sack</v>
      </c>
      <c r="O83" s="20" t="str">
        <f>IF(L83=[1]Enums!$B$13, [1]Enums!$A$13, IF(L83=[1]Enums!$B$14, [1]Enums!$A$14, [1]Enums!$A$15))</f>
        <v>Powder Keg</v>
      </c>
      <c r="P83" s="20" t="str">
        <f>IF(L83=[1]Enums!$B$16, [1]Enums!$A$16, IF(L83=[1]Enums!$B$17, [1]Enums!$A$17, [1]Enums!$A$18))</f>
        <v>Chemical Silo</v>
      </c>
    </row>
    <row r="84" spans="1:16" s="19" customFormat="1" x14ac:dyDescent="0.2">
      <c r="A84" s="4" t="str">
        <f>[1]Enums!$A$134</f>
        <v>1.0.0</v>
      </c>
      <c r="B84" s="18" t="s">
        <v>168</v>
      </c>
      <c r="C84" s="18" t="s">
        <v>286</v>
      </c>
      <c r="D84" s="18" t="s">
        <v>451</v>
      </c>
      <c r="E84" s="18" t="s">
        <v>569</v>
      </c>
      <c r="F84" s="16" t="str">
        <f t="shared" si="8"/>
        <v>Bag (Bismuth)</v>
      </c>
      <c r="G84" s="16" t="str">
        <f t="shared" si="9"/>
        <v>Sack (Bismuth)</v>
      </c>
      <c r="H84" s="16" t="str">
        <f t="shared" si="10"/>
        <v>Powder Keg (Bismuth)</v>
      </c>
      <c r="I84" s="16" t="str">
        <f t="shared" si="11"/>
        <v>Chemical Silo (Bismuth)</v>
      </c>
      <c r="J84" s="16" t="str">
        <f>[1]Elements!B84</f>
        <v>Bismuth</v>
      </c>
      <c r="K84" s="19" t="str">
        <f>[1]Elements!C84</f>
        <v>Bi</v>
      </c>
      <c r="L84" s="19" t="str">
        <f>[1]Elements!D84</f>
        <v>Solid</v>
      </c>
      <c r="M84" s="20" t="str">
        <f>IF(L84=[1]Enums!$B$7, [1]Enums!$A$7, IF(L84=[1]Enums!$B$8, [1]Enums!$A$8, [1]Enums!$A$9))</f>
        <v>Bag</v>
      </c>
      <c r="N84" s="20" t="str">
        <f>IF(L84=[1]Enums!$B$10, [1]Enums!$A$10, IF(L84=[1]Enums!$B$11, [1]Enums!$A$11, [1]Enums!$A$12))</f>
        <v>Sack</v>
      </c>
      <c r="O84" s="20" t="str">
        <f>IF(L84=[1]Enums!$B$13, [1]Enums!$A$13, IF(L84=[1]Enums!$B$14, [1]Enums!$A$14, [1]Enums!$A$15))</f>
        <v>Powder Keg</v>
      </c>
      <c r="P84" s="20" t="str">
        <f>IF(L84=[1]Enums!$B$16, [1]Enums!$A$16, IF(L84=[1]Enums!$B$17, [1]Enums!$A$17, [1]Enums!$A$18))</f>
        <v>Chemical Silo</v>
      </c>
    </row>
    <row r="85" spans="1:16" s="19" customFormat="1" x14ac:dyDescent="0.2">
      <c r="A85" s="4" t="str">
        <f>[1]Enums!$A$134</f>
        <v>1.0.0</v>
      </c>
      <c r="B85" s="18" t="s">
        <v>167</v>
      </c>
      <c r="C85" s="18" t="s">
        <v>285</v>
      </c>
      <c r="D85" s="18" t="s">
        <v>452</v>
      </c>
      <c r="E85" s="18" t="s">
        <v>570</v>
      </c>
      <c r="F85" s="16" t="str">
        <f t="shared" si="8"/>
        <v>Bag (Polonium)</v>
      </c>
      <c r="G85" s="16" t="str">
        <f t="shared" si="9"/>
        <v>Sack (Polonium)</v>
      </c>
      <c r="H85" s="16" t="str">
        <f t="shared" si="10"/>
        <v>Powder Keg (Polonium)</v>
      </c>
      <c r="I85" s="16" t="str">
        <f t="shared" si="11"/>
        <v>Chemical Silo (Polonium)</v>
      </c>
      <c r="J85" s="16" t="str">
        <f>[1]Elements!B85</f>
        <v>Polonium</v>
      </c>
      <c r="K85" s="19" t="str">
        <f>[1]Elements!C85</f>
        <v>Po</v>
      </c>
      <c r="L85" s="19" t="str">
        <f>[1]Elements!D85</f>
        <v>Solid</v>
      </c>
      <c r="M85" s="20" t="str">
        <f>IF(L85=[1]Enums!$B$7, [1]Enums!$A$7, IF(L85=[1]Enums!$B$8, [1]Enums!$A$8, [1]Enums!$A$9))</f>
        <v>Bag</v>
      </c>
      <c r="N85" s="20" t="str">
        <f>IF(L85=[1]Enums!$B$10, [1]Enums!$A$10, IF(L85=[1]Enums!$B$11, [1]Enums!$A$11, [1]Enums!$A$12))</f>
        <v>Sack</v>
      </c>
      <c r="O85" s="20" t="str">
        <f>IF(L85=[1]Enums!$B$13, [1]Enums!$A$13, IF(L85=[1]Enums!$B$14, [1]Enums!$A$14, [1]Enums!$A$15))</f>
        <v>Powder Keg</v>
      </c>
      <c r="P85" s="20" t="str">
        <f>IF(L85=[1]Enums!$B$16, [1]Enums!$A$16, IF(L85=[1]Enums!$B$17, [1]Enums!$A$17, [1]Enums!$A$18))</f>
        <v>Chemical Silo</v>
      </c>
    </row>
    <row r="86" spans="1:16" s="19" customFormat="1" x14ac:dyDescent="0.2">
      <c r="A86" s="4" t="str">
        <f>[1]Enums!$A$134</f>
        <v>1.0.0</v>
      </c>
      <c r="B86" s="18" t="s">
        <v>166</v>
      </c>
      <c r="C86" s="18" t="s">
        <v>284</v>
      </c>
      <c r="D86" s="18" t="s">
        <v>453</v>
      </c>
      <c r="E86" s="18" t="s">
        <v>571</v>
      </c>
      <c r="F86" s="16" t="str">
        <f t="shared" si="8"/>
        <v>Bag (Astatine)</v>
      </c>
      <c r="G86" s="16" t="str">
        <f t="shared" si="9"/>
        <v>Sack (Astatine)</v>
      </c>
      <c r="H86" s="16" t="str">
        <f t="shared" si="10"/>
        <v>Powder Keg (Astatine)</v>
      </c>
      <c r="I86" s="16" t="str">
        <f t="shared" si="11"/>
        <v>Chemical Silo (Astatine)</v>
      </c>
      <c r="J86" s="16" t="str">
        <f>[1]Elements!B86</f>
        <v>Astatine</v>
      </c>
      <c r="K86" s="19" t="str">
        <f>[1]Elements!C86</f>
        <v>At</v>
      </c>
      <c r="L86" s="19" t="str">
        <f>[1]Elements!D86</f>
        <v>Solid</v>
      </c>
      <c r="M86" s="20" t="str">
        <f>IF(L86=[1]Enums!$B$7, [1]Enums!$A$7, IF(L86=[1]Enums!$B$8, [1]Enums!$A$8, [1]Enums!$A$9))</f>
        <v>Bag</v>
      </c>
      <c r="N86" s="20" t="str">
        <f>IF(L86=[1]Enums!$B$10, [1]Enums!$A$10, IF(L86=[1]Enums!$B$11, [1]Enums!$A$11, [1]Enums!$A$12))</f>
        <v>Sack</v>
      </c>
      <c r="O86" s="20" t="str">
        <f>IF(L86=[1]Enums!$B$13, [1]Enums!$A$13, IF(L86=[1]Enums!$B$14, [1]Enums!$A$14, [1]Enums!$A$15))</f>
        <v>Powder Keg</v>
      </c>
      <c r="P86" s="20" t="str">
        <f>IF(L86=[1]Enums!$B$16, [1]Enums!$A$16, IF(L86=[1]Enums!$B$17, [1]Enums!$A$17, [1]Enums!$A$18))</f>
        <v>Chemical Silo</v>
      </c>
    </row>
    <row r="87" spans="1:16" s="23" customFormat="1" ht="13.5" thickBot="1" x14ac:dyDescent="0.25">
      <c r="A87" s="4" t="str">
        <f>[1]Enums!$A$134</f>
        <v>1.0.0</v>
      </c>
      <c r="B87" s="21" t="s">
        <v>165</v>
      </c>
      <c r="C87" s="21" t="s">
        <v>283</v>
      </c>
      <c r="D87" s="21" t="s">
        <v>454</v>
      </c>
      <c r="E87" s="21" t="s">
        <v>572</v>
      </c>
      <c r="F87" s="22" t="str">
        <f t="shared" si="8"/>
        <v>Flask (Radon)</v>
      </c>
      <c r="G87" s="22" t="str">
        <f t="shared" si="9"/>
        <v>Cartridge (Radon)</v>
      </c>
      <c r="H87" s="22" t="str">
        <f t="shared" si="10"/>
        <v>Canister (Radon)</v>
      </c>
      <c r="I87" s="22" t="str">
        <f t="shared" si="11"/>
        <v>Chemical Tank (Radon)</v>
      </c>
      <c r="J87" s="16" t="str">
        <f>[1]Elements!B87</f>
        <v>Radon</v>
      </c>
      <c r="K87" s="19" t="str">
        <f>[1]Elements!C87</f>
        <v>Rn</v>
      </c>
      <c r="L87" s="19" t="str">
        <f>[1]Elements!D87</f>
        <v>Gas</v>
      </c>
      <c r="M87" s="20" t="str">
        <f>IF(L87=[1]Enums!$B$7, [1]Enums!$A$7, IF(L87=[1]Enums!$B$8, [1]Enums!$A$8, [1]Enums!$A$9))</f>
        <v>Flask</v>
      </c>
      <c r="N87" s="20" t="str">
        <f>IF(L87=[1]Enums!$B$10, [1]Enums!$A$10, IF(L87=[1]Enums!$B$11, [1]Enums!$A$11, [1]Enums!$A$12))</f>
        <v>Cartridge</v>
      </c>
      <c r="O87" s="20" t="str">
        <f>IF(L87=[1]Enums!$B$13, [1]Enums!$A$13, IF(L87=[1]Enums!$B$14, [1]Enums!$A$14, [1]Enums!$A$15))</f>
        <v>Canister</v>
      </c>
      <c r="P87" s="20" t="str">
        <f>IF(L87=[1]Enums!$B$16, [1]Enums!$A$16, IF(L87=[1]Enums!$B$17, [1]Enums!$A$17, [1]Enums!$A$18))</f>
        <v>Chemical Tank</v>
      </c>
    </row>
    <row r="88" spans="1:16" x14ac:dyDescent="0.2">
      <c r="A88" s="4" t="str">
        <f>[1]Enums!$A$134</f>
        <v>1.0.0</v>
      </c>
      <c r="B88" s="13" t="s">
        <v>164</v>
      </c>
      <c r="C88" s="13" t="s">
        <v>282</v>
      </c>
      <c r="D88" s="13" t="s">
        <v>455</v>
      </c>
      <c r="E88" s="13" t="s">
        <v>573</v>
      </c>
      <c r="F88" s="17" t="str">
        <f t="shared" si="8"/>
        <v>Bag (Francium)</v>
      </c>
      <c r="G88" s="17" t="str">
        <f t="shared" si="9"/>
        <v>Sack (Francium)</v>
      </c>
      <c r="H88" s="17" t="str">
        <f t="shared" si="10"/>
        <v>Powder Keg (Francium)</v>
      </c>
      <c r="I88" s="17" t="str">
        <f t="shared" si="11"/>
        <v>Chemical Silo (Francium)</v>
      </c>
      <c r="J88" s="16" t="str">
        <f>[1]Elements!B88</f>
        <v>Francium</v>
      </c>
      <c r="K88" s="19" t="str">
        <f>[1]Elements!C88</f>
        <v>Fr</v>
      </c>
      <c r="L88" s="19" t="str">
        <f>[1]Elements!D88</f>
        <v>Solid</v>
      </c>
      <c r="M88" s="20" t="str">
        <f>IF(L88=[1]Enums!$B$7, [1]Enums!$A$7, IF(L88=[1]Enums!$B$8, [1]Enums!$A$8, [1]Enums!$A$9))</f>
        <v>Bag</v>
      </c>
      <c r="N88" s="20" t="str">
        <f>IF(L88=[1]Enums!$B$10, [1]Enums!$A$10, IF(L88=[1]Enums!$B$11, [1]Enums!$A$11, [1]Enums!$A$12))</f>
        <v>Sack</v>
      </c>
      <c r="O88" s="20" t="str">
        <f>IF(L88=[1]Enums!$B$13, [1]Enums!$A$13, IF(L88=[1]Enums!$B$14, [1]Enums!$A$14, [1]Enums!$A$15))</f>
        <v>Powder Keg</v>
      </c>
      <c r="P88" s="20" t="str">
        <f>IF(L88=[1]Enums!$B$16, [1]Enums!$A$16, IF(L88=[1]Enums!$B$17, [1]Enums!$A$17, [1]Enums!$A$18))</f>
        <v>Chemical Silo</v>
      </c>
    </row>
    <row r="89" spans="1:16" x14ac:dyDescent="0.2">
      <c r="A89" s="4" t="str">
        <f>[1]Enums!$A$134</f>
        <v>1.0.0</v>
      </c>
      <c r="B89" s="13" t="s">
        <v>163</v>
      </c>
      <c r="C89" s="13" t="s">
        <v>281</v>
      </c>
      <c r="D89" s="13" t="s">
        <v>456</v>
      </c>
      <c r="E89" s="13" t="s">
        <v>574</v>
      </c>
      <c r="F89" s="16" t="str">
        <f t="shared" si="8"/>
        <v>Bag (Radium)</v>
      </c>
      <c r="G89" s="16" t="str">
        <f t="shared" si="9"/>
        <v>Sack (Radium)</v>
      </c>
      <c r="H89" s="16" t="str">
        <f t="shared" si="10"/>
        <v>Powder Keg (Radium)</v>
      </c>
      <c r="I89" s="16" t="str">
        <f t="shared" si="11"/>
        <v>Chemical Silo (Radium)</v>
      </c>
      <c r="J89" s="16" t="str">
        <f>[1]Elements!B89</f>
        <v>Radium</v>
      </c>
      <c r="K89" s="19" t="str">
        <f>[1]Elements!C89</f>
        <v>Ra</v>
      </c>
      <c r="L89" s="19" t="str">
        <f>[1]Elements!D89</f>
        <v>Solid</v>
      </c>
      <c r="M89" s="20" t="str">
        <f>IF(L89=[1]Enums!$B$7, [1]Enums!$A$7, IF(L89=[1]Enums!$B$8, [1]Enums!$A$8, [1]Enums!$A$9))</f>
        <v>Bag</v>
      </c>
      <c r="N89" s="20" t="str">
        <f>IF(L89=[1]Enums!$B$10, [1]Enums!$A$10, IF(L89=[1]Enums!$B$11, [1]Enums!$A$11, [1]Enums!$A$12))</f>
        <v>Sack</v>
      </c>
      <c r="O89" s="20" t="str">
        <f>IF(L89=[1]Enums!$B$13, [1]Enums!$A$13, IF(L89=[1]Enums!$B$14, [1]Enums!$A$14, [1]Enums!$A$15))</f>
        <v>Powder Keg</v>
      </c>
      <c r="P89" s="20" t="str">
        <f>IF(L89=[1]Enums!$B$16, [1]Enums!$A$16, IF(L89=[1]Enums!$B$17, [1]Enums!$A$17, [1]Enums!$A$18))</f>
        <v>Chemical Silo</v>
      </c>
    </row>
    <row r="90" spans="1:16" x14ac:dyDescent="0.2">
      <c r="A90" s="4" t="str">
        <f>[1]Enums!$A$134</f>
        <v>1.0.0</v>
      </c>
      <c r="B90" s="13" t="s">
        <v>162</v>
      </c>
      <c r="C90" s="13" t="s">
        <v>280</v>
      </c>
      <c r="D90" s="13" t="s">
        <v>457</v>
      </c>
      <c r="E90" s="13" t="s">
        <v>575</v>
      </c>
      <c r="F90" s="16" t="str">
        <f t="shared" si="8"/>
        <v>Bag (Actinium)</v>
      </c>
      <c r="G90" s="16" t="str">
        <f t="shared" si="9"/>
        <v>Sack (Actinium)</v>
      </c>
      <c r="H90" s="16" t="str">
        <f t="shared" si="10"/>
        <v>Powder Keg (Actinium)</v>
      </c>
      <c r="I90" s="16" t="str">
        <f t="shared" si="11"/>
        <v>Chemical Silo (Actinium)</v>
      </c>
      <c r="J90" s="16" t="str">
        <f>[1]Elements!B90</f>
        <v>Actinium</v>
      </c>
      <c r="K90" s="19" t="str">
        <f>[1]Elements!C90</f>
        <v>Ac</v>
      </c>
      <c r="L90" s="19" t="str">
        <f>[1]Elements!D90</f>
        <v>Solid</v>
      </c>
      <c r="M90" s="20" t="str">
        <f>IF(L90=[1]Enums!$B$7, [1]Enums!$A$7, IF(L90=[1]Enums!$B$8, [1]Enums!$A$8, [1]Enums!$A$9))</f>
        <v>Bag</v>
      </c>
      <c r="N90" s="20" t="str">
        <f>IF(L90=[1]Enums!$B$10, [1]Enums!$A$10, IF(L90=[1]Enums!$B$11, [1]Enums!$A$11, [1]Enums!$A$12))</f>
        <v>Sack</v>
      </c>
      <c r="O90" s="20" t="str">
        <f>IF(L90=[1]Enums!$B$13, [1]Enums!$A$13, IF(L90=[1]Enums!$B$14, [1]Enums!$A$14, [1]Enums!$A$15))</f>
        <v>Powder Keg</v>
      </c>
      <c r="P90" s="20" t="str">
        <f>IF(L90=[1]Enums!$B$16, [1]Enums!$A$16, IF(L90=[1]Enums!$B$17, [1]Enums!$A$17, [1]Enums!$A$18))</f>
        <v>Chemical Silo</v>
      </c>
    </row>
    <row r="91" spans="1:16" x14ac:dyDescent="0.2">
      <c r="A91" s="4" t="str">
        <f>[1]Enums!$A$134</f>
        <v>1.0.0</v>
      </c>
      <c r="B91" s="13" t="s">
        <v>161</v>
      </c>
      <c r="C91" s="13" t="s">
        <v>279</v>
      </c>
      <c r="D91" s="13" t="s">
        <v>458</v>
      </c>
      <c r="E91" s="13" t="s">
        <v>576</v>
      </c>
      <c r="F91" s="16" t="str">
        <f t="shared" si="8"/>
        <v>Bag (Thorium)</v>
      </c>
      <c r="G91" s="16" t="str">
        <f t="shared" si="9"/>
        <v>Sack (Thorium)</v>
      </c>
      <c r="H91" s="16" t="str">
        <f t="shared" si="10"/>
        <v>Powder Keg (Thorium)</v>
      </c>
      <c r="I91" s="16" t="str">
        <f t="shared" si="11"/>
        <v>Chemical Silo (Thorium)</v>
      </c>
      <c r="J91" s="16" t="str">
        <f>[1]Elements!B91</f>
        <v>Thorium</v>
      </c>
      <c r="K91" s="19" t="str">
        <f>[1]Elements!C91</f>
        <v>Th</v>
      </c>
      <c r="L91" s="19" t="str">
        <f>[1]Elements!D91</f>
        <v>Solid</v>
      </c>
      <c r="M91" s="20" t="str">
        <f>IF(L91=[1]Enums!$B$7, [1]Enums!$A$7, IF(L91=[1]Enums!$B$8, [1]Enums!$A$8, [1]Enums!$A$9))</f>
        <v>Bag</v>
      </c>
      <c r="N91" s="20" t="str">
        <f>IF(L91=[1]Enums!$B$10, [1]Enums!$A$10, IF(L91=[1]Enums!$B$11, [1]Enums!$A$11, [1]Enums!$A$12))</f>
        <v>Sack</v>
      </c>
      <c r="O91" s="20" t="str">
        <f>IF(L91=[1]Enums!$B$13, [1]Enums!$A$13, IF(L91=[1]Enums!$B$14, [1]Enums!$A$14, [1]Enums!$A$15))</f>
        <v>Powder Keg</v>
      </c>
      <c r="P91" s="20" t="str">
        <f>IF(L91=[1]Enums!$B$16, [1]Enums!$A$16, IF(L91=[1]Enums!$B$17, [1]Enums!$A$17, [1]Enums!$A$18))</f>
        <v>Chemical Silo</v>
      </c>
    </row>
    <row r="92" spans="1:16" x14ac:dyDescent="0.2">
      <c r="A92" s="4" t="str">
        <f>[1]Enums!$A$134</f>
        <v>1.0.0</v>
      </c>
      <c r="B92" s="13" t="s">
        <v>160</v>
      </c>
      <c r="C92" s="13" t="s">
        <v>278</v>
      </c>
      <c r="D92" s="13" t="s">
        <v>459</v>
      </c>
      <c r="E92" s="13" t="s">
        <v>577</v>
      </c>
      <c r="F92" s="16" t="str">
        <f t="shared" si="8"/>
        <v>Bag (Protactinium)</v>
      </c>
      <c r="G92" s="16" t="str">
        <f t="shared" si="9"/>
        <v>Sack (Protactinium)</v>
      </c>
      <c r="H92" s="16" t="str">
        <f t="shared" si="10"/>
        <v>Powder Keg (Protactinium)</v>
      </c>
      <c r="I92" s="16" t="str">
        <f t="shared" si="11"/>
        <v>Chemical Silo (Protactinium)</v>
      </c>
      <c r="J92" s="16" t="str">
        <f>[1]Elements!B92</f>
        <v>Protactinium</v>
      </c>
      <c r="K92" s="19" t="str">
        <f>[1]Elements!C92</f>
        <v>Pa</v>
      </c>
      <c r="L92" s="19" t="str">
        <f>[1]Elements!D92</f>
        <v>Solid</v>
      </c>
      <c r="M92" s="20" t="str">
        <f>IF(L92=[1]Enums!$B$7, [1]Enums!$A$7, IF(L92=[1]Enums!$B$8, [1]Enums!$A$8, [1]Enums!$A$9))</f>
        <v>Bag</v>
      </c>
      <c r="N92" s="20" t="str">
        <f>IF(L92=[1]Enums!$B$10, [1]Enums!$A$10, IF(L92=[1]Enums!$B$11, [1]Enums!$A$11, [1]Enums!$A$12))</f>
        <v>Sack</v>
      </c>
      <c r="O92" s="20" t="str">
        <f>IF(L92=[1]Enums!$B$13, [1]Enums!$A$13, IF(L92=[1]Enums!$B$14, [1]Enums!$A$14, [1]Enums!$A$15))</f>
        <v>Powder Keg</v>
      </c>
      <c r="P92" s="20" t="str">
        <f>IF(L92=[1]Enums!$B$16, [1]Enums!$A$16, IF(L92=[1]Enums!$B$17, [1]Enums!$A$17, [1]Enums!$A$18))</f>
        <v>Chemical Silo</v>
      </c>
    </row>
    <row r="93" spans="1:16" x14ac:dyDescent="0.2">
      <c r="A93" s="4" t="str">
        <f>[1]Enums!$A$134</f>
        <v>1.0.0</v>
      </c>
      <c r="B93" s="13" t="s">
        <v>159</v>
      </c>
      <c r="C93" s="13" t="s">
        <v>277</v>
      </c>
      <c r="D93" s="13" t="s">
        <v>460</v>
      </c>
      <c r="E93" s="13" t="s">
        <v>578</v>
      </c>
      <c r="F93" s="16" t="str">
        <f t="shared" si="8"/>
        <v>Bag (Uranium)</v>
      </c>
      <c r="G93" s="16" t="str">
        <f t="shared" si="9"/>
        <v>Sack (Uranium)</v>
      </c>
      <c r="H93" s="16" t="str">
        <f t="shared" si="10"/>
        <v>Powder Keg (Uranium)</v>
      </c>
      <c r="I93" s="16" t="str">
        <f t="shared" si="11"/>
        <v>Chemical Silo (Uranium)</v>
      </c>
      <c r="J93" s="16" t="str">
        <f>[1]Elements!B93</f>
        <v>Uranium</v>
      </c>
      <c r="K93" s="19" t="str">
        <f>[1]Elements!C93</f>
        <v>U</v>
      </c>
      <c r="L93" s="19" t="str">
        <f>[1]Elements!D93</f>
        <v>Solid</v>
      </c>
      <c r="M93" s="20" t="str">
        <f>IF(L93=[1]Enums!$B$7, [1]Enums!$A$7, IF(L93=[1]Enums!$B$8, [1]Enums!$A$8, [1]Enums!$A$9))</f>
        <v>Bag</v>
      </c>
      <c r="N93" s="20" t="str">
        <f>IF(L93=[1]Enums!$B$10, [1]Enums!$A$10, IF(L93=[1]Enums!$B$11, [1]Enums!$A$11, [1]Enums!$A$12))</f>
        <v>Sack</v>
      </c>
      <c r="O93" s="20" t="str">
        <f>IF(L93=[1]Enums!$B$13, [1]Enums!$A$13, IF(L93=[1]Enums!$B$14, [1]Enums!$A$14, [1]Enums!$A$15))</f>
        <v>Powder Keg</v>
      </c>
      <c r="P93" s="20" t="str">
        <f>IF(L93=[1]Enums!$B$16, [1]Enums!$A$16, IF(L93=[1]Enums!$B$17, [1]Enums!$A$17, [1]Enums!$A$18))</f>
        <v>Chemical Silo</v>
      </c>
    </row>
    <row r="94" spans="1:16" x14ac:dyDescent="0.2">
      <c r="A94" s="4" t="str">
        <f>[1]Enums!$A$134</f>
        <v>1.0.0</v>
      </c>
      <c r="B94" s="13" t="s">
        <v>158</v>
      </c>
      <c r="C94" s="13" t="s">
        <v>276</v>
      </c>
      <c r="D94" s="13" t="s">
        <v>461</v>
      </c>
      <c r="E94" s="13" t="s">
        <v>579</v>
      </c>
      <c r="F94" s="16" t="str">
        <f t="shared" si="8"/>
        <v>Bag (Neptunium)</v>
      </c>
      <c r="G94" s="16" t="str">
        <f t="shared" si="9"/>
        <v>Sack (Neptunium)</v>
      </c>
      <c r="H94" s="16" t="str">
        <f t="shared" si="10"/>
        <v>Powder Keg (Neptunium)</v>
      </c>
      <c r="I94" s="16" t="str">
        <f t="shared" si="11"/>
        <v>Chemical Silo (Neptunium)</v>
      </c>
      <c r="J94" s="16" t="str">
        <f>[1]Elements!B94</f>
        <v>Neptunium</v>
      </c>
      <c r="K94" s="19" t="str">
        <f>[1]Elements!C94</f>
        <v>Np</v>
      </c>
      <c r="L94" s="19" t="str">
        <f>[1]Elements!D94</f>
        <v>Solid</v>
      </c>
      <c r="M94" s="20" t="str">
        <f>IF(L94=[1]Enums!$B$7, [1]Enums!$A$7, IF(L94=[1]Enums!$B$8, [1]Enums!$A$8, [1]Enums!$A$9))</f>
        <v>Bag</v>
      </c>
      <c r="N94" s="20" t="str">
        <f>IF(L94=[1]Enums!$B$10, [1]Enums!$A$10, IF(L94=[1]Enums!$B$11, [1]Enums!$A$11, [1]Enums!$A$12))</f>
        <v>Sack</v>
      </c>
      <c r="O94" s="20" t="str">
        <f>IF(L94=[1]Enums!$B$13, [1]Enums!$A$13, IF(L94=[1]Enums!$B$14, [1]Enums!$A$14, [1]Enums!$A$15))</f>
        <v>Powder Keg</v>
      </c>
      <c r="P94" s="20" t="str">
        <f>IF(L94=[1]Enums!$B$16, [1]Enums!$A$16, IF(L94=[1]Enums!$B$17, [1]Enums!$A$17, [1]Enums!$A$18))</f>
        <v>Chemical Silo</v>
      </c>
    </row>
    <row r="95" spans="1:16" x14ac:dyDescent="0.2">
      <c r="A95" s="4" t="str">
        <f>[1]Enums!$A$134</f>
        <v>1.0.0</v>
      </c>
      <c r="B95" s="13" t="s">
        <v>157</v>
      </c>
      <c r="C95" s="13" t="s">
        <v>275</v>
      </c>
      <c r="D95" s="13" t="s">
        <v>462</v>
      </c>
      <c r="E95" s="13" t="s">
        <v>580</v>
      </c>
      <c r="F95" s="16" t="str">
        <f t="shared" si="8"/>
        <v>Bag (Plutonium)</v>
      </c>
      <c r="G95" s="16" t="str">
        <f t="shared" si="9"/>
        <v>Sack (Plutonium)</v>
      </c>
      <c r="H95" s="16" t="str">
        <f t="shared" si="10"/>
        <v>Powder Keg (Plutonium)</v>
      </c>
      <c r="I95" s="16" t="str">
        <f t="shared" si="11"/>
        <v>Chemical Silo (Plutonium)</v>
      </c>
      <c r="J95" s="16" t="str">
        <f>[1]Elements!B95</f>
        <v>Plutonium</v>
      </c>
      <c r="K95" s="19" t="str">
        <f>[1]Elements!C95</f>
        <v>Pu</v>
      </c>
      <c r="L95" s="19" t="str">
        <f>[1]Elements!D95</f>
        <v>Solid</v>
      </c>
      <c r="M95" s="20" t="str">
        <f>IF(L95=[1]Enums!$B$7, [1]Enums!$A$7, IF(L95=[1]Enums!$B$8, [1]Enums!$A$8, [1]Enums!$A$9))</f>
        <v>Bag</v>
      </c>
      <c r="N95" s="20" t="str">
        <f>IF(L95=[1]Enums!$B$10, [1]Enums!$A$10, IF(L95=[1]Enums!$B$11, [1]Enums!$A$11, [1]Enums!$A$12))</f>
        <v>Sack</v>
      </c>
      <c r="O95" s="20" t="str">
        <f>IF(L95=[1]Enums!$B$13, [1]Enums!$A$13, IF(L95=[1]Enums!$B$14, [1]Enums!$A$14, [1]Enums!$A$15))</f>
        <v>Powder Keg</v>
      </c>
      <c r="P95" s="20" t="str">
        <f>IF(L95=[1]Enums!$B$16, [1]Enums!$A$16, IF(L95=[1]Enums!$B$17, [1]Enums!$A$17, [1]Enums!$A$18))</f>
        <v>Chemical Silo</v>
      </c>
    </row>
    <row r="96" spans="1:16" x14ac:dyDescent="0.2">
      <c r="A96" s="4" t="str">
        <f>[1]Enums!$A$134</f>
        <v>1.0.0</v>
      </c>
      <c r="B96" s="13" t="s">
        <v>156</v>
      </c>
      <c r="C96" s="13" t="s">
        <v>274</v>
      </c>
      <c r="D96" s="13" t="s">
        <v>463</v>
      </c>
      <c r="E96" s="13" t="s">
        <v>581</v>
      </c>
      <c r="F96" s="16" t="str">
        <f t="shared" si="8"/>
        <v>Bag (Americium)</v>
      </c>
      <c r="G96" s="16" t="str">
        <f t="shared" si="9"/>
        <v>Sack (Americium)</v>
      </c>
      <c r="H96" s="16" t="str">
        <f t="shared" si="10"/>
        <v>Powder Keg (Americium)</v>
      </c>
      <c r="I96" s="16" t="str">
        <f t="shared" si="11"/>
        <v>Chemical Silo (Americium)</v>
      </c>
      <c r="J96" s="16" t="str">
        <f>[1]Elements!B96</f>
        <v>Americium</v>
      </c>
      <c r="K96" s="19" t="str">
        <f>[1]Elements!C96</f>
        <v>Am</v>
      </c>
      <c r="L96" s="19" t="str">
        <f>[1]Elements!D96</f>
        <v>Solid</v>
      </c>
      <c r="M96" s="20" t="str">
        <f>IF(L96=[1]Enums!$B$7, [1]Enums!$A$7, IF(L96=[1]Enums!$B$8, [1]Enums!$A$8, [1]Enums!$A$9))</f>
        <v>Bag</v>
      </c>
      <c r="N96" s="20" t="str">
        <f>IF(L96=[1]Enums!$B$10, [1]Enums!$A$10, IF(L96=[1]Enums!$B$11, [1]Enums!$A$11, [1]Enums!$A$12))</f>
        <v>Sack</v>
      </c>
      <c r="O96" s="20" t="str">
        <f>IF(L96=[1]Enums!$B$13, [1]Enums!$A$13, IF(L96=[1]Enums!$B$14, [1]Enums!$A$14, [1]Enums!$A$15))</f>
        <v>Powder Keg</v>
      </c>
      <c r="P96" s="20" t="str">
        <f>IF(L96=[1]Enums!$B$16, [1]Enums!$A$16, IF(L96=[1]Enums!$B$17, [1]Enums!$A$17, [1]Enums!$A$18))</f>
        <v>Chemical Silo</v>
      </c>
    </row>
    <row r="97" spans="1:16" x14ac:dyDescent="0.2">
      <c r="A97" s="4" t="str">
        <f>[1]Enums!$A$134</f>
        <v>1.0.0</v>
      </c>
      <c r="B97" s="13" t="s">
        <v>155</v>
      </c>
      <c r="C97" s="13" t="s">
        <v>273</v>
      </c>
      <c r="D97" s="13" t="s">
        <v>464</v>
      </c>
      <c r="E97" s="13" t="s">
        <v>582</v>
      </c>
      <c r="F97" s="16" t="str">
        <f t="shared" si="8"/>
        <v>Bag (Curium)</v>
      </c>
      <c r="G97" s="16" t="str">
        <f t="shared" si="9"/>
        <v>Sack (Curium)</v>
      </c>
      <c r="H97" s="16" t="str">
        <f t="shared" si="10"/>
        <v>Powder Keg (Curium)</v>
      </c>
      <c r="I97" s="16" t="str">
        <f t="shared" si="11"/>
        <v>Chemical Silo (Curium)</v>
      </c>
      <c r="J97" s="16" t="str">
        <f>[1]Elements!B97</f>
        <v>Curium</v>
      </c>
      <c r="K97" s="19" t="str">
        <f>[1]Elements!C97</f>
        <v>Cm</v>
      </c>
      <c r="L97" s="19" t="str">
        <f>[1]Elements!D97</f>
        <v>Solid</v>
      </c>
      <c r="M97" s="20" t="str">
        <f>IF(L97=[1]Enums!$B$7, [1]Enums!$A$7, IF(L97=[1]Enums!$B$8, [1]Enums!$A$8, [1]Enums!$A$9))</f>
        <v>Bag</v>
      </c>
      <c r="N97" s="20" t="str">
        <f>IF(L97=[1]Enums!$B$10, [1]Enums!$A$10, IF(L97=[1]Enums!$B$11, [1]Enums!$A$11, [1]Enums!$A$12))</f>
        <v>Sack</v>
      </c>
      <c r="O97" s="20" t="str">
        <f>IF(L97=[1]Enums!$B$13, [1]Enums!$A$13, IF(L97=[1]Enums!$B$14, [1]Enums!$A$14, [1]Enums!$A$15))</f>
        <v>Powder Keg</v>
      </c>
      <c r="P97" s="20" t="str">
        <f>IF(L97=[1]Enums!$B$16, [1]Enums!$A$16, IF(L97=[1]Enums!$B$17, [1]Enums!$A$17, [1]Enums!$A$18))</f>
        <v>Chemical Silo</v>
      </c>
    </row>
    <row r="98" spans="1:16" x14ac:dyDescent="0.2">
      <c r="A98" s="4" t="str">
        <f>[1]Enums!$A$134</f>
        <v>1.0.0</v>
      </c>
      <c r="B98" s="13" t="s">
        <v>154</v>
      </c>
      <c r="C98" s="13" t="s">
        <v>272</v>
      </c>
      <c r="D98" s="13" t="s">
        <v>465</v>
      </c>
      <c r="E98" s="13" t="s">
        <v>583</v>
      </c>
      <c r="F98" s="16" t="str">
        <f t="shared" ref="F98:F119" si="12">M98&amp;" ("&amp;$J98&amp;")"</f>
        <v>Bag (Berkelium)</v>
      </c>
      <c r="G98" s="16" t="str">
        <f t="shared" ref="G98:G119" si="13">N98&amp;" ("&amp;$J98&amp;")"</f>
        <v>Sack (Berkelium)</v>
      </c>
      <c r="H98" s="16" t="str">
        <f t="shared" ref="H98:H119" si="14">O98&amp;" ("&amp;$J98&amp;")"</f>
        <v>Powder Keg (Berkelium)</v>
      </c>
      <c r="I98" s="16" t="str">
        <f t="shared" ref="I98:I119" si="15">P98&amp;" ("&amp;$J98&amp;")"</f>
        <v>Chemical Silo (Berkelium)</v>
      </c>
      <c r="J98" s="16" t="str">
        <f>[1]Elements!B98</f>
        <v>Berkelium</v>
      </c>
      <c r="K98" s="19" t="str">
        <f>[1]Elements!C98</f>
        <v>Bk</v>
      </c>
      <c r="L98" s="19" t="str">
        <f>[1]Elements!D98</f>
        <v>Solid</v>
      </c>
      <c r="M98" s="20" t="str">
        <f>IF(L98=[1]Enums!$B$7, [1]Enums!$A$7, IF(L98=[1]Enums!$B$8, [1]Enums!$A$8, [1]Enums!$A$9))</f>
        <v>Bag</v>
      </c>
      <c r="N98" s="20" t="str">
        <f>IF(L98=[1]Enums!$B$10, [1]Enums!$A$10, IF(L98=[1]Enums!$B$11, [1]Enums!$A$11, [1]Enums!$A$12))</f>
        <v>Sack</v>
      </c>
      <c r="O98" s="20" t="str">
        <f>IF(L98=[1]Enums!$B$13, [1]Enums!$A$13, IF(L98=[1]Enums!$B$14, [1]Enums!$A$14, [1]Enums!$A$15))</f>
        <v>Powder Keg</v>
      </c>
      <c r="P98" s="20" t="str">
        <f>IF(L98=[1]Enums!$B$16, [1]Enums!$A$16, IF(L98=[1]Enums!$B$17, [1]Enums!$A$17, [1]Enums!$A$18))</f>
        <v>Chemical Silo</v>
      </c>
    </row>
    <row r="99" spans="1:16" x14ac:dyDescent="0.2">
      <c r="A99" s="4" t="str">
        <f>[1]Enums!$A$134</f>
        <v>1.0.0</v>
      </c>
      <c r="B99" s="13" t="s">
        <v>153</v>
      </c>
      <c r="C99" s="13" t="s">
        <v>271</v>
      </c>
      <c r="D99" s="13" t="s">
        <v>466</v>
      </c>
      <c r="E99" s="13" t="s">
        <v>584</v>
      </c>
      <c r="F99" s="16" t="str">
        <f t="shared" si="12"/>
        <v>Bag (Californium)</v>
      </c>
      <c r="G99" s="16" t="str">
        <f t="shared" si="13"/>
        <v>Sack (Californium)</v>
      </c>
      <c r="H99" s="16" t="str">
        <f t="shared" si="14"/>
        <v>Powder Keg (Californium)</v>
      </c>
      <c r="I99" s="16" t="str">
        <f t="shared" si="15"/>
        <v>Chemical Silo (Californium)</v>
      </c>
      <c r="J99" s="16" t="str">
        <f>[1]Elements!B99</f>
        <v>Californium</v>
      </c>
      <c r="K99" s="19" t="str">
        <f>[1]Elements!C99</f>
        <v>Cf</v>
      </c>
      <c r="L99" s="19" t="str">
        <f>[1]Elements!D99</f>
        <v>Solid</v>
      </c>
      <c r="M99" s="20" t="str">
        <f>IF(L99=[1]Enums!$B$7, [1]Enums!$A$7, IF(L99=[1]Enums!$B$8, [1]Enums!$A$8, [1]Enums!$A$9))</f>
        <v>Bag</v>
      </c>
      <c r="N99" s="20" t="str">
        <f>IF(L99=[1]Enums!$B$10, [1]Enums!$A$10, IF(L99=[1]Enums!$B$11, [1]Enums!$A$11, [1]Enums!$A$12))</f>
        <v>Sack</v>
      </c>
      <c r="O99" s="20" t="str">
        <f>IF(L99=[1]Enums!$B$13, [1]Enums!$A$13, IF(L99=[1]Enums!$B$14, [1]Enums!$A$14, [1]Enums!$A$15))</f>
        <v>Powder Keg</v>
      </c>
      <c r="P99" s="20" t="str">
        <f>IF(L99=[1]Enums!$B$16, [1]Enums!$A$16, IF(L99=[1]Enums!$B$17, [1]Enums!$A$17, [1]Enums!$A$18))</f>
        <v>Chemical Silo</v>
      </c>
    </row>
    <row r="100" spans="1:16" x14ac:dyDescent="0.2">
      <c r="A100" s="4" t="str">
        <f>[1]Enums!$A$134</f>
        <v>1.0.0</v>
      </c>
      <c r="B100" s="13" t="s">
        <v>152</v>
      </c>
      <c r="C100" s="13" t="s">
        <v>270</v>
      </c>
      <c r="D100" s="13" t="s">
        <v>467</v>
      </c>
      <c r="E100" s="13" t="s">
        <v>585</v>
      </c>
      <c r="F100" s="16" t="str">
        <f t="shared" si="12"/>
        <v>Bag (Einsteinium)</v>
      </c>
      <c r="G100" s="16" t="str">
        <f t="shared" si="13"/>
        <v>Sack (Einsteinium)</v>
      </c>
      <c r="H100" s="16" t="str">
        <f t="shared" si="14"/>
        <v>Powder Keg (Einsteinium)</v>
      </c>
      <c r="I100" s="16" t="str">
        <f t="shared" si="15"/>
        <v>Chemical Silo (Einsteinium)</v>
      </c>
      <c r="J100" s="16" t="str">
        <f>[1]Elements!B100</f>
        <v>Einsteinium</v>
      </c>
      <c r="K100" s="19" t="str">
        <f>[1]Elements!C100</f>
        <v>Es</v>
      </c>
      <c r="L100" s="19" t="str">
        <f>[1]Elements!D100</f>
        <v>Solid</v>
      </c>
      <c r="M100" s="20" t="str">
        <f>IF(L100=[1]Enums!$B$7, [1]Enums!$A$7, IF(L100=[1]Enums!$B$8, [1]Enums!$A$8, [1]Enums!$A$9))</f>
        <v>Bag</v>
      </c>
      <c r="N100" s="20" t="str">
        <f>IF(L100=[1]Enums!$B$10, [1]Enums!$A$10, IF(L100=[1]Enums!$B$11, [1]Enums!$A$11, [1]Enums!$A$12))</f>
        <v>Sack</v>
      </c>
      <c r="O100" s="20" t="str">
        <f>IF(L100=[1]Enums!$B$13, [1]Enums!$A$13, IF(L100=[1]Enums!$B$14, [1]Enums!$A$14, [1]Enums!$A$15))</f>
        <v>Powder Keg</v>
      </c>
      <c r="P100" s="20" t="str">
        <f>IF(L100=[1]Enums!$B$16, [1]Enums!$A$16, IF(L100=[1]Enums!$B$17, [1]Enums!$A$17, [1]Enums!$A$18))</f>
        <v>Chemical Silo</v>
      </c>
    </row>
    <row r="101" spans="1:16" x14ac:dyDescent="0.2">
      <c r="A101" s="4" t="str">
        <f>[1]Enums!$A$134</f>
        <v>1.0.0</v>
      </c>
      <c r="B101" s="13" t="s">
        <v>151</v>
      </c>
      <c r="C101" s="13" t="s">
        <v>269</v>
      </c>
      <c r="D101" s="13" t="s">
        <v>468</v>
      </c>
      <c r="E101" s="13" t="s">
        <v>586</v>
      </c>
      <c r="F101" s="16" t="str">
        <f t="shared" si="12"/>
        <v>Bag (Fermium)</v>
      </c>
      <c r="G101" s="16" t="str">
        <f t="shared" si="13"/>
        <v>Sack (Fermium)</v>
      </c>
      <c r="H101" s="16" t="str">
        <f t="shared" si="14"/>
        <v>Powder Keg (Fermium)</v>
      </c>
      <c r="I101" s="16" t="str">
        <f t="shared" si="15"/>
        <v>Chemical Silo (Fermium)</v>
      </c>
      <c r="J101" s="16" t="str">
        <f>[1]Elements!B101</f>
        <v>Fermium</v>
      </c>
      <c r="K101" s="19" t="str">
        <f>[1]Elements!C101</f>
        <v>Fm</v>
      </c>
      <c r="L101" s="19" t="str">
        <f>[1]Elements!D101</f>
        <v>Solid</v>
      </c>
      <c r="M101" s="20" t="str">
        <f>IF(L101=[1]Enums!$B$7, [1]Enums!$A$7, IF(L101=[1]Enums!$B$8, [1]Enums!$A$8, [1]Enums!$A$9))</f>
        <v>Bag</v>
      </c>
      <c r="N101" s="20" t="str">
        <f>IF(L101=[1]Enums!$B$10, [1]Enums!$A$10, IF(L101=[1]Enums!$B$11, [1]Enums!$A$11, [1]Enums!$A$12))</f>
        <v>Sack</v>
      </c>
      <c r="O101" s="20" t="str">
        <f>IF(L101=[1]Enums!$B$13, [1]Enums!$A$13, IF(L101=[1]Enums!$B$14, [1]Enums!$A$14, [1]Enums!$A$15))</f>
        <v>Powder Keg</v>
      </c>
      <c r="P101" s="20" t="str">
        <f>IF(L101=[1]Enums!$B$16, [1]Enums!$A$16, IF(L101=[1]Enums!$B$17, [1]Enums!$A$17, [1]Enums!$A$18))</f>
        <v>Chemical Silo</v>
      </c>
    </row>
    <row r="102" spans="1:16" x14ac:dyDescent="0.2">
      <c r="A102" s="4" t="str">
        <f>[1]Enums!$A$134</f>
        <v>1.0.0</v>
      </c>
      <c r="B102" s="13" t="s">
        <v>150</v>
      </c>
      <c r="C102" s="13" t="s">
        <v>268</v>
      </c>
      <c r="D102" s="13" t="s">
        <v>469</v>
      </c>
      <c r="E102" s="13" t="s">
        <v>587</v>
      </c>
      <c r="F102" s="16" t="str">
        <f t="shared" si="12"/>
        <v>Bag (Mendelevium)</v>
      </c>
      <c r="G102" s="16" t="str">
        <f t="shared" si="13"/>
        <v>Sack (Mendelevium)</v>
      </c>
      <c r="H102" s="16" t="str">
        <f t="shared" si="14"/>
        <v>Powder Keg (Mendelevium)</v>
      </c>
      <c r="I102" s="16" t="str">
        <f t="shared" si="15"/>
        <v>Chemical Silo (Mendelevium)</v>
      </c>
      <c r="J102" s="16" t="str">
        <f>[1]Elements!B102</f>
        <v>Mendelevium</v>
      </c>
      <c r="K102" s="19" t="str">
        <f>[1]Elements!C102</f>
        <v>Md</v>
      </c>
      <c r="L102" s="19" t="str">
        <f>[1]Elements!D102</f>
        <v>Solid</v>
      </c>
      <c r="M102" s="20" t="str">
        <f>IF(L102=[1]Enums!$B$7, [1]Enums!$A$7, IF(L102=[1]Enums!$B$8, [1]Enums!$A$8, [1]Enums!$A$9))</f>
        <v>Bag</v>
      </c>
      <c r="N102" s="20" t="str">
        <f>IF(L102=[1]Enums!$B$10, [1]Enums!$A$10, IF(L102=[1]Enums!$B$11, [1]Enums!$A$11, [1]Enums!$A$12))</f>
        <v>Sack</v>
      </c>
      <c r="O102" s="20" t="str">
        <f>IF(L102=[1]Enums!$B$13, [1]Enums!$A$13, IF(L102=[1]Enums!$B$14, [1]Enums!$A$14, [1]Enums!$A$15))</f>
        <v>Powder Keg</v>
      </c>
      <c r="P102" s="20" t="str">
        <f>IF(L102=[1]Enums!$B$16, [1]Enums!$A$16, IF(L102=[1]Enums!$B$17, [1]Enums!$A$17, [1]Enums!$A$18))</f>
        <v>Chemical Silo</v>
      </c>
    </row>
    <row r="103" spans="1:16" x14ac:dyDescent="0.2">
      <c r="A103" s="4" t="str">
        <f>[1]Enums!$A$134</f>
        <v>1.0.0</v>
      </c>
      <c r="B103" s="13" t="s">
        <v>149</v>
      </c>
      <c r="C103" s="13" t="s">
        <v>267</v>
      </c>
      <c r="D103" s="13" t="s">
        <v>470</v>
      </c>
      <c r="E103" s="13" t="s">
        <v>588</v>
      </c>
      <c r="F103" s="16" t="str">
        <f t="shared" si="12"/>
        <v>Bag (Nobelium)</v>
      </c>
      <c r="G103" s="16" t="str">
        <f t="shared" si="13"/>
        <v>Sack (Nobelium)</v>
      </c>
      <c r="H103" s="16" t="str">
        <f t="shared" si="14"/>
        <v>Powder Keg (Nobelium)</v>
      </c>
      <c r="I103" s="16" t="str">
        <f t="shared" si="15"/>
        <v>Chemical Silo (Nobelium)</v>
      </c>
      <c r="J103" s="16" t="str">
        <f>[1]Elements!B103</f>
        <v>Nobelium</v>
      </c>
      <c r="K103" s="19" t="str">
        <f>[1]Elements!C103</f>
        <v>No</v>
      </c>
      <c r="L103" s="19" t="str">
        <f>[1]Elements!D103</f>
        <v>Solid</v>
      </c>
      <c r="M103" s="20" t="str">
        <f>IF(L103=[1]Enums!$B$7, [1]Enums!$A$7, IF(L103=[1]Enums!$B$8, [1]Enums!$A$8, [1]Enums!$A$9))</f>
        <v>Bag</v>
      </c>
      <c r="N103" s="20" t="str">
        <f>IF(L103=[1]Enums!$B$10, [1]Enums!$A$10, IF(L103=[1]Enums!$B$11, [1]Enums!$A$11, [1]Enums!$A$12))</f>
        <v>Sack</v>
      </c>
      <c r="O103" s="20" t="str">
        <f>IF(L103=[1]Enums!$B$13, [1]Enums!$A$13, IF(L103=[1]Enums!$B$14, [1]Enums!$A$14, [1]Enums!$A$15))</f>
        <v>Powder Keg</v>
      </c>
      <c r="P103" s="20" t="str">
        <f>IF(L103=[1]Enums!$B$16, [1]Enums!$A$16, IF(L103=[1]Enums!$B$17, [1]Enums!$A$17, [1]Enums!$A$18))</f>
        <v>Chemical Silo</v>
      </c>
    </row>
    <row r="104" spans="1:16" x14ac:dyDescent="0.2">
      <c r="A104" s="4" t="str">
        <f>[1]Enums!$A$134</f>
        <v>1.0.0</v>
      </c>
      <c r="B104" s="13" t="s">
        <v>148</v>
      </c>
      <c r="C104" s="13" t="s">
        <v>266</v>
      </c>
      <c r="D104" s="13" t="s">
        <v>471</v>
      </c>
      <c r="E104" s="13" t="s">
        <v>589</v>
      </c>
      <c r="F104" s="16" t="str">
        <f t="shared" si="12"/>
        <v>Bag (Lawrencium)</v>
      </c>
      <c r="G104" s="16" t="str">
        <f t="shared" si="13"/>
        <v>Sack (Lawrencium)</v>
      </c>
      <c r="H104" s="16" t="str">
        <f t="shared" si="14"/>
        <v>Powder Keg (Lawrencium)</v>
      </c>
      <c r="I104" s="16" t="str">
        <f t="shared" si="15"/>
        <v>Chemical Silo (Lawrencium)</v>
      </c>
      <c r="J104" s="16" t="str">
        <f>[1]Elements!B104</f>
        <v>Lawrencium</v>
      </c>
      <c r="K104" s="19" t="str">
        <f>[1]Elements!C104</f>
        <v>Lr</v>
      </c>
      <c r="L104" s="19" t="str">
        <f>[1]Elements!D104</f>
        <v>Solid</v>
      </c>
      <c r="M104" s="20" t="str">
        <f>IF(L104=[1]Enums!$B$7, [1]Enums!$A$7, IF(L104=[1]Enums!$B$8, [1]Enums!$A$8, [1]Enums!$A$9))</f>
        <v>Bag</v>
      </c>
      <c r="N104" s="20" t="str">
        <f>IF(L104=[1]Enums!$B$10, [1]Enums!$A$10, IF(L104=[1]Enums!$B$11, [1]Enums!$A$11, [1]Enums!$A$12))</f>
        <v>Sack</v>
      </c>
      <c r="O104" s="20" t="str">
        <f>IF(L104=[1]Enums!$B$13, [1]Enums!$A$13, IF(L104=[1]Enums!$B$14, [1]Enums!$A$14, [1]Enums!$A$15))</f>
        <v>Powder Keg</v>
      </c>
      <c r="P104" s="20" t="str">
        <f>IF(L104=[1]Enums!$B$16, [1]Enums!$A$16, IF(L104=[1]Enums!$B$17, [1]Enums!$A$17, [1]Enums!$A$18))</f>
        <v>Chemical Silo</v>
      </c>
    </row>
    <row r="105" spans="1:16" x14ac:dyDescent="0.2">
      <c r="A105" s="4" t="str">
        <f>[1]Enums!$A$134</f>
        <v>1.0.0</v>
      </c>
      <c r="B105" s="13" t="s">
        <v>147</v>
      </c>
      <c r="C105" s="13" t="s">
        <v>265</v>
      </c>
      <c r="D105" s="13" t="s">
        <v>472</v>
      </c>
      <c r="E105" s="13" t="s">
        <v>590</v>
      </c>
      <c r="F105" s="16" t="str">
        <f t="shared" si="12"/>
        <v>Bag (Rutherfordium)</v>
      </c>
      <c r="G105" s="16" t="str">
        <f t="shared" si="13"/>
        <v>Sack (Rutherfordium)</v>
      </c>
      <c r="H105" s="16" t="str">
        <f t="shared" si="14"/>
        <v>Powder Keg (Rutherfordium)</v>
      </c>
      <c r="I105" s="16" t="str">
        <f t="shared" si="15"/>
        <v>Chemical Silo (Rutherfordium)</v>
      </c>
      <c r="J105" s="16" t="str">
        <f>[1]Elements!B105</f>
        <v>Rutherfordium</v>
      </c>
      <c r="K105" s="19" t="str">
        <f>[1]Elements!C105</f>
        <v>Rf</v>
      </c>
      <c r="L105" s="19" t="str">
        <f>[1]Elements!D105</f>
        <v>Solid</v>
      </c>
      <c r="M105" s="20" t="str">
        <f>IF(L105=[1]Enums!$B$7, [1]Enums!$A$7, IF(L105=[1]Enums!$B$8, [1]Enums!$A$8, [1]Enums!$A$9))</f>
        <v>Bag</v>
      </c>
      <c r="N105" s="20" t="str">
        <f>IF(L105=[1]Enums!$B$10, [1]Enums!$A$10, IF(L105=[1]Enums!$B$11, [1]Enums!$A$11, [1]Enums!$A$12))</f>
        <v>Sack</v>
      </c>
      <c r="O105" s="20" t="str">
        <f>IF(L105=[1]Enums!$B$13, [1]Enums!$A$13, IF(L105=[1]Enums!$B$14, [1]Enums!$A$14, [1]Enums!$A$15))</f>
        <v>Powder Keg</v>
      </c>
      <c r="P105" s="20" t="str">
        <f>IF(L105=[1]Enums!$B$16, [1]Enums!$A$16, IF(L105=[1]Enums!$B$17, [1]Enums!$A$17, [1]Enums!$A$18))</f>
        <v>Chemical Silo</v>
      </c>
    </row>
    <row r="106" spans="1:16" x14ac:dyDescent="0.2">
      <c r="A106" s="4" t="str">
        <f>[1]Enums!$A$134</f>
        <v>1.0.0</v>
      </c>
      <c r="B106" s="13" t="s">
        <v>146</v>
      </c>
      <c r="C106" s="13" t="s">
        <v>264</v>
      </c>
      <c r="D106" s="13" t="s">
        <v>473</v>
      </c>
      <c r="E106" s="13" t="s">
        <v>591</v>
      </c>
      <c r="F106" s="16" t="str">
        <f t="shared" si="12"/>
        <v>Bag (Dubnium)</v>
      </c>
      <c r="G106" s="16" t="str">
        <f t="shared" si="13"/>
        <v>Sack (Dubnium)</v>
      </c>
      <c r="H106" s="16" t="str">
        <f t="shared" si="14"/>
        <v>Powder Keg (Dubnium)</v>
      </c>
      <c r="I106" s="16" t="str">
        <f t="shared" si="15"/>
        <v>Chemical Silo (Dubnium)</v>
      </c>
      <c r="J106" s="16" t="str">
        <f>[1]Elements!B106</f>
        <v>Dubnium</v>
      </c>
      <c r="K106" s="19" t="str">
        <f>[1]Elements!C106</f>
        <v>Db</v>
      </c>
      <c r="L106" s="19" t="str">
        <f>[1]Elements!D106</f>
        <v>Solid</v>
      </c>
      <c r="M106" s="20" t="str">
        <f>IF(L106=[1]Enums!$B$7, [1]Enums!$A$7, IF(L106=[1]Enums!$B$8, [1]Enums!$A$8, [1]Enums!$A$9))</f>
        <v>Bag</v>
      </c>
      <c r="N106" s="20" t="str">
        <f>IF(L106=[1]Enums!$B$10, [1]Enums!$A$10, IF(L106=[1]Enums!$B$11, [1]Enums!$A$11, [1]Enums!$A$12))</f>
        <v>Sack</v>
      </c>
      <c r="O106" s="20" t="str">
        <f>IF(L106=[1]Enums!$B$13, [1]Enums!$A$13, IF(L106=[1]Enums!$B$14, [1]Enums!$A$14, [1]Enums!$A$15))</f>
        <v>Powder Keg</v>
      </c>
      <c r="P106" s="20" t="str">
        <f>IF(L106=[1]Enums!$B$16, [1]Enums!$A$16, IF(L106=[1]Enums!$B$17, [1]Enums!$A$17, [1]Enums!$A$18))</f>
        <v>Chemical Silo</v>
      </c>
    </row>
    <row r="107" spans="1:16" x14ac:dyDescent="0.2">
      <c r="A107" s="4" t="str">
        <f>[1]Enums!$A$134</f>
        <v>1.0.0</v>
      </c>
      <c r="B107" s="13" t="s">
        <v>145</v>
      </c>
      <c r="C107" s="13" t="s">
        <v>263</v>
      </c>
      <c r="D107" s="13" t="s">
        <v>474</v>
      </c>
      <c r="E107" s="13" t="s">
        <v>592</v>
      </c>
      <c r="F107" s="16" t="str">
        <f t="shared" si="12"/>
        <v>Bag (Seaborgium)</v>
      </c>
      <c r="G107" s="16" t="str">
        <f t="shared" si="13"/>
        <v>Sack (Seaborgium)</v>
      </c>
      <c r="H107" s="16" t="str">
        <f t="shared" si="14"/>
        <v>Powder Keg (Seaborgium)</v>
      </c>
      <c r="I107" s="16" t="str">
        <f t="shared" si="15"/>
        <v>Chemical Silo (Seaborgium)</v>
      </c>
      <c r="J107" s="16" t="str">
        <f>[1]Elements!B107</f>
        <v>Seaborgium</v>
      </c>
      <c r="K107" s="19" t="str">
        <f>[1]Elements!C107</f>
        <v>Sg</v>
      </c>
      <c r="L107" s="19" t="str">
        <f>[1]Elements!D107</f>
        <v>Solid</v>
      </c>
      <c r="M107" s="20" t="str">
        <f>IF(L107=[1]Enums!$B$7, [1]Enums!$A$7, IF(L107=[1]Enums!$B$8, [1]Enums!$A$8, [1]Enums!$A$9))</f>
        <v>Bag</v>
      </c>
      <c r="N107" s="20" t="str">
        <f>IF(L107=[1]Enums!$B$10, [1]Enums!$A$10, IF(L107=[1]Enums!$B$11, [1]Enums!$A$11, [1]Enums!$A$12))</f>
        <v>Sack</v>
      </c>
      <c r="O107" s="20" t="str">
        <f>IF(L107=[1]Enums!$B$13, [1]Enums!$A$13, IF(L107=[1]Enums!$B$14, [1]Enums!$A$14, [1]Enums!$A$15))</f>
        <v>Powder Keg</v>
      </c>
      <c r="P107" s="20" t="str">
        <f>IF(L107=[1]Enums!$B$16, [1]Enums!$A$16, IF(L107=[1]Enums!$B$17, [1]Enums!$A$17, [1]Enums!$A$18))</f>
        <v>Chemical Silo</v>
      </c>
    </row>
    <row r="108" spans="1:16" x14ac:dyDescent="0.2">
      <c r="A108" s="4" t="str">
        <f>[1]Enums!$A$134</f>
        <v>1.0.0</v>
      </c>
      <c r="B108" s="13" t="s">
        <v>144</v>
      </c>
      <c r="C108" s="13" t="s">
        <v>262</v>
      </c>
      <c r="D108" s="13" t="s">
        <v>475</v>
      </c>
      <c r="E108" s="13" t="s">
        <v>593</v>
      </c>
      <c r="F108" s="16" t="str">
        <f t="shared" si="12"/>
        <v>Bag (Bohrium)</v>
      </c>
      <c r="G108" s="16" t="str">
        <f t="shared" si="13"/>
        <v>Sack (Bohrium)</v>
      </c>
      <c r="H108" s="16" t="str">
        <f t="shared" si="14"/>
        <v>Powder Keg (Bohrium)</v>
      </c>
      <c r="I108" s="16" t="str">
        <f t="shared" si="15"/>
        <v>Chemical Silo (Bohrium)</v>
      </c>
      <c r="J108" s="16" t="str">
        <f>[1]Elements!B108</f>
        <v>Bohrium</v>
      </c>
      <c r="K108" s="19" t="str">
        <f>[1]Elements!C108</f>
        <v>Bh</v>
      </c>
      <c r="L108" s="19" t="str">
        <f>[1]Elements!D108</f>
        <v>Solid</v>
      </c>
      <c r="M108" s="20" t="str">
        <f>IF(L108=[1]Enums!$B$7, [1]Enums!$A$7, IF(L108=[1]Enums!$B$8, [1]Enums!$A$8, [1]Enums!$A$9))</f>
        <v>Bag</v>
      </c>
      <c r="N108" s="20" t="str">
        <f>IF(L108=[1]Enums!$B$10, [1]Enums!$A$10, IF(L108=[1]Enums!$B$11, [1]Enums!$A$11, [1]Enums!$A$12))</f>
        <v>Sack</v>
      </c>
      <c r="O108" s="20" t="str">
        <f>IF(L108=[1]Enums!$B$13, [1]Enums!$A$13, IF(L108=[1]Enums!$B$14, [1]Enums!$A$14, [1]Enums!$A$15))</f>
        <v>Powder Keg</v>
      </c>
      <c r="P108" s="20" t="str">
        <f>IF(L108=[1]Enums!$B$16, [1]Enums!$A$16, IF(L108=[1]Enums!$B$17, [1]Enums!$A$17, [1]Enums!$A$18))</f>
        <v>Chemical Silo</v>
      </c>
    </row>
    <row r="109" spans="1:16" x14ac:dyDescent="0.2">
      <c r="A109" s="4" t="str">
        <f>[1]Enums!$A$134</f>
        <v>1.0.0</v>
      </c>
      <c r="B109" s="13" t="s">
        <v>143</v>
      </c>
      <c r="C109" s="13" t="s">
        <v>261</v>
      </c>
      <c r="D109" s="13" t="s">
        <v>476</v>
      </c>
      <c r="E109" s="13" t="s">
        <v>594</v>
      </c>
      <c r="F109" s="16" t="str">
        <f t="shared" si="12"/>
        <v>Bag (Hassium)</v>
      </c>
      <c r="G109" s="16" t="str">
        <f t="shared" si="13"/>
        <v>Sack (Hassium)</v>
      </c>
      <c r="H109" s="16" t="str">
        <f t="shared" si="14"/>
        <v>Powder Keg (Hassium)</v>
      </c>
      <c r="I109" s="16" t="str">
        <f t="shared" si="15"/>
        <v>Chemical Silo (Hassium)</v>
      </c>
      <c r="J109" s="16" t="str">
        <f>[1]Elements!B109</f>
        <v>Hassium</v>
      </c>
      <c r="K109" s="19" t="str">
        <f>[1]Elements!C109</f>
        <v>Hs</v>
      </c>
      <c r="L109" s="19" t="str">
        <f>[1]Elements!D109</f>
        <v>Solid</v>
      </c>
      <c r="M109" s="20" t="str">
        <f>IF(L109=[1]Enums!$B$7, [1]Enums!$A$7, IF(L109=[1]Enums!$B$8, [1]Enums!$A$8, [1]Enums!$A$9))</f>
        <v>Bag</v>
      </c>
      <c r="N109" s="20" t="str">
        <f>IF(L109=[1]Enums!$B$10, [1]Enums!$A$10, IF(L109=[1]Enums!$B$11, [1]Enums!$A$11, [1]Enums!$A$12))</f>
        <v>Sack</v>
      </c>
      <c r="O109" s="20" t="str">
        <f>IF(L109=[1]Enums!$B$13, [1]Enums!$A$13, IF(L109=[1]Enums!$B$14, [1]Enums!$A$14, [1]Enums!$A$15))</f>
        <v>Powder Keg</v>
      </c>
      <c r="P109" s="20" t="str">
        <f>IF(L109=[1]Enums!$B$16, [1]Enums!$A$16, IF(L109=[1]Enums!$B$17, [1]Enums!$A$17, [1]Enums!$A$18))</f>
        <v>Chemical Silo</v>
      </c>
    </row>
    <row r="110" spans="1:16" x14ac:dyDescent="0.2">
      <c r="A110" s="4" t="str">
        <f>[1]Enums!$A$134</f>
        <v>1.0.0</v>
      </c>
      <c r="B110" s="13" t="s">
        <v>142</v>
      </c>
      <c r="C110" s="13" t="s">
        <v>260</v>
      </c>
      <c r="D110" s="13" t="s">
        <v>477</v>
      </c>
      <c r="E110" s="13" t="s">
        <v>595</v>
      </c>
      <c r="F110" s="16" t="str">
        <f t="shared" si="12"/>
        <v>Bag (Meitnerium)</v>
      </c>
      <c r="G110" s="16" t="str">
        <f t="shared" si="13"/>
        <v>Sack (Meitnerium)</v>
      </c>
      <c r="H110" s="16" t="str">
        <f t="shared" si="14"/>
        <v>Powder Keg (Meitnerium)</v>
      </c>
      <c r="I110" s="16" t="str">
        <f t="shared" si="15"/>
        <v>Chemical Silo (Meitnerium)</v>
      </c>
      <c r="J110" s="16" t="str">
        <f>[1]Elements!B110</f>
        <v>Meitnerium</v>
      </c>
      <c r="K110" s="19" t="str">
        <f>[1]Elements!C110</f>
        <v>Mt</v>
      </c>
      <c r="L110" s="19" t="str">
        <f>[1]Elements!D110</f>
        <v>Solid</v>
      </c>
      <c r="M110" s="20" t="str">
        <f>IF(L110=[1]Enums!$B$7, [1]Enums!$A$7, IF(L110=[1]Enums!$B$8, [1]Enums!$A$8, [1]Enums!$A$9))</f>
        <v>Bag</v>
      </c>
      <c r="N110" s="20" t="str">
        <f>IF(L110=[1]Enums!$B$10, [1]Enums!$A$10, IF(L110=[1]Enums!$B$11, [1]Enums!$A$11, [1]Enums!$A$12))</f>
        <v>Sack</v>
      </c>
      <c r="O110" s="20" t="str">
        <f>IF(L110=[1]Enums!$B$13, [1]Enums!$A$13, IF(L110=[1]Enums!$B$14, [1]Enums!$A$14, [1]Enums!$A$15))</f>
        <v>Powder Keg</v>
      </c>
      <c r="P110" s="20" t="str">
        <f>IF(L110=[1]Enums!$B$16, [1]Enums!$A$16, IF(L110=[1]Enums!$B$17, [1]Enums!$A$17, [1]Enums!$A$18))</f>
        <v>Chemical Silo</v>
      </c>
    </row>
    <row r="111" spans="1:16" x14ac:dyDescent="0.2">
      <c r="A111" s="4" t="str">
        <f>[1]Enums!$A$134</f>
        <v>1.0.0</v>
      </c>
      <c r="B111" s="13" t="s">
        <v>141</v>
      </c>
      <c r="C111" s="13" t="s">
        <v>259</v>
      </c>
      <c r="D111" s="13" t="s">
        <v>478</v>
      </c>
      <c r="E111" s="13" t="s">
        <v>596</v>
      </c>
      <c r="F111" s="16" t="str">
        <f t="shared" si="12"/>
        <v>Bag (Darmstadtium)</v>
      </c>
      <c r="G111" s="16" t="str">
        <f t="shared" si="13"/>
        <v>Sack (Darmstadtium)</v>
      </c>
      <c r="H111" s="16" t="str">
        <f t="shared" si="14"/>
        <v>Powder Keg (Darmstadtium)</v>
      </c>
      <c r="I111" s="16" t="str">
        <f t="shared" si="15"/>
        <v>Chemical Silo (Darmstadtium)</v>
      </c>
      <c r="J111" s="16" t="str">
        <f>[1]Elements!B111</f>
        <v>Darmstadtium</v>
      </c>
      <c r="K111" s="19" t="str">
        <f>[1]Elements!C111</f>
        <v>Ds</v>
      </c>
      <c r="L111" s="19" t="str">
        <f>[1]Elements!D111</f>
        <v>Solid</v>
      </c>
      <c r="M111" s="20" t="str">
        <f>IF(L111=[1]Enums!$B$7, [1]Enums!$A$7, IF(L111=[1]Enums!$B$8, [1]Enums!$A$8, [1]Enums!$A$9))</f>
        <v>Bag</v>
      </c>
      <c r="N111" s="20" t="str">
        <f>IF(L111=[1]Enums!$B$10, [1]Enums!$A$10, IF(L111=[1]Enums!$B$11, [1]Enums!$A$11, [1]Enums!$A$12))</f>
        <v>Sack</v>
      </c>
      <c r="O111" s="20" t="str">
        <f>IF(L111=[1]Enums!$B$13, [1]Enums!$A$13, IF(L111=[1]Enums!$B$14, [1]Enums!$A$14, [1]Enums!$A$15))</f>
        <v>Powder Keg</v>
      </c>
      <c r="P111" s="20" t="str">
        <f>IF(L111=[1]Enums!$B$16, [1]Enums!$A$16, IF(L111=[1]Enums!$B$17, [1]Enums!$A$17, [1]Enums!$A$18))</f>
        <v>Chemical Silo</v>
      </c>
    </row>
    <row r="112" spans="1:16" x14ac:dyDescent="0.2">
      <c r="A112" s="4" t="str">
        <f>[1]Enums!$A$134</f>
        <v>1.0.0</v>
      </c>
      <c r="B112" s="13" t="s">
        <v>140</v>
      </c>
      <c r="C112" s="13" t="s">
        <v>258</v>
      </c>
      <c r="D112" s="13" t="s">
        <v>479</v>
      </c>
      <c r="E112" s="13" t="s">
        <v>597</v>
      </c>
      <c r="F112" s="16" t="str">
        <f t="shared" si="12"/>
        <v>Bag (Roentgenium)</v>
      </c>
      <c r="G112" s="16" t="str">
        <f t="shared" si="13"/>
        <v>Sack (Roentgenium)</v>
      </c>
      <c r="H112" s="16" t="str">
        <f t="shared" si="14"/>
        <v>Powder Keg (Roentgenium)</v>
      </c>
      <c r="I112" s="16" t="str">
        <f t="shared" si="15"/>
        <v>Chemical Silo (Roentgenium)</v>
      </c>
      <c r="J112" s="16" t="str">
        <f>[1]Elements!B112</f>
        <v>Roentgenium</v>
      </c>
      <c r="K112" s="19" t="str">
        <f>[1]Elements!C112</f>
        <v>Rg</v>
      </c>
      <c r="L112" s="19" t="str">
        <f>[1]Elements!D112</f>
        <v>Solid</v>
      </c>
      <c r="M112" s="20" t="str">
        <f>IF(L112=[1]Enums!$B$7, [1]Enums!$A$7, IF(L112=[1]Enums!$B$8, [1]Enums!$A$8, [1]Enums!$A$9))</f>
        <v>Bag</v>
      </c>
      <c r="N112" s="20" t="str">
        <f>IF(L112=[1]Enums!$B$10, [1]Enums!$A$10, IF(L112=[1]Enums!$B$11, [1]Enums!$A$11, [1]Enums!$A$12))</f>
        <v>Sack</v>
      </c>
      <c r="O112" s="20" t="str">
        <f>IF(L112=[1]Enums!$B$13, [1]Enums!$A$13, IF(L112=[1]Enums!$B$14, [1]Enums!$A$14, [1]Enums!$A$15))</f>
        <v>Powder Keg</v>
      </c>
      <c r="P112" s="20" t="str">
        <f>IF(L112=[1]Enums!$B$16, [1]Enums!$A$16, IF(L112=[1]Enums!$B$17, [1]Enums!$A$17, [1]Enums!$A$18))</f>
        <v>Chemical Silo</v>
      </c>
    </row>
    <row r="113" spans="1:16" x14ac:dyDescent="0.2">
      <c r="A113" s="4" t="str">
        <f>[1]Enums!$A$134</f>
        <v>1.0.0</v>
      </c>
      <c r="B113" s="13" t="s">
        <v>139</v>
      </c>
      <c r="C113" s="13" t="s">
        <v>257</v>
      </c>
      <c r="D113" s="13" t="s">
        <v>480</v>
      </c>
      <c r="E113" s="13" t="s">
        <v>598</v>
      </c>
      <c r="F113" s="16" t="str">
        <f t="shared" si="12"/>
        <v>Bag (Copernicium)</v>
      </c>
      <c r="G113" s="16" t="str">
        <f t="shared" si="13"/>
        <v>Sack (Copernicium)</v>
      </c>
      <c r="H113" s="16" t="str">
        <f t="shared" si="14"/>
        <v>Powder Keg (Copernicium)</v>
      </c>
      <c r="I113" s="16" t="str">
        <f t="shared" si="15"/>
        <v>Chemical Silo (Copernicium)</v>
      </c>
      <c r="J113" s="16" t="str">
        <f>[1]Elements!B113</f>
        <v>Copernicium</v>
      </c>
      <c r="K113" s="19" t="str">
        <f>[1]Elements!C113</f>
        <v>Cn</v>
      </c>
      <c r="L113" s="19" t="str">
        <f>[1]Elements!D113</f>
        <v>Solid</v>
      </c>
      <c r="M113" s="20" t="str">
        <f>IF(L113=[1]Enums!$B$7, [1]Enums!$A$7, IF(L113=[1]Enums!$B$8, [1]Enums!$A$8, [1]Enums!$A$9))</f>
        <v>Bag</v>
      </c>
      <c r="N113" s="20" t="str">
        <f>IF(L113=[1]Enums!$B$10, [1]Enums!$A$10, IF(L113=[1]Enums!$B$11, [1]Enums!$A$11, [1]Enums!$A$12))</f>
        <v>Sack</v>
      </c>
      <c r="O113" s="20" t="str">
        <f>IF(L113=[1]Enums!$B$13, [1]Enums!$A$13, IF(L113=[1]Enums!$B$14, [1]Enums!$A$14, [1]Enums!$A$15))</f>
        <v>Powder Keg</v>
      </c>
      <c r="P113" s="20" t="str">
        <f>IF(L113=[1]Enums!$B$16, [1]Enums!$A$16, IF(L113=[1]Enums!$B$17, [1]Enums!$A$17, [1]Enums!$A$18))</f>
        <v>Chemical Silo</v>
      </c>
    </row>
    <row r="114" spans="1:16" x14ac:dyDescent="0.2">
      <c r="A114" s="4" t="str">
        <f>[1]Enums!$A$134</f>
        <v>1.0.0</v>
      </c>
      <c r="B114" s="13" t="s">
        <v>138</v>
      </c>
      <c r="C114" s="13" t="s">
        <v>256</v>
      </c>
      <c r="D114" s="13" t="s">
        <v>481</v>
      </c>
      <c r="E114" s="13" t="s">
        <v>599</v>
      </c>
      <c r="F114" s="16" t="str">
        <f t="shared" si="12"/>
        <v>Bag (Ununtrium)</v>
      </c>
      <c r="G114" s="16" t="str">
        <f t="shared" si="13"/>
        <v>Sack (Ununtrium)</v>
      </c>
      <c r="H114" s="16" t="str">
        <f t="shared" si="14"/>
        <v>Powder Keg (Ununtrium)</v>
      </c>
      <c r="I114" s="16" t="str">
        <f t="shared" si="15"/>
        <v>Chemical Silo (Ununtrium)</v>
      </c>
      <c r="J114" s="16" t="str">
        <f>[1]Elements!B114</f>
        <v>Ununtrium</v>
      </c>
      <c r="K114" s="19" t="str">
        <f>[1]Elements!C114</f>
        <v>Uut</v>
      </c>
      <c r="L114" s="19" t="str">
        <f>[1]Elements!D114</f>
        <v>Solid</v>
      </c>
      <c r="M114" s="20" t="str">
        <f>IF(L114=[1]Enums!$B$7, [1]Enums!$A$7, IF(L114=[1]Enums!$B$8, [1]Enums!$A$8, [1]Enums!$A$9))</f>
        <v>Bag</v>
      </c>
      <c r="N114" s="20" t="str">
        <f>IF(L114=[1]Enums!$B$10, [1]Enums!$A$10, IF(L114=[1]Enums!$B$11, [1]Enums!$A$11, [1]Enums!$A$12))</f>
        <v>Sack</v>
      </c>
      <c r="O114" s="20" t="str">
        <f>IF(L114=[1]Enums!$B$13, [1]Enums!$A$13, IF(L114=[1]Enums!$B$14, [1]Enums!$A$14, [1]Enums!$A$15))</f>
        <v>Powder Keg</v>
      </c>
      <c r="P114" s="20" t="str">
        <f>IF(L114=[1]Enums!$B$16, [1]Enums!$A$16, IF(L114=[1]Enums!$B$17, [1]Enums!$A$17, [1]Enums!$A$18))</f>
        <v>Chemical Silo</v>
      </c>
    </row>
    <row r="115" spans="1:16" x14ac:dyDescent="0.2">
      <c r="A115" s="4" t="str">
        <f>[1]Enums!$A$134</f>
        <v>1.0.0</v>
      </c>
      <c r="B115" s="13" t="s">
        <v>137</v>
      </c>
      <c r="C115" s="13" t="s">
        <v>255</v>
      </c>
      <c r="D115" s="13" t="s">
        <v>482</v>
      </c>
      <c r="E115" s="13" t="s">
        <v>600</v>
      </c>
      <c r="F115" s="16" t="str">
        <f t="shared" si="12"/>
        <v>Bag (Flerovium)</v>
      </c>
      <c r="G115" s="16" t="str">
        <f t="shared" si="13"/>
        <v>Sack (Flerovium)</v>
      </c>
      <c r="H115" s="16" t="str">
        <f t="shared" si="14"/>
        <v>Powder Keg (Flerovium)</v>
      </c>
      <c r="I115" s="16" t="str">
        <f t="shared" si="15"/>
        <v>Chemical Silo (Flerovium)</v>
      </c>
      <c r="J115" s="16" t="str">
        <f>[1]Elements!B115</f>
        <v>Flerovium</v>
      </c>
      <c r="K115" s="19" t="str">
        <f>[1]Elements!C115</f>
        <v>Fl</v>
      </c>
      <c r="L115" s="19" t="str">
        <f>[1]Elements!D115</f>
        <v>Solid</v>
      </c>
      <c r="M115" s="20" t="str">
        <f>IF(L115=[1]Enums!$B$7, [1]Enums!$A$7, IF(L115=[1]Enums!$B$8, [1]Enums!$A$8, [1]Enums!$A$9))</f>
        <v>Bag</v>
      </c>
      <c r="N115" s="20" t="str">
        <f>IF(L115=[1]Enums!$B$10, [1]Enums!$A$10, IF(L115=[1]Enums!$B$11, [1]Enums!$A$11, [1]Enums!$A$12))</f>
        <v>Sack</v>
      </c>
      <c r="O115" s="20" t="str">
        <f>IF(L115=[1]Enums!$B$13, [1]Enums!$A$13, IF(L115=[1]Enums!$B$14, [1]Enums!$A$14, [1]Enums!$A$15))</f>
        <v>Powder Keg</v>
      </c>
      <c r="P115" s="20" t="str">
        <f>IF(L115=[1]Enums!$B$16, [1]Enums!$A$16, IF(L115=[1]Enums!$B$17, [1]Enums!$A$17, [1]Enums!$A$18))</f>
        <v>Chemical Silo</v>
      </c>
    </row>
    <row r="116" spans="1:16" x14ac:dyDescent="0.2">
      <c r="A116" s="4" t="str">
        <f>[1]Enums!$A$134</f>
        <v>1.0.0</v>
      </c>
      <c r="B116" s="13" t="s">
        <v>136</v>
      </c>
      <c r="C116" s="13" t="s">
        <v>254</v>
      </c>
      <c r="D116" s="13" t="s">
        <v>483</v>
      </c>
      <c r="E116" s="13" t="s">
        <v>601</v>
      </c>
      <c r="F116" s="16" t="str">
        <f t="shared" si="12"/>
        <v>Bag (Ununpentium)</v>
      </c>
      <c r="G116" s="16" t="str">
        <f t="shared" si="13"/>
        <v>Sack (Ununpentium)</v>
      </c>
      <c r="H116" s="16" t="str">
        <f t="shared" si="14"/>
        <v>Powder Keg (Ununpentium)</v>
      </c>
      <c r="I116" s="16" t="str">
        <f t="shared" si="15"/>
        <v>Chemical Silo (Ununpentium)</v>
      </c>
      <c r="J116" s="16" t="str">
        <f>[1]Elements!B116</f>
        <v>Ununpentium</v>
      </c>
      <c r="K116" s="19" t="str">
        <f>[1]Elements!C116</f>
        <v>Uup</v>
      </c>
      <c r="L116" s="19" t="str">
        <f>[1]Elements!D116</f>
        <v>Solid</v>
      </c>
      <c r="M116" s="20" t="str">
        <f>IF(L116=[1]Enums!$B$7, [1]Enums!$A$7, IF(L116=[1]Enums!$B$8, [1]Enums!$A$8, [1]Enums!$A$9))</f>
        <v>Bag</v>
      </c>
      <c r="N116" s="20" t="str">
        <f>IF(L116=[1]Enums!$B$10, [1]Enums!$A$10, IF(L116=[1]Enums!$B$11, [1]Enums!$A$11, [1]Enums!$A$12))</f>
        <v>Sack</v>
      </c>
      <c r="O116" s="20" t="str">
        <f>IF(L116=[1]Enums!$B$13, [1]Enums!$A$13, IF(L116=[1]Enums!$B$14, [1]Enums!$A$14, [1]Enums!$A$15))</f>
        <v>Powder Keg</v>
      </c>
      <c r="P116" s="20" t="str">
        <f>IF(L116=[1]Enums!$B$16, [1]Enums!$A$16, IF(L116=[1]Enums!$B$17, [1]Enums!$A$17, [1]Enums!$A$18))</f>
        <v>Chemical Silo</v>
      </c>
    </row>
    <row r="117" spans="1:16" x14ac:dyDescent="0.2">
      <c r="A117" s="4" t="str">
        <f>[1]Enums!$A$134</f>
        <v>1.0.0</v>
      </c>
      <c r="B117" s="13" t="s">
        <v>135</v>
      </c>
      <c r="C117" s="13" t="s">
        <v>253</v>
      </c>
      <c r="D117" s="13" t="s">
        <v>484</v>
      </c>
      <c r="E117" s="13" t="s">
        <v>602</v>
      </c>
      <c r="F117" s="16" t="str">
        <f t="shared" si="12"/>
        <v>Bag (Livermorium)</v>
      </c>
      <c r="G117" s="16" t="str">
        <f t="shared" si="13"/>
        <v>Sack (Livermorium)</v>
      </c>
      <c r="H117" s="16" t="str">
        <f t="shared" si="14"/>
        <v>Powder Keg (Livermorium)</v>
      </c>
      <c r="I117" s="16" t="str">
        <f t="shared" si="15"/>
        <v>Chemical Silo (Livermorium)</v>
      </c>
      <c r="J117" s="16" t="str">
        <f>[1]Elements!B117</f>
        <v>Livermorium</v>
      </c>
      <c r="K117" s="19" t="str">
        <f>[1]Elements!C117</f>
        <v>Lv</v>
      </c>
      <c r="L117" s="19" t="str">
        <f>[1]Elements!D117</f>
        <v>Solid</v>
      </c>
      <c r="M117" s="20" t="str">
        <f>IF(L117=[1]Enums!$B$7, [1]Enums!$A$7, IF(L117=[1]Enums!$B$8, [1]Enums!$A$8, [1]Enums!$A$9))</f>
        <v>Bag</v>
      </c>
      <c r="N117" s="20" t="str">
        <f>IF(L117=[1]Enums!$B$10, [1]Enums!$A$10, IF(L117=[1]Enums!$B$11, [1]Enums!$A$11, [1]Enums!$A$12))</f>
        <v>Sack</v>
      </c>
      <c r="O117" s="20" t="str">
        <f>IF(L117=[1]Enums!$B$13, [1]Enums!$A$13, IF(L117=[1]Enums!$B$14, [1]Enums!$A$14, [1]Enums!$A$15))</f>
        <v>Powder Keg</v>
      </c>
      <c r="P117" s="20" t="str">
        <f>IF(L117=[1]Enums!$B$16, [1]Enums!$A$16, IF(L117=[1]Enums!$B$17, [1]Enums!$A$17, [1]Enums!$A$18))</f>
        <v>Chemical Silo</v>
      </c>
    </row>
    <row r="118" spans="1:16" x14ac:dyDescent="0.2">
      <c r="A118" s="4" t="str">
        <f>[1]Enums!$A$134</f>
        <v>1.0.0</v>
      </c>
      <c r="B118" s="13" t="s">
        <v>134</v>
      </c>
      <c r="C118" s="13" t="s">
        <v>252</v>
      </c>
      <c r="D118" s="13" t="s">
        <v>485</v>
      </c>
      <c r="E118" s="13" t="s">
        <v>603</v>
      </c>
      <c r="F118" s="16" t="str">
        <f t="shared" si="12"/>
        <v>Bag (Ununseptium)</v>
      </c>
      <c r="G118" s="16" t="str">
        <f t="shared" si="13"/>
        <v>Sack (Ununseptium)</v>
      </c>
      <c r="H118" s="16" t="str">
        <f t="shared" si="14"/>
        <v>Powder Keg (Ununseptium)</v>
      </c>
      <c r="I118" s="16" t="str">
        <f t="shared" si="15"/>
        <v>Chemical Silo (Ununseptium)</v>
      </c>
      <c r="J118" s="16" t="str">
        <f>[1]Elements!B118</f>
        <v>Ununseptium</v>
      </c>
      <c r="K118" s="19" t="str">
        <f>[1]Elements!C118</f>
        <v>Uus</v>
      </c>
      <c r="L118" s="19" t="str">
        <f>[1]Elements!D118</f>
        <v>Solid</v>
      </c>
      <c r="M118" s="20" t="str">
        <f>IF(L118=[1]Enums!$B$7, [1]Enums!$A$7, IF(L118=[1]Enums!$B$8, [1]Enums!$A$8, [1]Enums!$A$9))</f>
        <v>Bag</v>
      </c>
      <c r="N118" s="20" t="str">
        <f>IF(L118=[1]Enums!$B$10, [1]Enums!$A$10, IF(L118=[1]Enums!$B$11, [1]Enums!$A$11, [1]Enums!$A$12))</f>
        <v>Sack</v>
      </c>
      <c r="O118" s="20" t="str">
        <f>IF(L118=[1]Enums!$B$13, [1]Enums!$A$13, IF(L118=[1]Enums!$B$14, [1]Enums!$A$14, [1]Enums!$A$15))</f>
        <v>Powder Keg</v>
      </c>
      <c r="P118" s="20" t="str">
        <f>IF(L118=[1]Enums!$B$16, [1]Enums!$A$16, IF(L118=[1]Enums!$B$17, [1]Enums!$A$17, [1]Enums!$A$18))</f>
        <v>Chemical Silo</v>
      </c>
    </row>
    <row r="119" spans="1:16" x14ac:dyDescent="0.2">
      <c r="A119" s="4" t="str">
        <f>[1]Enums!$A$134</f>
        <v>1.0.0</v>
      </c>
      <c r="B119" s="13" t="s">
        <v>133</v>
      </c>
      <c r="C119" s="13" t="s">
        <v>251</v>
      </c>
      <c r="D119" s="13" t="s">
        <v>486</v>
      </c>
      <c r="E119" s="13" t="s">
        <v>604</v>
      </c>
      <c r="F119" s="16" t="str">
        <f t="shared" si="12"/>
        <v>Bag (Ununoctium)</v>
      </c>
      <c r="G119" s="16" t="str">
        <f t="shared" si="13"/>
        <v>Sack (Ununoctium)</v>
      </c>
      <c r="H119" s="16" t="str">
        <f t="shared" si="14"/>
        <v>Powder Keg (Ununoctium)</v>
      </c>
      <c r="I119" s="16" t="str">
        <f t="shared" si="15"/>
        <v>Chemical Silo (Ununoctium)</v>
      </c>
      <c r="J119" s="16" t="str">
        <f>[1]Elements!B119</f>
        <v>Ununoctium</v>
      </c>
      <c r="K119" s="19" t="str">
        <f>[1]Elements!C119</f>
        <v>Uuo</v>
      </c>
      <c r="L119" s="19" t="str">
        <f>[1]Elements!D119</f>
        <v>Solid</v>
      </c>
      <c r="M119" s="20" t="str">
        <f>IF(L119=[1]Enums!$B$7, [1]Enums!$A$7, IF(L119=[1]Enums!$B$8, [1]Enums!$A$8, [1]Enums!$A$9))</f>
        <v>Bag</v>
      </c>
      <c r="N119" s="20" t="str">
        <f>IF(L119=[1]Enums!$B$10, [1]Enums!$A$10, IF(L119=[1]Enums!$B$11, [1]Enums!$A$11, [1]Enums!$A$12))</f>
        <v>Sack</v>
      </c>
      <c r="O119" s="20" t="str">
        <f>IF(L119=[1]Enums!$B$13, [1]Enums!$A$13, IF(L119=[1]Enums!$B$14, [1]Enums!$A$14, [1]Enums!$A$15))</f>
        <v>Powder Keg</v>
      </c>
      <c r="P119" s="20" t="str">
        <f>IF(L119=[1]Enums!$B$16, [1]Enums!$A$16, IF(L119=[1]Enums!$B$17, [1]Enums!$A$17, [1]Enums!$A$18))</f>
        <v>Chemical Silo</v>
      </c>
    </row>
  </sheetData>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O399"/>
  <sheetViews>
    <sheetView topLeftCell="A391" workbookViewId="0">
      <selection activeCell="F396" sqref="A1:O399"/>
    </sheetView>
  </sheetViews>
  <sheetFormatPr defaultColWidth="8.85546875" defaultRowHeight="12.75" x14ac:dyDescent="0.2"/>
  <cols>
    <col min="2" max="2" width="4" customWidth="1"/>
    <col min="3" max="3" width="3.7109375" customWidth="1"/>
    <col min="4" max="4" width="4.28515625" customWidth="1"/>
    <col min="5" max="5" width="4.140625" customWidth="1"/>
    <col min="6" max="6" width="30.85546875" style="16" customWidth="1"/>
    <col min="7" max="7" width="22" style="16" customWidth="1"/>
    <col min="8" max="8" width="20.7109375" style="16" customWidth="1"/>
    <col min="9" max="9" width="20.42578125" style="16" customWidth="1"/>
    <col min="10" max="10" width="43.85546875" style="16" customWidth="1"/>
    <col min="12" max="15" width="9.140625" customWidth="1"/>
  </cols>
  <sheetData>
    <row r="1" spans="1:15" x14ac:dyDescent="0.2">
      <c r="A1" s="5" t="str">
        <f>[1]Enums!$A$133</f>
        <v>Version</v>
      </c>
      <c r="B1" s="5" t="s">
        <v>129</v>
      </c>
      <c r="C1" s="5" t="s">
        <v>130</v>
      </c>
      <c r="D1" s="5" t="s">
        <v>131</v>
      </c>
      <c r="E1" s="5" t="s">
        <v>132</v>
      </c>
      <c r="F1" s="15" t="s">
        <v>1934</v>
      </c>
      <c r="G1" s="15" t="s">
        <v>1935</v>
      </c>
      <c r="H1" s="15" t="s">
        <v>1936</v>
      </c>
      <c r="I1" s="15" t="s">
        <v>1937</v>
      </c>
      <c r="J1" s="15" t="s">
        <v>605</v>
      </c>
      <c r="K1" s="5" t="s">
        <v>120</v>
      </c>
      <c r="L1" s="5" t="s">
        <v>122</v>
      </c>
      <c r="M1" s="5" t="s">
        <v>123</v>
      </c>
      <c r="N1" s="5" t="s">
        <v>124</v>
      </c>
      <c r="O1" s="5" t="s">
        <v>125</v>
      </c>
    </row>
    <row r="2" spans="1:15" x14ac:dyDescent="0.2">
      <c r="A2" s="4"/>
      <c r="B2" s="13" t="s">
        <v>938</v>
      </c>
      <c r="C2" s="13" t="s">
        <v>606</v>
      </c>
      <c r="D2" s="13" t="s">
        <v>1600</v>
      </c>
      <c r="E2" s="13" t="s">
        <v>1930</v>
      </c>
      <c r="F2" s="16" t="str">
        <f t="shared" ref="F2:F64" si="0">L2&amp;" ("&amp;$J2&amp;")"</f>
        <v>Flask (1,1,1,2-Tetrafluoroethane)</v>
      </c>
      <c r="G2" s="16" t="str">
        <f t="shared" ref="G2:G64" si="1">M2&amp;" ("&amp;$J2&amp;")"</f>
        <v>Cartridge (1,1,1,2-Tetrafluoroethane)</v>
      </c>
      <c r="H2" s="16" t="str">
        <f t="shared" ref="H2:H64" si="2">N2&amp;" ("&amp;$J2&amp;")"</f>
        <v>Canister (1,1,1,2-Tetrafluoroethane)</v>
      </c>
      <c r="I2" s="16" t="str">
        <f t="shared" ref="I2:I64" si="3">O2&amp;" ("&amp;$J2&amp;")"</f>
        <v>Chemical Tank (1,1,1,2-Tetrafluoroethane)</v>
      </c>
      <c r="J2" s="16" t="str">
        <f>[1]Compounds!$B3</f>
        <v>1,1,1,2-Tetrafluoroethane</v>
      </c>
      <c r="K2" t="str">
        <f>[1]Compounds!$D3</f>
        <v>Gas</v>
      </c>
      <c r="L2" s="4" t="str">
        <f>IF(K2=[1]Enums!$B$7, [1]Enums!$A$7, IF(K2=[1]Enums!$B$8, [1]Enums!$A$8, [1]Enums!$A$9))</f>
        <v>Flask</v>
      </c>
      <c r="M2" s="4" t="str">
        <f>IF(K2=[1]Enums!$B$10, [1]Enums!$A$10, IF(K2=[1]Enums!$B$11, [1]Enums!$A$11, [1]Enums!$A$12))</f>
        <v>Cartridge</v>
      </c>
      <c r="N2" s="4" t="str">
        <f>IF(K2=[1]Enums!$B$13, [1]Enums!$A$13, IF(K2=[1]Enums!$B$14, [1]Enums!$A$14, [1]Enums!$A$15))</f>
        <v>Canister</v>
      </c>
      <c r="O2" s="4" t="str">
        <f>IF(K2=[1]Enums!$B$16, [1]Enums!$A$16, IF(K2=[1]Enums!$B$17, [1]Enums!$A$17, [1]Enums!$A$18))</f>
        <v>Chemical Tank</v>
      </c>
    </row>
    <row r="3" spans="1:15" x14ac:dyDescent="0.2">
      <c r="A3" s="4"/>
      <c r="B3" s="13" t="s">
        <v>937</v>
      </c>
      <c r="C3" s="13" t="s">
        <v>1269</v>
      </c>
      <c r="D3" s="13" t="s">
        <v>1599</v>
      </c>
      <c r="E3" s="13" t="s">
        <v>1929</v>
      </c>
      <c r="F3" s="16" t="str">
        <f t="shared" si="0"/>
        <v>Vial (1,1,1-Trichloroethane)</v>
      </c>
      <c r="G3" s="16" t="str">
        <f t="shared" si="1"/>
        <v>Beaker (1,1,1-Trichloroethane)</v>
      </c>
      <c r="H3" s="16" t="str">
        <f t="shared" si="2"/>
        <v>Drum (1,1,1-Trichloroethane)</v>
      </c>
      <c r="I3" s="16" t="str">
        <f t="shared" si="3"/>
        <v>Chemical Vat (1,1,1-Trichloroethane)</v>
      </c>
      <c r="J3" s="16" t="str">
        <f>[1]Compounds!$B2</f>
        <v>1,1,1-Trichloroethane</v>
      </c>
      <c r="K3" t="str">
        <f>[1]Compounds!$D2</f>
        <v>Liquid</v>
      </c>
      <c r="L3" s="4" t="str">
        <f>IF(K3=[1]Enums!$B$7, [1]Enums!$A$7, IF(K3=[1]Enums!$B$8, [1]Enums!$A$8, [1]Enums!$A$9))</f>
        <v>Vial</v>
      </c>
      <c r="M3" s="4" t="str">
        <f>IF(K3=[1]Enums!$B$10, [1]Enums!$A$10, IF(K3=[1]Enums!$B$11, [1]Enums!$A$11, [1]Enums!$A$12))</f>
        <v>Beaker</v>
      </c>
      <c r="N3" s="4" t="str">
        <f>IF(K3=[1]Enums!$B$13, [1]Enums!$A$13, IF(K3=[1]Enums!$B$14, [1]Enums!$A$14, [1]Enums!$A$15))</f>
        <v>Drum</v>
      </c>
      <c r="O3" s="4" t="str">
        <f>IF(K3=[1]Enums!$B$16, [1]Enums!$A$16, IF(K3=[1]Enums!$B$17, [1]Enums!$A$17, [1]Enums!$A$18))</f>
        <v>Chemical Vat</v>
      </c>
    </row>
    <row r="4" spans="1:15" x14ac:dyDescent="0.2">
      <c r="A4" s="4" t="str">
        <f>[1]Enums!$A$134</f>
        <v>1.0.0</v>
      </c>
      <c r="B4" s="13" t="s">
        <v>936</v>
      </c>
      <c r="C4" s="13" t="s">
        <v>1268</v>
      </c>
      <c r="D4" s="13" t="s">
        <v>1598</v>
      </c>
      <c r="E4" s="13" t="s">
        <v>1928</v>
      </c>
      <c r="F4" s="16" t="str">
        <f t="shared" si="0"/>
        <v>Vial (1,3-Propanediol)</v>
      </c>
      <c r="G4" s="16" t="str">
        <f t="shared" si="1"/>
        <v>Beaker (1,3-Propanediol)</v>
      </c>
      <c r="H4" s="16" t="str">
        <f t="shared" si="2"/>
        <v>Drum (1,3-Propanediol)</v>
      </c>
      <c r="I4" s="16" t="str">
        <f t="shared" si="3"/>
        <v>Chemical Vat (1,3-Propanediol)</v>
      </c>
      <c r="J4" s="16" t="str">
        <f>[1]Compounds!$B4</f>
        <v>1,3-Propanediol</v>
      </c>
      <c r="K4" t="str">
        <f>[1]Compounds!$D4</f>
        <v>Liquid</v>
      </c>
      <c r="L4" s="4" t="str">
        <f>IF(K4=[1]Enums!$B$7, [1]Enums!$A$7, IF(K4=[1]Enums!$B$8, [1]Enums!$A$8, [1]Enums!$A$9))</f>
        <v>Vial</v>
      </c>
      <c r="M4" s="4" t="str">
        <f>IF(K4=[1]Enums!$B$10, [1]Enums!$A$10, IF(K4=[1]Enums!$B$11, [1]Enums!$A$11, [1]Enums!$A$12))</f>
        <v>Beaker</v>
      </c>
      <c r="N4" s="4" t="str">
        <f>IF(K4=[1]Enums!$B$13, [1]Enums!$A$13, IF(K4=[1]Enums!$B$14, [1]Enums!$A$14, [1]Enums!$A$15))</f>
        <v>Drum</v>
      </c>
      <c r="O4" s="4" t="str">
        <f>IF(K4=[1]Enums!$B$16, [1]Enums!$A$16, IF(K4=[1]Enums!$B$17, [1]Enums!$A$17, [1]Enums!$A$18))</f>
        <v>Chemical Vat</v>
      </c>
    </row>
    <row r="5" spans="1:15" x14ac:dyDescent="0.2">
      <c r="A5" s="4" t="str">
        <f>[1]Enums!$A$134</f>
        <v>1.0.0</v>
      </c>
      <c r="B5" s="13" t="s">
        <v>935</v>
      </c>
      <c r="C5" s="13" t="s">
        <v>1267</v>
      </c>
      <c r="D5" s="13" t="s">
        <v>1597</v>
      </c>
      <c r="E5" s="13" t="s">
        <v>1927</v>
      </c>
      <c r="F5" s="16" t="str">
        <f t="shared" si="0"/>
        <v>Vial (1,4-Butanediol)</v>
      </c>
      <c r="G5" s="16" t="str">
        <f t="shared" si="1"/>
        <v>Beaker (1,4-Butanediol)</v>
      </c>
      <c r="H5" s="16" t="str">
        <f t="shared" si="2"/>
        <v>Drum (1,4-Butanediol)</v>
      </c>
      <c r="I5" s="16" t="str">
        <f t="shared" si="3"/>
        <v>Chemical Vat (1,4-Butanediol)</v>
      </c>
      <c r="J5" s="16" t="str">
        <f>[1]Compounds!$B5</f>
        <v>1,4-Butanediol</v>
      </c>
      <c r="K5" t="str">
        <f>[1]Compounds!$D5</f>
        <v>Liquid</v>
      </c>
      <c r="L5" s="4" t="str">
        <f>IF(K5=[1]Enums!$B$7, [1]Enums!$A$7, IF(K5=[1]Enums!$B$8, [1]Enums!$A$8, [1]Enums!$A$9))</f>
        <v>Vial</v>
      </c>
      <c r="M5" s="4" t="str">
        <f>IF(K5=[1]Enums!$B$10, [1]Enums!$A$10, IF(K5=[1]Enums!$B$11, [1]Enums!$A$11, [1]Enums!$A$12))</f>
        <v>Beaker</v>
      </c>
      <c r="N5" s="4" t="str">
        <f>IF(K5=[1]Enums!$B$13, [1]Enums!$A$13, IF(K5=[1]Enums!$B$14, [1]Enums!$A$14, [1]Enums!$A$15))</f>
        <v>Drum</v>
      </c>
      <c r="O5" s="4" t="str">
        <f>IF(K5=[1]Enums!$B$16, [1]Enums!$A$16, IF(K5=[1]Enums!$B$17, [1]Enums!$A$17, [1]Enums!$A$18))</f>
        <v>Chemical Vat</v>
      </c>
    </row>
    <row r="6" spans="1:15" x14ac:dyDescent="0.2">
      <c r="A6" s="4" t="str">
        <f>[1]Enums!$A$134</f>
        <v>1.0.0</v>
      </c>
      <c r="B6" s="13" t="s">
        <v>934</v>
      </c>
      <c r="C6" s="13" t="s">
        <v>1266</v>
      </c>
      <c r="D6" s="13" t="s">
        <v>1596</v>
      </c>
      <c r="E6" s="13" t="s">
        <v>1926</v>
      </c>
      <c r="F6" s="16" t="str">
        <f t="shared" si="0"/>
        <v>Vial (1,6-Hexamethylenediamine)</v>
      </c>
      <c r="G6" s="16" t="str">
        <f t="shared" si="1"/>
        <v>Beaker (1,6-Hexamethylenediamine)</v>
      </c>
      <c r="H6" s="16" t="str">
        <f t="shared" si="2"/>
        <v>Drum (1,6-Hexamethylenediamine)</v>
      </c>
      <c r="I6" s="16" t="str">
        <f t="shared" si="3"/>
        <v>Chemical Vat (1,6-Hexamethylenediamine)</v>
      </c>
      <c r="J6" s="16" t="str">
        <f>[1]Compounds!$B6</f>
        <v>1,6-Hexamethylenediamine</v>
      </c>
      <c r="K6" t="str">
        <f>[1]Compounds!$D6</f>
        <v>Liquid</v>
      </c>
      <c r="L6" s="4" t="str">
        <f>IF(K6=[1]Enums!$B$7, [1]Enums!$A$7, IF(K6=[1]Enums!$B$8, [1]Enums!$A$8, [1]Enums!$A$9))</f>
        <v>Vial</v>
      </c>
      <c r="M6" s="4" t="str">
        <f>IF(K6=[1]Enums!$B$10, [1]Enums!$A$10, IF(K6=[1]Enums!$B$11, [1]Enums!$A$11, [1]Enums!$A$12))</f>
        <v>Beaker</v>
      </c>
      <c r="N6" s="4" t="str">
        <f>IF(K6=[1]Enums!$B$13, [1]Enums!$A$13, IF(K6=[1]Enums!$B$14, [1]Enums!$A$14, [1]Enums!$A$15))</f>
        <v>Drum</v>
      </c>
      <c r="O6" s="4" t="str">
        <f>IF(K6=[1]Enums!$B$16, [1]Enums!$A$16, IF(K6=[1]Enums!$B$17, [1]Enums!$A$17, [1]Enums!$A$18))</f>
        <v>Chemical Vat</v>
      </c>
    </row>
    <row r="7" spans="1:15" x14ac:dyDescent="0.2">
      <c r="A7" s="4"/>
      <c r="B7" s="13" t="s">
        <v>933</v>
      </c>
      <c r="C7" s="13" t="s">
        <v>1265</v>
      </c>
      <c r="D7" s="13" t="s">
        <v>1595</v>
      </c>
      <c r="E7" s="13" t="s">
        <v>1925</v>
      </c>
      <c r="F7" s="16" t="str">
        <f t="shared" si="0"/>
        <v>Vial (2-(2-Butoxyethoxy) Ethanol)</v>
      </c>
      <c r="G7" s="16" t="str">
        <f t="shared" si="1"/>
        <v>Beaker (2-(2-Butoxyethoxy) Ethanol)</v>
      </c>
      <c r="H7" s="16" t="str">
        <f t="shared" si="2"/>
        <v>Drum (2-(2-Butoxyethoxy) Ethanol)</v>
      </c>
      <c r="I7" s="16" t="str">
        <f t="shared" si="3"/>
        <v>Chemical Vat (2-(2-Butoxyethoxy) Ethanol)</v>
      </c>
      <c r="J7" s="16" t="str">
        <f>[1]Compounds!$B9</f>
        <v>2-(2-Butoxyethoxy) Ethanol</v>
      </c>
      <c r="K7" t="str">
        <f>[1]Compounds!$D9</f>
        <v>Liquid</v>
      </c>
      <c r="L7" s="4" t="str">
        <f>IF(K7=[1]Enums!$B$7, [1]Enums!$A$7, IF(K7=[1]Enums!$B$8, [1]Enums!$A$8, [1]Enums!$A$9))</f>
        <v>Vial</v>
      </c>
      <c r="M7" s="4" t="str">
        <f>IF(K7=[1]Enums!$B$10, [1]Enums!$A$10, IF(K7=[1]Enums!$B$11, [1]Enums!$A$11, [1]Enums!$A$12))</f>
        <v>Beaker</v>
      </c>
      <c r="N7" s="4" t="str">
        <f>IF(K7=[1]Enums!$B$13, [1]Enums!$A$13, IF(K7=[1]Enums!$B$14, [1]Enums!$A$14, [1]Enums!$A$15))</f>
        <v>Drum</v>
      </c>
      <c r="O7" s="4" t="str">
        <f>IF(K7=[1]Enums!$B$16, [1]Enums!$A$16, IF(K7=[1]Enums!$B$17, [1]Enums!$A$17, [1]Enums!$A$18))</f>
        <v>Chemical Vat</v>
      </c>
    </row>
    <row r="8" spans="1:15" x14ac:dyDescent="0.2">
      <c r="A8" s="4"/>
      <c r="B8" s="13" t="s">
        <v>932</v>
      </c>
      <c r="C8" s="13" t="s">
        <v>1264</v>
      </c>
      <c r="D8" s="13" t="s">
        <v>1594</v>
      </c>
      <c r="E8" s="13" t="s">
        <v>1924</v>
      </c>
      <c r="F8" s="16" t="str">
        <f t="shared" si="0"/>
        <v>Vial (2-(2-Ethoxyethoxy) Ethanol, Carbitol Cellosolve)</v>
      </c>
      <c r="G8" s="16" t="str">
        <f t="shared" si="1"/>
        <v>Beaker (2-(2-Ethoxyethoxy) Ethanol, Carbitol Cellosolve)</v>
      </c>
      <c r="H8" s="16" t="str">
        <f t="shared" si="2"/>
        <v>Drum (2-(2-Ethoxyethoxy) Ethanol, Carbitol Cellosolve)</v>
      </c>
      <c r="I8" s="16" t="str">
        <f t="shared" si="3"/>
        <v>Chemical Vat (2-(2-Ethoxyethoxy) Ethanol, Carbitol Cellosolve)</v>
      </c>
      <c r="J8" s="16" t="str">
        <f>[1]Compounds!$B10</f>
        <v>2-(2-Ethoxyethoxy) Ethanol, Carbitol Cellosolve</v>
      </c>
      <c r="K8" t="str">
        <f>[1]Compounds!$D10</f>
        <v>Liquid</v>
      </c>
      <c r="L8" s="4" t="str">
        <f>IF(K8=[1]Enums!$B$7, [1]Enums!$A$7, IF(K8=[1]Enums!$B$8, [1]Enums!$A$8, [1]Enums!$A$9))</f>
        <v>Vial</v>
      </c>
      <c r="M8" s="4" t="str">
        <f>IF(K8=[1]Enums!$B$10, [1]Enums!$A$10, IF(K8=[1]Enums!$B$11, [1]Enums!$A$11, [1]Enums!$A$12))</f>
        <v>Beaker</v>
      </c>
      <c r="N8" s="4" t="str">
        <f>IF(K8=[1]Enums!$B$13, [1]Enums!$A$13, IF(K8=[1]Enums!$B$14, [1]Enums!$A$14, [1]Enums!$A$15))</f>
        <v>Drum</v>
      </c>
      <c r="O8" s="4" t="str">
        <f>IF(K8=[1]Enums!$B$16, [1]Enums!$A$16, IF(K8=[1]Enums!$B$17, [1]Enums!$A$17, [1]Enums!$A$18))</f>
        <v>Chemical Vat</v>
      </c>
    </row>
    <row r="9" spans="1:15" x14ac:dyDescent="0.2">
      <c r="A9" s="4"/>
      <c r="B9" s="13" t="s">
        <v>931</v>
      </c>
      <c r="C9" s="13" t="s">
        <v>1263</v>
      </c>
      <c r="D9" s="13" t="s">
        <v>1593</v>
      </c>
      <c r="E9" s="13" t="s">
        <v>1923</v>
      </c>
      <c r="F9" s="16" t="str">
        <f t="shared" si="0"/>
        <v>Vial (2-(2-Methoxyethoxy) Ethanol, Methyl Carbitol)</v>
      </c>
      <c r="G9" s="16" t="str">
        <f t="shared" si="1"/>
        <v>Beaker (2-(2-Methoxyethoxy) Ethanol, Methyl Carbitol)</v>
      </c>
      <c r="H9" s="16" t="str">
        <f t="shared" si="2"/>
        <v>Drum (2-(2-Methoxyethoxy) Ethanol, Methyl Carbitol)</v>
      </c>
      <c r="I9" s="16" t="str">
        <f t="shared" si="3"/>
        <v>Chemical Vat (2-(2-Methoxyethoxy) Ethanol, Methyl Carbitol)</v>
      </c>
      <c r="J9" s="16" t="str">
        <f>[1]Compounds!$B11</f>
        <v>2-(2-Methoxyethoxy) Ethanol, Methyl Carbitol</v>
      </c>
      <c r="K9" t="str">
        <f>[1]Compounds!$D11</f>
        <v>Liquid</v>
      </c>
      <c r="L9" s="4" t="str">
        <f>IF(K9=[1]Enums!$B$7, [1]Enums!$A$7, IF(K9=[1]Enums!$B$8, [1]Enums!$A$8, [1]Enums!$A$9))</f>
        <v>Vial</v>
      </c>
      <c r="M9" s="4" t="str">
        <f>IF(K9=[1]Enums!$B$10, [1]Enums!$A$10, IF(K9=[1]Enums!$B$11, [1]Enums!$A$11, [1]Enums!$A$12))</f>
        <v>Beaker</v>
      </c>
      <c r="N9" s="4" t="str">
        <f>IF(K9=[1]Enums!$B$13, [1]Enums!$A$13, IF(K9=[1]Enums!$B$14, [1]Enums!$A$14, [1]Enums!$A$15))</f>
        <v>Drum</v>
      </c>
      <c r="O9" s="4" t="str">
        <f>IF(K9=[1]Enums!$B$16, [1]Enums!$A$16, IF(K9=[1]Enums!$B$17, [1]Enums!$A$17, [1]Enums!$A$18))</f>
        <v>Chemical Vat</v>
      </c>
    </row>
    <row r="10" spans="1:15" x14ac:dyDescent="0.2">
      <c r="A10" s="4" t="str">
        <f>[1]Enums!$A$134</f>
        <v>1.0.0</v>
      </c>
      <c r="B10" s="13" t="s">
        <v>930</v>
      </c>
      <c r="C10" s="13" t="s">
        <v>1262</v>
      </c>
      <c r="D10" s="13" t="s">
        <v>1592</v>
      </c>
      <c r="E10" s="13" t="s">
        <v>1922</v>
      </c>
      <c r="F10" s="16" t="str">
        <f t="shared" si="0"/>
        <v>Vial (2,2-DiMethylButane)</v>
      </c>
      <c r="G10" s="16" t="str">
        <f t="shared" si="1"/>
        <v>Beaker (2,2-DiMethylButane)</v>
      </c>
      <c r="H10" s="16" t="str">
        <f t="shared" si="2"/>
        <v>Drum (2,2-DiMethylButane)</v>
      </c>
      <c r="I10" s="16" t="str">
        <f t="shared" si="3"/>
        <v>Chemical Vat (2,2-DiMethylButane)</v>
      </c>
      <c r="J10" s="16" t="str">
        <f>[1]Compounds!$B7</f>
        <v>2,2-DiMethylButane</v>
      </c>
      <c r="K10" t="str">
        <f>[1]Compounds!$D7</f>
        <v>Liquid</v>
      </c>
      <c r="L10" s="4" t="str">
        <f>IF(K10=[1]Enums!$B$7, [1]Enums!$A$7, IF(K10=[1]Enums!$B$8, [1]Enums!$A$8, [1]Enums!$A$9))</f>
        <v>Vial</v>
      </c>
      <c r="M10" s="4" t="str">
        <f>IF(K10=[1]Enums!$B$10, [1]Enums!$A$10, IF(K10=[1]Enums!$B$11, [1]Enums!$A$11, [1]Enums!$A$12))</f>
        <v>Beaker</v>
      </c>
      <c r="N10" s="4" t="str">
        <f>IF(K10=[1]Enums!$B$13, [1]Enums!$A$13, IF(K10=[1]Enums!$B$14, [1]Enums!$A$14, [1]Enums!$A$15))</f>
        <v>Drum</v>
      </c>
      <c r="O10" s="4" t="str">
        <f>IF(K10=[1]Enums!$B$16, [1]Enums!$A$16, IF(K10=[1]Enums!$B$17, [1]Enums!$A$17, [1]Enums!$A$18))</f>
        <v>Chemical Vat</v>
      </c>
    </row>
    <row r="11" spans="1:15" x14ac:dyDescent="0.2">
      <c r="A11" s="4" t="str">
        <f>[1]Enums!$A$134</f>
        <v>1.0.0</v>
      </c>
      <c r="B11" s="13" t="s">
        <v>929</v>
      </c>
      <c r="C11" s="13" t="s">
        <v>1261</v>
      </c>
      <c r="D11" s="13" t="s">
        <v>1591</v>
      </c>
      <c r="E11" s="13" t="s">
        <v>1921</v>
      </c>
      <c r="F11" s="16" t="str">
        <f t="shared" si="0"/>
        <v>Vial (2,3-DiMethylButane)</v>
      </c>
      <c r="G11" s="16" t="str">
        <f t="shared" si="1"/>
        <v>Beaker (2,3-DiMethylButane)</v>
      </c>
      <c r="H11" s="16" t="str">
        <f t="shared" si="2"/>
        <v>Drum (2,3-DiMethylButane)</v>
      </c>
      <c r="I11" s="16" t="str">
        <f t="shared" si="3"/>
        <v>Chemical Vat (2,3-DiMethylButane)</v>
      </c>
      <c r="J11" s="16" t="str">
        <f>[1]Compounds!$B8</f>
        <v>2,3-DiMethylButane</v>
      </c>
      <c r="K11" t="str">
        <f>[1]Compounds!$D8</f>
        <v>Liquid</v>
      </c>
      <c r="L11" s="4" t="str">
        <f>IF(K11=[1]Enums!$B$7, [1]Enums!$A$7, IF(K11=[1]Enums!$B$8, [1]Enums!$A$8, [1]Enums!$A$9))</f>
        <v>Vial</v>
      </c>
      <c r="M11" s="4" t="str">
        <f>IF(K11=[1]Enums!$B$10, [1]Enums!$A$10, IF(K11=[1]Enums!$B$11, [1]Enums!$A$11, [1]Enums!$A$12))</f>
        <v>Beaker</v>
      </c>
      <c r="N11" s="4" t="str">
        <f>IF(K11=[1]Enums!$B$13, [1]Enums!$A$13, IF(K11=[1]Enums!$B$14, [1]Enums!$A$14, [1]Enums!$A$15))</f>
        <v>Drum</v>
      </c>
      <c r="O11" s="4" t="str">
        <f>IF(K11=[1]Enums!$B$16, [1]Enums!$A$16, IF(K11=[1]Enums!$B$17, [1]Enums!$A$17, [1]Enums!$A$18))</f>
        <v>Chemical Vat</v>
      </c>
    </row>
    <row r="12" spans="1:15" x14ac:dyDescent="0.2">
      <c r="A12" s="4"/>
      <c r="B12" s="13" t="s">
        <v>928</v>
      </c>
      <c r="C12" s="13" t="s">
        <v>1260</v>
      </c>
      <c r="D12" s="13" t="s">
        <v>1590</v>
      </c>
      <c r="E12" s="13" t="s">
        <v>1920</v>
      </c>
      <c r="F12" s="16" t="str">
        <f t="shared" si="0"/>
        <v>Vial (2-Benzyloxyethanol)</v>
      </c>
      <c r="G12" s="16" t="str">
        <f t="shared" si="1"/>
        <v>Beaker (2-Benzyloxyethanol)</v>
      </c>
      <c r="H12" s="16" t="str">
        <f t="shared" si="2"/>
        <v>Drum (2-Benzyloxyethanol)</v>
      </c>
      <c r="I12" s="16" t="str">
        <f t="shared" si="3"/>
        <v>Chemical Vat (2-Benzyloxyethanol)</v>
      </c>
      <c r="J12" s="16" t="str">
        <f>[1]Compounds!$B12</f>
        <v>2-Benzyloxyethanol</v>
      </c>
      <c r="K12" t="str">
        <f>[1]Compounds!$D12</f>
        <v>Liquid</v>
      </c>
      <c r="L12" s="4" t="str">
        <f>IF(K12=[1]Enums!$B$7, [1]Enums!$A$7, IF(K12=[1]Enums!$B$8, [1]Enums!$A$8, [1]Enums!$A$9))</f>
        <v>Vial</v>
      </c>
      <c r="M12" s="4" t="str">
        <f>IF(K12=[1]Enums!$B$10, [1]Enums!$A$10, IF(K12=[1]Enums!$B$11, [1]Enums!$A$11, [1]Enums!$A$12))</f>
        <v>Beaker</v>
      </c>
      <c r="N12" s="4" t="str">
        <f>IF(K12=[1]Enums!$B$13, [1]Enums!$A$13, IF(K12=[1]Enums!$B$14, [1]Enums!$A$14, [1]Enums!$A$15))</f>
        <v>Drum</v>
      </c>
      <c r="O12" s="4" t="str">
        <f>IF(K12=[1]Enums!$B$16, [1]Enums!$A$16, IF(K12=[1]Enums!$B$17, [1]Enums!$A$17, [1]Enums!$A$18))</f>
        <v>Chemical Vat</v>
      </c>
    </row>
    <row r="13" spans="1:15" x14ac:dyDescent="0.2">
      <c r="A13" s="4" t="str">
        <f>[1]Enums!$A$134</f>
        <v>1.0.0</v>
      </c>
      <c r="B13" s="13" t="s">
        <v>927</v>
      </c>
      <c r="C13" s="13" t="s">
        <v>1259</v>
      </c>
      <c r="D13" s="13" t="s">
        <v>1589</v>
      </c>
      <c r="E13" s="13" t="s">
        <v>1919</v>
      </c>
      <c r="F13" s="16" t="str">
        <f t="shared" si="0"/>
        <v>Vial (2-Butoxyethanol)</v>
      </c>
      <c r="G13" s="16" t="str">
        <f t="shared" si="1"/>
        <v>Beaker (2-Butoxyethanol)</v>
      </c>
      <c r="H13" s="16" t="str">
        <f t="shared" si="2"/>
        <v>Drum (2-Butoxyethanol)</v>
      </c>
      <c r="I13" s="16" t="str">
        <f t="shared" si="3"/>
        <v>Chemical Vat (2-Butoxyethanol)</v>
      </c>
      <c r="J13" s="16" t="str">
        <f>[1]Compounds!$B13</f>
        <v>2-Butoxyethanol</v>
      </c>
      <c r="K13" t="str">
        <f>[1]Compounds!$D13</f>
        <v>Liquid</v>
      </c>
      <c r="L13" s="4" t="str">
        <f>IF(K13=[1]Enums!$B$7, [1]Enums!$A$7, IF(K13=[1]Enums!$B$8, [1]Enums!$A$8, [1]Enums!$A$9))</f>
        <v>Vial</v>
      </c>
      <c r="M13" s="4" t="str">
        <f>IF(K13=[1]Enums!$B$10, [1]Enums!$A$10, IF(K13=[1]Enums!$B$11, [1]Enums!$A$11, [1]Enums!$A$12))</f>
        <v>Beaker</v>
      </c>
      <c r="N13" s="4" t="str">
        <f>IF(K13=[1]Enums!$B$13, [1]Enums!$A$13, IF(K13=[1]Enums!$B$14, [1]Enums!$A$14, [1]Enums!$A$15))</f>
        <v>Drum</v>
      </c>
      <c r="O13" s="4" t="str">
        <f>IF(K13=[1]Enums!$B$16, [1]Enums!$A$16, IF(K13=[1]Enums!$B$17, [1]Enums!$A$17, [1]Enums!$A$18))</f>
        <v>Chemical Vat</v>
      </c>
    </row>
    <row r="14" spans="1:15" x14ac:dyDescent="0.2">
      <c r="A14" s="4"/>
      <c r="B14" s="13" t="s">
        <v>926</v>
      </c>
      <c r="C14" s="13" t="s">
        <v>1258</v>
      </c>
      <c r="D14" s="13" t="s">
        <v>1588</v>
      </c>
      <c r="E14" s="13" t="s">
        <v>1918</v>
      </c>
      <c r="F14" s="16" t="str">
        <f t="shared" si="0"/>
        <v>Vial (2-Butoxyethyl Acetate)</v>
      </c>
      <c r="G14" s="16" t="str">
        <f t="shared" si="1"/>
        <v>Beaker (2-Butoxyethyl Acetate)</v>
      </c>
      <c r="H14" s="16" t="str">
        <f t="shared" si="2"/>
        <v>Drum (2-Butoxyethyl Acetate)</v>
      </c>
      <c r="I14" s="16" t="str">
        <f t="shared" si="3"/>
        <v>Chemical Vat (2-Butoxyethyl Acetate)</v>
      </c>
      <c r="J14" s="16" t="str">
        <f>[1]Compounds!$B14</f>
        <v>2-Butoxyethyl Acetate</v>
      </c>
      <c r="K14" t="str">
        <f>[1]Compounds!$D14</f>
        <v>Liquid</v>
      </c>
      <c r="L14" s="4" t="str">
        <f>IF(K14=[1]Enums!$B$7, [1]Enums!$A$7, IF(K14=[1]Enums!$B$8, [1]Enums!$A$8, [1]Enums!$A$9))</f>
        <v>Vial</v>
      </c>
      <c r="M14" s="4" t="str">
        <f>IF(K14=[1]Enums!$B$10, [1]Enums!$A$10, IF(K14=[1]Enums!$B$11, [1]Enums!$A$11, [1]Enums!$A$12))</f>
        <v>Beaker</v>
      </c>
      <c r="N14" s="4" t="str">
        <f>IF(K14=[1]Enums!$B$13, [1]Enums!$A$13, IF(K14=[1]Enums!$B$14, [1]Enums!$A$14, [1]Enums!$A$15))</f>
        <v>Drum</v>
      </c>
      <c r="O14" s="4" t="str">
        <f>IF(K14=[1]Enums!$B$16, [1]Enums!$A$16, IF(K14=[1]Enums!$B$17, [1]Enums!$A$17, [1]Enums!$A$18))</f>
        <v>Chemical Vat</v>
      </c>
    </row>
    <row r="15" spans="1:15" x14ac:dyDescent="0.2">
      <c r="A15" s="4"/>
      <c r="B15" s="13" t="s">
        <v>925</v>
      </c>
      <c r="C15" s="13" t="s">
        <v>1257</v>
      </c>
      <c r="D15" s="13" t="s">
        <v>1587</v>
      </c>
      <c r="E15" s="13" t="s">
        <v>1917</v>
      </c>
      <c r="F15" s="16" t="str">
        <f t="shared" si="0"/>
        <v>Vial (2C3 mercaptan)</v>
      </c>
      <c r="G15" s="16" t="str">
        <f t="shared" si="1"/>
        <v>Beaker (2C3 mercaptan)</v>
      </c>
      <c r="H15" s="16" t="str">
        <f t="shared" si="2"/>
        <v>Drum (2C3 mercaptan)</v>
      </c>
      <c r="I15" s="16" t="str">
        <f t="shared" si="3"/>
        <v>Chemical Vat (2C3 mercaptan)</v>
      </c>
      <c r="J15" s="16" t="str">
        <f>[1]Compounds!$B184</f>
        <v>2C3 mercaptan</v>
      </c>
      <c r="K15" t="str">
        <f>[1]Compounds!$D184</f>
        <v>Liquid</v>
      </c>
      <c r="L15" s="4" t="str">
        <f>IF(K15=[1]Enums!$B$7, [1]Enums!$A$7, IF(K15=[1]Enums!$B$8, [1]Enums!$A$8, [1]Enums!$A$9))</f>
        <v>Vial</v>
      </c>
      <c r="M15" s="4" t="str">
        <f>IF(K15=[1]Enums!$B$10, [1]Enums!$A$10, IF(K15=[1]Enums!$B$11, [1]Enums!$A$11, [1]Enums!$A$12))</f>
        <v>Beaker</v>
      </c>
      <c r="N15" s="4" t="str">
        <f>IF(K15=[1]Enums!$B$13, [1]Enums!$A$13, IF(K15=[1]Enums!$B$14, [1]Enums!$A$14, [1]Enums!$A$15))</f>
        <v>Drum</v>
      </c>
      <c r="O15" s="4" t="str">
        <f>IF(K15=[1]Enums!$B$16, [1]Enums!$A$16, IF(K15=[1]Enums!$B$17, [1]Enums!$A$17, [1]Enums!$A$18))</f>
        <v>Chemical Vat</v>
      </c>
    </row>
    <row r="16" spans="1:15" x14ac:dyDescent="0.2">
      <c r="A16" s="4" t="str">
        <f>[1]Enums!$A$134</f>
        <v>1.0.0</v>
      </c>
      <c r="B16" s="13" t="s">
        <v>924</v>
      </c>
      <c r="C16" s="13" t="s">
        <v>1256</v>
      </c>
      <c r="D16" s="13" t="s">
        <v>1586</v>
      </c>
      <c r="E16" s="13" t="s">
        <v>1916</v>
      </c>
      <c r="F16" s="16" t="str">
        <f t="shared" si="0"/>
        <v>Vial (2-Ethoxyethanol)</v>
      </c>
      <c r="G16" s="16" t="str">
        <f t="shared" si="1"/>
        <v>Beaker (2-Ethoxyethanol)</v>
      </c>
      <c r="H16" s="16" t="str">
        <f t="shared" si="2"/>
        <v>Drum (2-Ethoxyethanol)</v>
      </c>
      <c r="I16" s="16" t="str">
        <f t="shared" si="3"/>
        <v>Chemical Vat (2-Ethoxyethanol)</v>
      </c>
      <c r="J16" s="16" t="str">
        <f>[1]Compounds!$B15</f>
        <v>2-Ethoxyethanol</v>
      </c>
      <c r="K16" t="str">
        <f>[1]Compounds!$D15</f>
        <v>Liquid</v>
      </c>
      <c r="L16" s="4" t="str">
        <f>IF(K16=[1]Enums!$B$7, [1]Enums!$A$7, IF(K16=[1]Enums!$B$8, [1]Enums!$A$8, [1]Enums!$A$9))</f>
        <v>Vial</v>
      </c>
      <c r="M16" s="4" t="str">
        <f>IF(K16=[1]Enums!$B$10, [1]Enums!$A$10, IF(K16=[1]Enums!$B$11, [1]Enums!$A$11, [1]Enums!$A$12))</f>
        <v>Beaker</v>
      </c>
      <c r="N16" s="4" t="str">
        <f>IF(K16=[1]Enums!$B$13, [1]Enums!$A$13, IF(K16=[1]Enums!$B$14, [1]Enums!$A$14, [1]Enums!$A$15))</f>
        <v>Drum</v>
      </c>
      <c r="O16" s="4" t="str">
        <f>IF(K16=[1]Enums!$B$16, [1]Enums!$A$16, IF(K16=[1]Enums!$B$17, [1]Enums!$A$17, [1]Enums!$A$18))</f>
        <v>Chemical Vat</v>
      </c>
    </row>
    <row r="17" spans="1:15" x14ac:dyDescent="0.2">
      <c r="A17" s="4"/>
      <c r="B17" s="13" t="s">
        <v>923</v>
      </c>
      <c r="C17" s="13" t="s">
        <v>1255</v>
      </c>
      <c r="D17" s="13" t="s">
        <v>1585</v>
      </c>
      <c r="E17" s="13" t="s">
        <v>1915</v>
      </c>
      <c r="F17" s="16" t="str">
        <f t="shared" si="0"/>
        <v>Vial (2-Ethoxyethyl Acetate)</v>
      </c>
      <c r="G17" s="16" t="str">
        <f t="shared" si="1"/>
        <v>Beaker (2-Ethoxyethyl Acetate)</v>
      </c>
      <c r="H17" s="16" t="str">
        <f t="shared" si="2"/>
        <v>Drum (2-Ethoxyethyl Acetate)</v>
      </c>
      <c r="I17" s="16" t="str">
        <f t="shared" si="3"/>
        <v>Chemical Vat (2-Ethoxyethyl Acetate)</v>
      </c>
      <c r="J17" s="16" t="str">
        <f>[1]Compounds!$B16</f>
        <v>2-Ethoxyethyl Acetate</v>
      </c>
      <c r="K17" t="str">
        <f>[1]Compounds!$D16</f>
        <v>Liquid</v>
      </c>
      <c r="L17" s="4" t="str">
        <f>IF(K17=[1]Enums!$B$7, [1]Enums!$A$7, IF(K17=[1]Enums!$B$8, [1]Enums!$A$8, [1]Enums!$A$9))</f>
        <v>Vial</v>
      </c>
      <c r="M17" s="4" t="str">
        <f>IF(K17=[1]Enums!$B$10, [1]Enums!$A$10, IF(K17=[1]Enums!$B$11, [1]Enums!$A$11, [1]Enums!$A$12))</f>
        <v>Beaker</v>
      </c>
      <c r="N17" s="4" t="str">
        <f>IF(K17=[1]Enums!$B$13, [1]Enums!$A$13, IF(K17=[1]Enums!$B$14, [1]Enums!$A$14, [1]Enums!$A$15))</f>
        <v>Drum</v>
      </c>
      <c r="O17" s="4" t="str">
        <f>IF(K17=[1]Enums!$B$16, [1]Enums!$A$16, IF(K17=[1]Enums!$B$17, [1]Enums!$A$17, [1]Enums!$A$18))</f>
        <v>Chemical Vat</v>
      </c>
    </row>
    <row r="18" spans="1:15" x14ac:dyDescent="0.2">
      <c r="A18" s="4"/>
      <c r="B18" s="13" t="s">
        <v>922</v>
      </c>
      <c r="C18" s="13" t="s">
        <v>1254</v>
      </c>
      <c r="D18" s="13" t="s">
        <v>1584</v>
      </c>
      <c r="E18" s="13" t="s">
        <v>1914</v>
      </c>
      <c r="F18" s="16" t="str">
        <f t="shared" si="0"/>
        <v>Vial (2-Isopropoxyethanol)</v>
      </c>
      <c r="G18" s="16" t="str">
        <f t="shared" si="1"/>
        <v>Beaker (2-Isopropoxyethanol)</v>
      </c>
      <c r="H18" s="16" t="str">
        <f t="shared" si="2"/>
        <v>Drum (2-Isopropoxyethanol)</v>
      </c>
      <c r="I18" s="16" t="str">
        <f t="shared" si="3"/>
        <v>Chemical Vat (2-Isopropoxyethanol)</v>
      </c>
      <c r="J18" s="16" t="str">
        <f>[1]Compounds!$B17</f>
        <v>2-Isopropoxyethanol</v>
      </c>
      <c r="K18" t="str">
        <f>[1]Compounds!$D17</f>
        <v>Liquid</v>
      </c>
      <c r="L18" s="4" t="str">
        <f>IF(K18=[1]Enums!$B$7, [1]Enums!$A$7, IF(K18=[1]Enums!$B$8, [1]Enums!$A$8, [1]Enums!$A$9))</f>
        <v>Vial</v>
      </c>
      <c r="M18" s="4" t="str">
        <f>IF(K18=[1]Enums!$B$10, [1]Enums!$A$10, IF(K18=[1]Enums!$B$11, [1]Enums!$A$11, [1]Enums!$A$12))</f>
        <v>Beaker</v>
      </c>
      <c r="N18" s="4" t="str">
        <f>IF(K18=[1]Enums!$B$13, [1]Enums!$A$13, IF(K18=[1]Enums!$B$14, [1]Enums!$A$14, [1]Enums!$A$15))</f>
        <v>Drum</v>
      </c>
      <c r="O18" s="4" t="str">
        <f>IF(K18=[1]Enums!$B$16, [1]Enums!$A$16, IF(K18=[1]Enums!$B$17, [1]Enums!$A$17, [1]Enums!$A$18))</f>
        <v>Chemical Vat</v>
      </c>
    </row>
    <row r="19" spans="1:15" x14ac:dyDescent="0.2">
      <c r="A19" s="4" t="str">
        <f>[1]Enums!$A$134</f>
        <v>1.0.0</v>
      </c>
      <c r="B19" s="13" t="s">
        <v>921</v>
      </c>
      <c r="C19" s="13" t="s">
        <v>1253</v>
      </c>
      <c r="D19" s="13" t="s">
        <v>1583</v>
      </c>
      <c r="E19" s="13" t="s">
        <v>1913</v>
      </c>
      <c r="F19" s="16" t="str">
        <f t="shared" si="0"/>
        <v>Vial (2-Methoxyethanol)</v>
      </c>
      <c r="G19" s="16" t="str">
        <f t="shared" si="1"/>
        <v>Beaker (2-Methoxyethanol)</v>
      </c>
      <c r="H19" s="16" t="str">
        <f t="shared" si="2"/>
        <v>Drum (2-Methoxyethanol)</v>
      </c>
      <c r="I19" s="16" t="str">
        <f t="shared" si="3"/>
        <v>Chemical Vat (2-Methoxyethanol)</v>
      </c>
      <c r="J19" s="16" t="str">
        <f>[1]Compounds!$B18</f>
        <v>2-Methoxyethanol</v>
      </c>
      <c r="K19" t="str">
        <f>[1]Compounds!$D18</f>
        <v>Liquid</v>
      </c>
      <c r="L19" s="4" t="str">
        <f>IF(K19=[1]Enums!$B$7, [1]Enums!$A$7, IF(K19=[1]Enums!$B$8, [1]Enums!$A$8, [1]Enums!$A$9))</f>
        <v>Vial</v>
      </c>
      <c r="M19" s="4" t="str">
        <f>IF(K19=[1]Enums!$B$10, [1]Enums!$A$10, IF(K19=[1]Enums!$B$11, [1]Enums!$A$11, [1]Enums!$A$12))</f>
        <v>Beaker</v>
      </c>
      <c r="N19" s="4" t="str">
        <f>IF(K19=[1]Enums!$B$13, [1]Enums!$A$13, IF(K19=[1]Enums!$B$14, [1]Enums!$A$14, [1]Enums!$A$15))</f>
        <v>Drum</v>
      </c>
      <c r="O19" s="4" t="str">
        <f>IF(K19=[1]Enums!$B$16, [1]Enums!$A$16, IF(K19=[1]Enums!$B$17, [1]Enums!$A$17, [1]Enums!$A$18))</f>
        <v>Chemical Vat</v>
      </c>
    </row>
    <row r="20" spans="1:15" x14ac:dyDescent="0.2">
      <c r="A20" s="4"/>
      <c r="B20" s="13" t="s">
        <v>920</v>
      </c>
      <c r="C20" s="13" t="s">
        <v>1252</v>
      </c>
      <c r="D20" s="13" t="s">
        <v>1582</v>
      </c>
      <c r="E20" s="13" t="s">
        <v>1912</v>
      </c>
      <c r="F20" s="16" t="str">
        <f t="shared" si="0"/>
        <v>Vial (2-Methoxyethyl Acetate)</v>
      </c>
      <c r="G20" s="16" t="str">
        <f t="shared" si="1"/>
        <v>Beaker (2-Methoxyethyl Acetate)</v>
      </c>
      <c r="H20" s="16" t="str">
        <f t="shared" si="2"/>
        <v>Drum (2-Methoxyethyl Acetate)</v>
      </c>
      <c r="I20" s="16" t="str">
        <f t="shared" si="3"/>
        <v>Chemical Vat (2-Methoxyethyl Acetate)</v>
      </c>
      <c r="J20" s="16" t="str">
        <f>[1]Compounds!$B19</f>
        <v>2-Methoxyethyl Acetate</v>
      </c>
      <c r="K20" t="str">
        <f>[1]Compounds!$D19</f>
        <v>Liquid</v>
      </c>
      <c r="L20" s="4" t="str">
        <f>IF(K20=[1]Enums!$B$7, [1]Enums!$A$7, IF(K20=[1]Enums!$B$8, [1]Enums!$A$8, [1]Enums!$A$9))</f>
        <v>Vial</v>
      </c>
      <c r="M20" s="4" t="str">
        <f>IF(K20=[1]Enums!$B$10, [1]Enums!$A$10, IF(K20=[1]Enums!$B$11, [1]Enums!$A$11, [1]Enums!$A$12))</f>
        <v>Beaker</v>
      </c>
      <c r="N20" s="4" t="str">
        <f>IF(K20=[1]Enums!$B$13, [1]Enums!$A$13, IF(K20=[1]Enums!$B$14, [1]Enums!$A$14, [1]Enums!$A$15))</f>
        <v>Drum</v>
      </c>
      <c r="O20" s="4" t="str">
        <f>IF(K20=[1]Enums!$B$16, [1]Enums!$A$16, IF(K20=[1]Enums!$B$17, [1]Enums!$A$17, [1]Enums!$A$18))</f>
        <v>Chemical Vat</v>
      </c>
    </row>
    <row r="21" spans="1:15" x14ac:dyDescent="0.2">
      <c r="A21" s="4" t="str">
        <f>[1]Enums!$A$134</f>
        <v>1.0.0</v>
      </c>
      <c r="B21" s="13" t="s">
        <v>919</v>
      </c>
      <c r="C21" s="13" t="s">
        <v>1251</v>
      </c>
      <c r="D21" s="13" t="s">
        <v>1581</v>
      </c>
      <c r="E21" s="13" t="s">
        <v>1911</v>
      </c>
      <c r="F21" s="16" t="str">
        <f t="shared" si="0"/>
        <v>Vial (2-MethylPentane)</v>
      </c>
      <c r="G21" s="16" t="str">
        <f t="shared" si="1"/>
        <v>Beaker (2-MethylPentane)</v>
      </c>
      <c r="H21" s="16" t="str">
        <f t="shared" si="2"/>
        <v>Drum (2-MethylPentane)</v>
      </c>
      <c r="I21" s="16" t="str">
        <f t="shared" si="3"/>
        <v>Chemical Vat (2-MethylPentane)</v>
      </c>
      <c r="J21" s="16" t="str">
        <f>[1]Compounds!$B20</f>
        <v>2-MethylPentane</v>
      </c>
      <c r="K21" t="str">
        <f>[1]Compounds!$D20</f>
        <v>Liquid</v>
      </c>
      <c r="L21" s="4" t="str">
        <f>IF(K21=[1]Enums!$B$7, [1]Enums!$A$7, IF(K21=[1]Enums!$B$8, [1]Enums!$A$8, [1]Enums!$A$9))</f>
        <v>Vial</v>
      </c>
      <c r="M21" s="4" t="str">
        <f>IF(K21=[1]Enums!$B$10, [1]Enums!$A$10, IF(K21=[1]Enums!$B$11, [1]Enums!$A$11, [1]Enums!$A$12))</f>
        <v>Beaker</v>
      </c>
      <c r="N21" s="4" t="str">
        <f>IF(K21=[1]Enums!$B$13, [1]Enums!$A$13, IF(K21=[1]Enums!$B$14, [1]Enums!$A$14, [1]Enums!$A$15))</f>
        <v>Drum</v>
      </c>
      <c r="O21" s="4" t="str">
        <f>IF(K21=[1]Enums!$B$16, [1]Enums!$A$16, IF(K21=[1]Enums!$B$17, [1]Enums!$A$17, [1]Enums!$A$18))</f>
        <v>Chemical Vat</v>
      </c>
    </row>
    <row r="22" spans="1:15" x14ac:dyDescent="0.2">
      <c r="A22" s="4"/>
      <c r="B22" s="13" t="s">
        <v>918</v>
      </c>
      <c r="C22" s="13" t="s">
        <v>1250</v>
      </c>
      <c r="D22" s="13" t="s">
        <v>1580</v>
      </c>
      <c r="E22" s="13" t="s">
        <v>1910</v>
      </c>
      <c r="F22" s="16" t="str">
        <f t="shared" si="0"/>
        <v>Vial (2-Phenoxyethanol)</v>
      </c>
      <c r="G22" s="16" t="str">
        <f t="shared" si="1"/>
        <v>Beaker (2-Phenoxyethanol)</v>
      </c>
      <c r="H22" s="16" t="str">
        <f t="shared" si="2"/>
        <v>Drum (2-Phenoxyethanol)</v>
      </c>
      <c r="I22" s="16" t="str">
        <f t="shared" si="3"/>
        <v>Chemical Vat (2-Phenoxyethanol)</v>
      </c>
      <c r="J22" s="16" t="str">
        <f>[1]Compounds!$B21</f>
        <v>2-Phenoxyethanol</v>
      </c>
      <c r="K22" t="str">
        <f>[1]Compounds!$D21</f>
        <v>Liquid</v>
      </c>
      <c r="L22" s="4" t="str">
        <f>IF(K22=[1]Enums!$B$7, [1]Enums!$A$7, IF(K22=[1]Enums!$B$8, [1]Enums!$A$8, [1]Enums!$A$9))</f>
        <v>Vial</v>
      </c>
      <c r="M22" s="4" t="str">
        <f>IF(K22=[1]Enums!$B$10, [1]Enums!$A$10, IF(K22=[1]Enums!$B$11, [1]Enums!$A$11, [1]Enums!$A$12))</f>
        <v>Beaker</v>
      </c>
      <c r="N22" s="4" t="str">
        <f>IF(K22=[1]Enums!$B$13, [1]Enums!$A$13, IF(K22=[1]Enums!$B$14, [1]Enums!$A$14, [1]Enums!$A$15))</f>
        <v>Drum</v>
      </c>
      <c r="O22" s="4" t="str">
        <f>IF(K22=[1]Enums!$B$16, [1]Enums!$A$16, IF(K22=[1]Enums!$B$17, [1]Enums!$A$17, [1]Enums!$A$18))</f>
        <v>Chemical Vat</v>
      </c>
    </row>
    <row r="23" spans="1:15" x14ac:dyDescent="0.2">
      <c r="A23" s="4"/>
      <c r="B23" s="13" t="s">
        <v>917</v>
      </c>
      <c r="C23" s="13" t="s">
        <v>1249</v>
      </c>
      <c r="D23" s="13" t="s">
        <v>1579</v>
      </c>
      <c r="E23" s="13" t="s">
        <v>1909</v>
      </c>
      <c r="F23" s="16" t="str">
        <f t="shared" si="0"/>
        <v>Vial (2-Propanol)</v>
      </c>
      <c r="G23" s="16" t="str">
        <f t="shared" si="1"/>
        <v>Beaker (2-Propanol)</v>
      </c>
      <c r="H23" s="16" t="str">
        <f t="shared" si="2"/>
        <v>Drum (2-Propanol)</v>
      </c>
      <c r="I23" s="16" t="str">
        <f t="shared" si="3"/>
        <v>Chemical Vat (2-Propanol)</v>
      </c>
      <c r="J23" s="16" t="str">
        <f>[1]Compounds!$B22</f>
        <v>2-Propanol</v>
      </c>
      <c r="K23" t="str">
        <f>[1]Compounds!$D22</f>
        <v>Liquid</v>
      </c>
      <c r="L23" s="4" t="str">
        <f>IF(K23=[1]Enums!$B$7, [1]Enums!$A$7, IF(K23=[1]Enums!$B$8, [1]Enums!$A$8, [1]Enums!$A$9))</f>
        <v>Vial</v>
      </c>
      <c r="M23" s="4" t="str">
        <f>IF(K23=[1]Enums!$B$10, [1]Enums!$A$10, IF(K23=[1]Enums!$B$11, [1]Enums!$A$11, [1]Enums!$A$12))</f>
        <v>Beaker</v>
      </c>
      <c r="N23" s="4" t="str">
        <f>IF(K23=[1]Enums!$B$13, [1]Enums!$A$13, IF(K23=[1]Enums!$B$14, [1]Enums!$A$14, [1]Enums!$A$15))</f>
        <v>Drum</v>
      </c>
      <c r="O23" s="4" t="str">
        <f>IF(K23=[1]Enums!$B$16, [1]Enums!$A$16, IF(K23=[1]Enums!$B$17, [1]Enums!$A$17, [1]Enums!$A$18))</f>
        <v>Chemical Vat</v>
      </c>
    </row>
    <row r="24" spans="1:15" x14ac:dyDescent="0.2">
      <c r="A24" s="4" t="str">
        <f>[1]Enums!$A$134</f>
        <v>1.0.0</v>
      </c>
      <c r="B24" s="13" t="s">
        <v>916</v>
      </c>
      <c r="C24" s="13" t="s">
        <v>1248</v>
      </c>
      <c r="D24" s="13" t="s">
        <v>1578</v>
      </c>
      <c r="E24" s="13" t="s">
        <v>1908</v>
      </c>
      <c r="F24" s="16" t="str">
        <f t="shared" si="0"/>
        <v>Vial (2-Propoxyethanol)</v>
      </c>
      <c r="G24" s="16" t="str">
        <f t="shared" si="1"/>
        <v>Beaker (2-Propoxyethanol)</v>
      </c>
      <c r="H24" s="16" t="str">
        <f t="shared" si="2"/>
        <v>Drum (2-Propoxyethanol)</v>
      </c>
      <c r="I24" s="16" t="str">
        <f t="shared" si="3"/>
        <v>Chemical Vat (2-Propoxyethanol)</v>
      </c>
      <c r="J24" s="16" t="str">
        <f>[1]Compounds!$B23</f>
        <v>2-Propoxyethanol</v>
      </c>
      <c r="K24" t="str">
        <f>[1]Compounds!$D23</f>
        <v>Liquid</v>
      </c>
      <c r="L24" s="4" t="str">
        <f>IF(K24=[1]Enums!$B$7, [1]Enums!$A$7, IF(K24=[1]Enums!$B$8, [1]Enums!$A$8, [1]Enums!$A$9))</f>
        <v>Vial</v>
      </c>
      <c r="M24" s="4" t="str">
        <f>IF(K24=[1]Enums!$B$10, [1]Enums!$A$10, IF(K24=[1]Enums!$B$11, [1]Enums!$A$11, [1]Enums!$A$12))</f>
        <v>Beaker</v>
      </c>
      <c r="N24" s="4" t="str">
        <f>IF(K24=[1]Enums!$B$13, [1]Enums!$A$13, IF(K24=[1]Enums!$B$14, [1]Enums!$A$14, [1]Enums!$A$15))</f>
        <v>Drum</v>
      </c>
      <c r="O24" s="4" t="str">
        <f>IF(K24=[1]Enums!$B$16, [1]Enums!$A$16, IF(K24=[1]Enums!$B$17, [1]Enums!$A$17, [1]Enums!$A$18))</f>
        <v>Chemical Vat</v>
      </c>
    </row>
    <row r="25" spans="1:15" x14ac:dyDescent="0.2">
      <c r="A25" s="4" t="str">
        <f>[1]Enums!$A$134</f>
        <v>1.0.0</v>
      </c>
      <c r="B25" s="13" t="s">
        <v>915</v>
      </c>
      <c r="C25" s="13" t="s">
        <v>1247</v>
      </c>
      <c r="D25" s="13" t="s">
        <v>1577</v>
      </c>
      <c r="E25" s="13" t="s">
        <v>1907</v>
      </c>
      <c r="F25" s="16" t="str">
        <f t="shared" si="0"/>
        <v>Vial (3-Hydroxybutanoic Acid)</v>
      </c>
      <c r="G25" s="16" t="str">
        <f t="shared" si="1"/>
        <v>Beaker (3-Hydroxybutanoic Acid)</v>
      </c>
      <c r="H25" s="16" t="str">
        <f t="shared" si="2"/>
        <v>Drum (3-Hydroxybutanoic Acid)</v>
      </c>
      <c r="I25" s="16" t="str">
        <f t="shared" si="3"/>
        <v>Chemical Vat (3-Hydroxybutanoic Acid)</v>
      </c>
      <c r="J25" s="16" t="str">
        <f>[1]Compounds!$B24</f>
        <v>3-Hydroxybutanoic Acid</v>
      </c>
      <c r="K25" t="str">
        <f>[1]Compounds!$D24</f>
        <v>Liquid</v>
      </c>
      <c r="L25" s="4" t="str">
        <f>IF(K25=[1]Enums!$B$7, [1]Enums!$A$7, IF(K25=[1]Enums!$B$8, [1]Enums!$A$8, [1]Enums!$A$9))</f>
        <v>Vial</v>
      </c>
      <c r="M25" s="4" t="str">
        <f>IF(K25=[1]Enums!$B$10, [1]Enums!$A$10, IF(K25=[1]Enums!$B$11, [1]Enums!$A$11, [1]Enums!$A$12))</f>
        <v>Beaker</v>
      </c>
      <c r="N25" s="4" t="str">
        <f>IF(K25=[1]Enums!$B$13, [1]Enums!$A$13, IF(K25=[1]Enums!$B$14, [1]Enums!$A$14, [1]Enums!$A$15))</f>
        <v>Drum</v>
      </c>
      <c r="O25" s="4" t="str">
        <f>IF(K25=[1]Enums!$B$16, [1]Enums!$A$16, IF(K25=[1]Enums!$B$17, [1]Enums!$A$17, [1]Enums!$A$18))</f>
        <v>Chemical Vat</v>
      </c>
    </row>
    <row r="26" spans="1:15" x14ac:dyDescent="0.2">
      <c r="A26" s="4" t="str">
        <f>[1]Enums!$A$134</f>
        <v>1.0.0</v>
      </c>
      <c r="B26" s="13" t="s">
        <v>914</v>
      </c>
      <c r="C26" s="13" t="s">
        <v>1246</v>
      </c>
      <c r="D26" s="13" t="s">
        <v>1576</v>
      </c>
      <c r="E26" s="13" t="s">
        <v>1906</v>
      </c>
      <c r="F26" s="16" t="str">
        <f t="shared" si="0"/>
        <v>Vial (3-Hydroxypentanoic Acid)</v>
      </c>
      <c r="G26" s="16" t="str">
        <f t="shared" si="1"/>
        <v>Beaker (3-Hydroxypentanoic Acid)</v>
      </c>
      <c r="H26" s="16" t="str">
        <f t="shared" si="2"/>
        <v>Drum (3-Hydroxypentanoic Acid)</v>
      </c>
      <c r="I26" s="16" t="str">
        <f t="shared" si="3"/>
        <v>Chemical Vat (3-Hydroxypentanoic Acid)</v>
      </c>
      <c r="J26" s="16" t="str">
        <f>[1]Compounds!$B25</f>
        <v>3-Hydroxypentanoic Acid</v>
      </c>
      <c r="K26" t="str">
        <f>[1]Compounds!$D25</f>
        <v>Liquid</v>
      </c>
      <c r="L26" s="4" t="str">
        <f>IF(K26=[1]Enums!$B$7, [1]Enums!$A$7, IF(K26=[1]Enums!$B$8, [1]Enums!$A$8, [1]Enums!$A$9))</f>
        <v>Vial</v>
      </c>
      <c r="M26" s="4" t="str">
        <f>IF(K26=[1]Enums!$B$10, [1]Enums!$A$10, IF(K26=[1]Enums!$B$11, [1]Enums!$A$11, [1]Enums!$A$12))</f>
        <v>Beaker</v>
      </c>
      <c r="N26" s="4" t="str">
        <f>IF(K26=[1]Enums!$B$13, [1]Enums!$A$13, IF(K26=[1]Enums!$B$14, [1]Enums!$A$14, [1]Enums!$A$15))</f>
        <v>Drum</v>
      </c>
      <c r="O26" s="4" t="str">
        <f>IF(K26=[1]Enums!$B$16, [1]Enums!$A$16, IF(K26=[1]Enums!$B$17, [1]Enums!$A$17, [1]Enums!$A$18))</f>
        <v>Chemical Vat</v>
      </c>
    </row>
    <row r="27" spans="1:15" x14ac:dyDescent="0.2">
      <c r="A27" s="4" t="str">
        <f>[1]Enums!$A$134</f>
        <v>1.0.0</v>
      </c>
      <c r="B27" s="13" t="s">
        <v>913</v>
      </c>
      <c r="C27" s="13" t="s">
        <v>1245</v>
      </c>
      <c r="D27" s="13" t="s">
        <v>1575</v>
      </c>
      <c r="E27" s="13" t="s">
        <v>1905</v>
      </c>
      <c r="F27" s="16" t="str">
        <f t="shared" si="0"/>
        <v>Vial (3-MethylPentane)</v>
      </c>
      <c r="G27" s="16" t="str">
        <f t="shared" si="1"/>
        <v>Beaker (3-MethylPentane)</v>
      </c>
      <c r="H27" s="16" t="str">
        <f t="shared" si="2"/>
        <v>Drum (3-MethylPentane)</v>
      </c>
      <c r="I27" s="16" t="str">
        <f t="shared" si="3"/>
        <v>Chemical Vat (3-MethylPentane)</v>
      </c>
      <c r="J27" s="16" t="str">
        <f>[1]Compounds!$B26</f>
        <v>3-MethylPentane</v>
      </c>
      <c r="K27" t="str">
        <f>[1]Compounds!$D26</f>
        <v>Liquid</v>
      </c>
      <c r="L27" s="4" t="str">
        <f>IF(K27=[1]Enums!$B$7, [1]Enums!$A$7, IF(K27=[1]Enums!$B$8, [1]Enums!$A$8, [1]Enums!$A$9))</f>
        <v>Vial</v>
      </c>
      <c r="M27" s="4" t="str">
        <f>IF(K27=[1]Enums!$B$10, [1]Enums!$A$10, IF(K27=[1]Enums!$B$11, [1]Enums!$A$11, [1]Enums!$A$12))</f>
        <v>Beaker</v>
      </c>
      <c r="N27" s="4" t="str">
        <f>IF(K27=[1]Enums!$B$13, [1]Enums!$A$13, IF(K27=[1]Enums!$B$14, [1]Enums!$A$14, [1]Enums!$A$15))</f>
        <v>Drum</v>
      </c>
      <c r="O27" s="4" t="str">
        <f>IF(K27=[1]Enums!$B$16, [1]Enums!$A$16, IF(K27=[1]Enums!$B$17, [1]Enums!$A$17, [1]Enums!$A$18))</f>
        <v>Chemical Vat</v>
      </c>
    </row>
    <row r="28" spans="1:15" x14ac:dyDescent="0.2">
      <c r="A28" s="4" t="str">
        <f>[1]Enums!$A$134</f>
        <v>1.0.0</v>
      </c>
      <c r="B28" s="13" t="s">
        <v>912</v>
      </c>
      <c r="C28" s="13" t="s">
        <v>1244</v>
      </c>
      <c r="D28" s="13" t="s">
        <v>1574</v>
      </c>
      <c r="E28" s="13" t="s">
        <v>1904</v>
      </c>
      <c r="F28" s="16" t="str">
        <f t="shared" si="0"/>
        <v>Vial (4-Hydroxybenzoic Acid)</v>
      </c>
      <c r="G28" s="16" t="str">
        <f t="shared" si="1"/>
        <v>Beaker (4-Hydroxybenzoic Acid)</v>
      </c>
      <c r="H28" s="16" t="str">
        <f t="shared" si="2"/>
        <v>Drum (4-Hydroxybenzoic Acid)</v>
      </c>
      <c r="I28" s="16" t="str">
        <f t="shared" si="3"/>
        <v>Chemical Vat (4-Hydroxybenzoic Acid)</v>
      </c>
      <c r="J28" s="16" t="str">
        <f>[1]Compounds!$B27</f>
        <v>4-Hydroxybenzoic Acid</v>
      </c>
      <c r="K28" t="str">
        <f>[1]Compounds!$D27</f>
        <v>Liquid</v>
      </c>
      <c r="L28" s="4" t="str">
        <f>IF(K28=[1]Enums!$B$7, [1]Enums!$A$7, IF(K28=[1]Enums!$B$8, [1]Enums!$A$8, [1]Enums!$A$9))</f>
        <v>Vial</v>
      </c>
      <c r="M28" s="4" t="str">
        <f>IF(K28=[1]Enums!$B$10, [1]Enums!$A$10, IF(K28=[1]Enums!$B$11, [1]Enums!$A$11, [1]Enums!$A$12))</f>
        <v>Beaker</v>
      </c>
      <c r="N28" s="4" t="str">
        <f>IF(K28=[1]Enums!$B$13, [1]Enums!$A$13, IF(K28=[1]Enums!$B$14, [1]Enums!$A$14, [1]Enums!$A$15))</f>
        <v>Drum</v>
      </c>
      <c r="O28" s="4" t="str">
        <f>IF(K28=[1]Enums!$B$16, [1]Enums!$A$16, IF(K28=[1]Enums!$B$17, [1]Enums!$A$17, [1]Enums!$A$18))</f>
        <v>Chemical Vat</v>
      </c>
    </row>
    <row r="29" spans="1:15" x14ac:dyDescent="0.2">
      <c r="A29" s="4" t="str">
        <f>[1]Enums!$A$134</f>
        <v>1.0.0</v>
      </c>
      <c r="B29" s="13" t="s">
        <v>911</v>
      </c>
      <c r="C29" s="13" t="s">
        <v>1243</v>
      </c>
      <c r="D29" s="13" t="s">
        <v>1573</v>
      </c>
      <c r="E29" s="13" t="s">
        <v>1903</v>
      </c>
      <c r="F29" s="16" t="str">
        <f t="shared" si="0"/>
        <v>Vial (6-Hydroxynaphthalene-2-Carboxylic Acid)</v>
      </c>
      <c r="G29" s="16" t="str">
        <f t="shared" si="1"/>
        <v>Beaker (6-Hydroxynaphthalene-2-Carboxylic Acid)</v>
      </c>
      <c r="H29" s="16" t="str">
        <f t="shared" si="2"/>
        <v>Drum (6-Hydroxynaphthalene-2-Carboxylic Acid)</v>
      </c>
      <c r="I29" s="16" t="str">
        <f t="shared" si="3"/>
        <v>Chemical Vat (6-Hydroxynaphthalene-2-Carboxylic Acid)</v>
      </c>
      <c r="J29" s="16" t="str">
        <f>[1]Compounds!$B28</f>
        <v>6-Hydroxynaphthalene-2-Carboxylic Acid</v>
      </c>
      <c r="K29" t="str">
        <f>[1]Compounds!$D28</f>
        <v>Liquid</v>
      </c>
      <c r="L29" s="4" t="str">
        <f>IF(K29=[1]Enums!$B$7, [1]Enums!$A$7, IF(K29=[1]Enums!$B$8, [1]Enums!$A$8, [1]Enums!$A$9))</f>
        <v>Vial</v>
      </c>
      <c r="M29" s="4" t="str">
        <f>IF(K29=[1]Enums!$B$10, [1]Enums!$A$10, IF(K29=[1]Enums!$B$11, [1]Enums!$A$11, [1]Enums!$A$12))</f>
        <v>Beaker</v>
      </c>
      <c r="N29" s="4" t="str">
        <f>IF(K29=[1]Enums!$B$13, [1]Enums!$A$13, IF(K29=[1]Enums!$B$14, [1]Enums!$A$14, [1]Enums!$A$15))</f>
        <v>Drum</v>
      </c>
      <c r="O29" s="4" t="str">
        <f>IF(K29=[1]Enums!$B$16, [1]Enums!$A$16, IF(K29=[1]Enums!$B$17, [1]Enums!$A$17, [1]Enums!$A$18))</f>
        <v>Chemical Vat</v>
      </c>
    </row>
    <row r="30" spans="1:15" x14ac:dyDescent="0.2">
      <c r="A30" s="4" t="str">
        <f>[1]Enums!$A$134</f>
        <v>1.0.0</v>
      </c>
      <c r="B30" s="13" t="s">
        <v>910</v>
      </c>
      <c r="C30" s="13" t="s">
        <v>1242</v>
      </c>
      <c r="D30" s="13" t="s">
        <v>1572</v>
      </c>
      <c r="E30" s="13" t="s">
        <v>1902</v>
      </c>
      <c r="F30" s="16" t="str">
        <f t="shared" si="0"/>
        <v>Vial (Acetaldehyde)</v>
      </c>
      <c r="G30" s="16" t="str">
        <f t="shared" si="1"/>
        <v>Beaker (Acetaldehyde)</v>
      </c>
      <c r="H30" s="16" t="str">
        <f t="shared" si="2"/>
        <v>Drum (Acetaldehyde)</v>
      </c>
      <c r="I30" s="16" t="str">
        <f t="shared" si="3"/>
        <v>Chemical Vat (Acetaldehyde)</v>
      </c>
      <c r="J30" s="16" t="str">
        <f>[1]Compounds!$B29</f>
        <v>Acetaldehyde</v>
      </c>
      <c r="K30" t="str">
        <f>[1]Compounds!$D29</f>
        <v>Liquid</v>
      </c>
      <c r="L30" s="4" t="str">
        <f>IF(K30=[1]Enums!$B$7, [1]Enums!$A$7, IF(K30=[1]Enums!$B$8, [1]Enums!$A$8, [1]Enums!$A$9))</f>
        <v>Vial</v>
      </c>
      <c r="M30" s="4" t="str">
        <f>IF(K30=[1]Enums!$B$10, [1]Enums!$A$10, IF(K30=[1]Enums!$B$11, [1]Enums!$A$11, [1]Enums!$A$12))</f>
        <v>Beaker</v>
      </c>
      <c r="N30" s="4" t="str">
        <f>IF(K30=[1]Enums!$B$13, [1]Enums!$A$13, IF(K30=[1]Enums!$B$14, [1]Enums!$A$14, [1]Enums!$A$15))</f>
        <v>Drum</v>
      </c>
      <c r="O30" s="4" t="str">
        <f>IF(K30=[1]Enums!$B$16, [1]Enums!$A$16, IF(K30=[1]Enums!$B$17, [1]Enums!$A$17, [1]Enums!$A$18))</f>
        <v>Chemical Vat</v>
      </c>
    </row>
    <row r="31" spans="1:15" x14ac:dyDescent="0.2">
      <c r="A31" s="4" t="str">
        <f>[1]Enums!$A$134</f>
        <v>1.0.0</v>
      </c>
      <c r="B31" s="13" t="s">
        <v>909</v>
      </c>
      <c r="C31" s="13" t="s">
        <v>1241</v>
      </c>
      <c r="D31" s="13" t="s">
        <v>1571</v>
      </c>
      <c r="E31" s="13" t="s">
        <v>1901</v>
      </c>
      <c r="F31" s="16" t="str">
        <f t="shared" si="0"/>
        <v>Vial (Acetic Acid)</v>
      </c>
      <c r="G31" s="16" t="str">
        <f t="shared" si="1"/>
        <v>Beaker (Acetic Acid)</v>
      </c>
      <c r="H31" s="16" t="str">
        <f t="shared" si="2"/>
        <v>Drum (Acetic Acid)</v>
      </c>
      <c r="I31" s="16" t="str">
        <f t="shared" si="3"/>
        <v>Chemical Vat (Acetic Acid)</v>
      </c>
      <c r="J31" s="16" t="str">
        <f>[1]Compounds!$B30</f>
        <v>Acetic Acid</v>
      </c>
      <c r="K31" t="str">
        <f>[1]Compounds!$D30</f>
        <v>Liquid</v>
      </c>
      <c r="L31" s="4" t="str">
        <f>IF(K31=[1]Enums!$B$7, [1]Enums!$A$7, IF(K31=[1]Enums!$B$8, [1]Enums!$A$8, [1]Enums!$A$9))</f>
        <v>Vial</v>
      </c>
      <c r="M31" s="4" t="str">
        <f>IF(K31=[1]Enums!$B$10, [1]Enums!$A$10, IF(K31=[1]Enums!$B$11, [1]Enums!$A$11, [1]Enums!$A$12))</f>
        <v>Beaker</v>
      </c>
      <c r="N31" s="4" t="str">
        <f>IF(K31=[1]Enums!$B$13, [1]Enums!$A$13, IF(K31=[1]Enums!$B$14, [1]Enums!$A$14, [1]Enums!$A$15))</f>
        <v>Drum</v>
      </c>
      <c r="O31" s="4" t="str">
        <f>IF(K31=[1]Enums!$B$16, [1]Enums!$A$16, IF(K31=[1]Enums!$B$17, [1]Enums!$A$17, [1]Enums!$A$18))</f>
        <v>Chemical Vat</v>
      </c>
    </row>
    <row r="32" spans="1:15" x14ac:dyDescent="0.2">
      <c r="A32" s="4" t="str">
        <f>[1]Enums!$A$134</f>
        <v>1.0.0</v>
      </c>
      <c r="B32" s="13" t="s">
        <v>908</v>
      </c>
      <c r="C32" s="13" t="s">
        <v>1240</v>
      </c>
      <c r="D32" s="13" t="s">
        <v>1570</v>
      </c>
      <c r="E32" s="13" t="s">
        <v>1900</v>
      </c>
      <c r="F32" s="16" t="str">
        <f t="shared" si="0"/>
        <v>Vial (Acetone)</v>
      </c>
      <c r="G32" s="16" t="str">
        <f t="shared" si="1"/>
        <v>Beaker (Acetone)</v>
      </c>
      <c r="H32" s="16" t="str">
        <f t="shared" si="2"/>
        <v>Drum (Acetone)</v>
      </c>
      <c r="I32" s="16" t="str">
        <f t="shared" si="3"/>
        <v>Chemical Vat (Acetone)</v>
      </c>
      <c r="J32" s="16" t="str">
        <f>[1]Compounds!$B31</f>
        <v>Acetone</v>
      </c>
      <c r="K32" t="str">
        <f>[1]Compounds!$D31</f>
        <v>Liquid</v>
      </c>
      <c r="L32" s="4" t="str">
        <f>IF(K32=[1]Enums!$B$7, [1]Enums!$A$7, IF(K32=[1]Enums!$B$8, [1]Enums!$A$8, [1]Enums!$A$9))</f>
        <v>Vial</v>
      </c>
      <c r="M32" s="4" t="str">
        <f>IF(K32=[1]Enums!$B$10, [1]Enums!$A$10, IF(K32=[1]Enums!$B$11, [1]Enums!$A$11, [1]Enums!$A$12))</f>
        <v>Beaker</v>
      </c>
      <c r="N32" s="4" t="str">
        <f>IF(K32=[1]Enums!$B$13, [1]Enums!$A$13, IF(K32=[1]Enums!$B$14, [1]Enums!$A$14, [1]Enums!$A$15))</f>
        <v>Drum</v>
      </c>
      <c r="O32" s="4" t="str">
        <f>IF(K32=[1]Enums!$B$16, [1]Enums!$A$16, IF(K32=[1]Enums!$B$17, [1]Enums!$A$17, [1]Enums!$A$18))</f>
        <v>Chemical Vat</v>
      </c>
    </row>
    <row r="33" spans="1:15" x14ac:dyDescent="0.2">
      <c r="A33" s="4" t="str">
        <f>[1]Enums!$A$134</f>
        <v>1.0.0</v>
      </c>
      <c r="B33" s="13" t="s">
        <v>907</v>
      </c>
      <c r="C33" s="13" t="s">
        <v>1239</v>
      </c>
      <c r="D33" s="13" t="s">
        <v>1569</v>
      </c>
      <c r="E33" s="13" t="s">
        <v>1899</v>
      </c>
      <c r="F33" s="16" t="str">
        <f t="shared" si="0"/>
        <v>Vial (Acetylene)</v>
      </c>
      <c r="G33" s="16" t="str">
        <f t="shared" si="1"/>
        <v>Beaker (Acetylene)</v>
      </c>
      <c r="H33" s="16" t="str">
        <f t="shared" si="2"/>
        <v>Drum (Acetylene)</v>
      </c>
      <c r="I33" s="16" t="str">
        <f t="shared" si="3"/>
        <v>Chemical Vat (Acetylene)</v>
      </c>
      <c r="J33" s="16" t="str">
        <f>[1]Compounds!$B32</f>
        <v>Acetylene</v>
      </c>
      <c r="K33" t="str">
        <f>[1]Compounds!$D32</f>
        <v>Liquid</v>
      </c>
      <c r="L33" s="4" t="str">
        <f>IF(K33=[1]Enums!$B$7, [1]Enums!$A$7, IF(K33=[1]Enums!$B$8, [1]Enums!$A$8, [1]Enums!$A$9))</f>
        <v>Vial</v>
      </c>
      <c r="M33" s="4" t="str">
        <f>IF(K33=[1]Enums!$B$10, [1]Enums!$A$10, IF(K33=[1]Enums!$B$11, [1]Enums!$A$11, [1]Enums!$A$12))</f>
        <v>Beaker</v>
      </c>
      <c r="N33" s="4" t="str">
        <f>IF(K33=[1]Enums!$B$13, [1]Enums!$A$13, IF(K33=[1]Enums!$B$14, [1]Enums!$A$14, [1]Enums!$A$15))</f>
        <v>Drum</v>
      </c>
      <c r="O33" s="4" t="str">
        <f>IF(K33=[1]Enums!$B$16, [1]Enums!$A$16, IF(K33=[1]Enums!$B$17, [1]Enums!$A$17, [1]Enums!$A$18))</f>
        <v>Chemical Vat</v>
      </c>
    </row>
    <row r="34" spans="1:15" x14ac:dyDescent="0.2">
      <c r="A34" s="4"/>
      <c r="B34" s="13" t="s">
        <v>906</v>
      </c>
      <c r="C34" s="13" t="s">
        <v>1238</v>
      </c>
      <c r="D34" s="13" t="s">
        <v>1568</v>
      </c>
      <c r="E34" s="13" t="s">
        <v>1898</v>
      </c>
      <c r="F34" s="16" t="str">
        <f t="shared" si="0"/>
        <v>Vial (Acetylsalicylic Acid)</v>
      </c>
      <c r="G34" s="16" t="str">
        <f t="shared" si="1"/>
        <v>Beaker (Acetylsalicylic Acid)</v>
      </c>
      <c r="H34" s="16" t="str">
        <f t="shared" si="2"/>
        <v>Drum (Acetylsalicylic Acid)</v>
      </c>
      <c r="I34" s="16" t="str">
        <f t="shared" si="3"/>
        <v>Chemical Vat (Acetylsalicylic Acid)</v>
      </c>
      <c r="J34" s="16" t="str">
        <f>[1]Compounds!$B33</f>
        <v>Acetylsalicylic Acid</v>
      </c>
      <c r="K34" t="str">
        <f>[1]Compounds!$D33</f>
        <v>Liquid</v>
      </c>
      <c r="L34" s="4" t="str">
        <f>IF(K34=[1]Enums!$B$7, [1]Enums!$A$7, IF(K34=[1]Enums!$B$8, [1]Enums!$A$8, [1]Enums!$A$9))</f>
        <v>Vial</v>
      </c>
      <c r="M34" s="4" t="str">
        <f>IF(K34=[1]Enums!$B$10, [1]Enums!$A$10, IF(K34=[1]Enums!$B$11, [1]Enums!$A$11, [1]Enums!$A$12))</f>
        <v>Beaker</v>
      </c>
      <c r="N34" s="4" t="str">
        <f>IF(K34=[1]Enums!$B$13, [1]Enums!$A$13, IF(K34=[1]Enums!$B$14, [1]Enums!$A$14, [1]Enums!$A$15))</f>
        <v>Drum</v>
      </c>
      <c r="O34" s="4" t="str">
        <f>IF(K34=[1]Enums!$B$16, [1]Enums!$A$16, IF(K34=[1]Enums!$B$17, [1]Enums!$A$17, [1]Enums!$A$18))</f>
        <v>Chemical Vat</v>
      </c>
    </row>
    <row r="35" spans="1:15" x14ac:dyDescent="0.2">
      <c r="A35" s="4" t="str">
        <f>[1]Enums!$A$134</f>
        <v>1.0.0</v>
      </c>
      <c r="B35" s="13" t="s">
        <v>905</v>
      </c>
      <c r="C35" s="13" t="s">
        <v>1237</v>
      </c>
      <c r="D35" s="13" t="s">
        <v>1567</v>
      </c>
      <c r="E35" s="13" t="s">
        <v>1897</v>
      </c>
      <c r="F35" s="16" t="str">
        <f t="shared" si="0"/>
        <v>Vial (Acrylic Acid)</v>
      </c>
      <c r="G35" s="16" t="str">
        <f t="shared" si="1"/>
        <v>Beaker (Acrylic Acid)</v>
      </c>
      <c r="H35" s="16" t="str">
        <f t="shared" si="2"/>
        <v>Drum (Acrylic Acid)</v>
      </c>
      <c r="I35" s="16" t="str">
        <f t="shared" si="3"/>
        <v>Chemical Vat (Acrylic Acid)</v>
      </c>
      <c r="J35" s="16" t="str">
        <f>[1]Compounds!$B34</f>
        <v>Acrylic Acid</v>
      </c>
      <c r="K35" t="str">
        <f>[1]Compounds!$D34</f>
        <v>Liquid</v>
      </c>
      <c r="L35" s="4" t="str">
        <f>IF(K35=[1]Enums!$B$7, [1]Enums!$A$7, IF(K35=[1]Enums!$B$8, [1]Enums!$A$8, [1]Enums!$A$9))</f>
        <v>Vial</v>
      </c>
      <c r="M35" s="4" t="str">
        <f>IF(K35=[1]Enums!$B$10, [1]Enums!$A$10, IF(K35=[1]Enums!$B$11, [1]Enums!$A$11, [1]Enums!$A$12))</f>
        <v>Beaker</v>
      </c>
      <c r="N35" s="4" t="str">
        <f>IF(K35=[1]Enums!$B$13, [1]Enums!$A$13, IF(K35=[1]Enums!$B$14, [1]Enums!$A$14, [1]Enums!$A$15))</f>
        <v>Drum</v>
      </c>
      <c r="O35" s="4" t="str">
        <f>IF(K35=[1]Enums!$B$16, [1]Enums!$A$16, IF(K35=[1]Enums!$B$17, [1]Enums!$A$17, [1]Enums!$A$18))</f>
        <v>Chemical Vat</v>
      </c>
    </row>
    <row r="36" spans="1:15" x14ac:dyDescent="0.2">
      <c r="A36" s="4" t="str">
        <f>[1]Enums!$A$134</f>
        <v>1.0.0</v>
      </c>
      <c r="B36" s="13" t="s">
        <v>904</v>
      </c>
      <c r="C36" s="13" t="s">
        <v>1236</v>
      </c>
      <c r="D36" s="13" t="s">
        <v>1566</v>
      </c>
      <c r="E36" s="13" t="s">
        <v>1896</v>
      </c>
      <c r="F36" s="16" t="str">
        <f t="shared" si="0"/>
        <v>Vial (Adipic Acid)</v>
      </c>
      <c r="G36" s="16" t="str">
        <f t="shared" si="1"/>
        <v>Beaker (Adipic Acid)</v>
      </c>
      <c r="H36" s="16" t="str">
        <f t="shared" si="2"/>
        <v>Drum (Adipic Acid)</v>
      </c>
      <c r="I36" s="16" t="str">
        <f t="shared" si="3"/>
        <v>Chemical Vat (Adipic Acid)</v>
      </c>
      <c r="J36" s="16" t="str">
        <f>[1]Compounds!$B35</f>
        <v>Adipic Acid</v>
      </c>
      <c r="K36" t="str">
        <f>[1]Compounds!$D35</f>
        <v>Liquid</v>
      </c>
      <c r="L36" s="4" t="str">
        <f>IF(K36=[1]Enums!$B$7, [1]Enums!$A$7, IF(K36=[1]Enums!$B$8, [1]Enums!$A$8, [1]Enums!$A$9))</f>
        <v>Vial</v>
      </c>
      <c r="M36" s="4" t="str">
        <f>IF(K36=[1]Enums!$B$10, [1]Enums!$A$10, IF(K36=[1]Enums!$B$11, [1]Enums!$A$11, [1]Enums!$A$12))</f>
        <v>Beaker</v>
      </c>
      <c r="N36" s="4" t="str">
        <f>IF(K36=[1]Enums!$B$13, [1]Enums!$A$13, IF(K36=[1]Enums!$B$14, [1]Enums!$A$14, [1]Enums!$A$15))</f>
        <v>Drum</v>
      </c>
      <c r="O36" s="4" t="str">
        <f>IF(K36=[1]Enums!$B$16, [1]Enums!$A$16, IF(K36=[1]Enums!$B$17, [1]Enums!$A$17, [1]Enums!$A$18))</f>
        <v>Chemical Vat</v>
      </c>
    </row>
    <row r="37" spans="1:15" x14ac:dyDescent="0.2">
      <c r="A37" s="4" t="str">
        <f>[1]Enums!$A$134</f>
        <v>1.0.0</v>
      </c>
      <c r="B37" s="13" t="s">
        <v>903</v>
      </c>
      <c r="C37" s="13" t="s">
        <v>1235</v>
      </c>
      <c r="D37" s="13" t="s">
        <v>1565</v>
      </c>
      <c r="E37" s="13" t="s">
        <v>1895</v>
      </c>
      <c r="F37" s="16" t="str">
        <f t="shared" si="0"/>
        <v>Vial (Aldehyde-Collidine)</v>
      </c>
      <c r="G37" s="16" t="str">
        <f t="shared" si="1"/>
        <v>Beaker (Aldehyde-Collidine)</v>
      </c>
      <c r="H37" s="16" t="str">
        <f t="shared" si="2"/>
        <v>Drum (Aldehyde-Collidine)</v>
      </c>
      <c r="I37" s="16" t="str">
        <f t="shared" si="3"/>
        <v>Chemical Vat (Aldehyde-Collidine)</v>
      </c>
      <c r="J37" s="16" t="str">
        <f>[1]Compounds!$B36</f>
        <v>Aldehyde-Collidine</v>
      </c>
      <c r="K37" t="str">
        <f>[1]Compounds!$D36</f>
        <v>Liquid</v>
      </c>
      <c r="L37" s="4" t="str">
        <f>IF(K37=[1]Enums!$B$7, [1]Enums!$A$7, IF(K37=[1]Enums!$B$8, [1]Enums!$A$8, [1]Enums!$A$9))</f>
        <v>Vial</v>
      </c>
      <c r="M37" s="4" t="str">
        <f>IF(K37=[1]Enums!$B$10, [1]Enums!$A$10, IF(K37=[1]Enums!$B$11, [1]Enums!$A$11, [1]Enums!$A$12))</f>
        <v>Beaker</v>
      </c>
      <c r="N37" s="4" t="str">
        <f>IF(K37=[1]Enums!$B$13, [1]Enums!$A$13, IF(K37=[1]Enums!$B$14, [1]Enums!$A$14, [1]Enums!$A$15))</f>
        <v>Drum</v>
      </c>
      <c r="O37" s="4" t="str">
        <f>IF(K37=[1]Enums!$B$16, [1]Enums!$A$16, IF(K37=[1]Enums!$B$17, [1]Enums!$A$17, [1]Enums!$A$18))</f>
        <v>Chemical Vat</v>
      </c>
    </row>
    <row r="38" spans="1:15" x14ac:dyDescent="0.2">
      <c r="A38" s="4"/>
      <c r="B38" s="13" t="s">
        <v>902</v>
      </c>
      <c r="C38" s="13" t="s">
        <v>1234</v>
      </c>
      <c r="D38" s="13" t="s">
        <v>1564</v>
      </c>
      <c r="E38" s="13" t="s">
        <v>1894</v>
      </c>
      <c r="F38" s="16" t="str">
        <f t="shared" si="0"/>
        <v>Vial (Alkyd Resin)</v>
      </c>
      <c r="G38" s="16" t="str">
        <f t="shared" si="1"/>
        <v>Beaker (Alkyd Resin)</v>
      </c>
      <c r="H38" s="16" t="str">
        <f t="shared" si="2"/>
        <v>Drum (Alkyd Resin)</v>
      </c>
      <c r="I38" s="16" t="str">
        <f t="shared" si="3"/>
        <v>Chemical Vat (Alkyd Resin)</v>
      </c>
      <c r="J38" s="16" t="str">
        <f>[1]Compounds!$B37</f>
        <v>Alkyd Resin</v>
      </c>
      <c r="K38" t="str">
        <f>[1]Compounds!$D37</f>
        <v>Liquid</v>
      </c>
      <c r="L38" s="4" t="str">
        <f>IF(K38=[1]Enums!$B$7, [1]Enums!$A$7, IF(K38=[1]Enums!$B$8, [1]Enums!$A$8, [1]Enums!$A$9))</f>
        <v>Vial</v>
      </c>
      <c r="M38" s="4" t="str">
        <f>IF(K38=[1]Enums!$B$10, [1]Enums!$A$10, IF(K38=[1]Enums!$B$11, [1]Enums!$A$11, [1]Enums!$A$12))</f>
        <v>Beaker</v>
      </c>
      <c r="N38" s="4" t="str">
        <f>IF(K38=[1]Enums!$B$13, [1]Enums!$A$13, IF(K38=[1]Enums!$B$14, [1]Enums!$A$14, [1]Enums!$A$15))</f>
        <v>Drum</v>
      </c>
      <c r="O38" s="4" t="str">
        <f>IF(K38=[1]Enums!$B$16, [1]Enums!$A$16, IF(K38=[1]Enums!$B$17, [1]Enums!$A$17, [1]Enums!$A$18))</f>
        <v>Chemical Vat</v>
      </c>
    </row>
    <row r="39" spans="1:15" x14ac:dyDescent="0.2">
      <c r="A39" s="4"/>
      <c r="B39" s="13" t="s">
        <v>901</v>
      </c>
      <c r="C39" s="13" t="s">
        <v>1233</v>
      </c>
      <c r="D39" s="13" t="s">
        <v>1563</v>
      </c>
      <c r="E39" s="13" t="s">
        <v>1893</v>
      </c>
      <c r="F39" s="16" t="str">
        <f t="shared" si="0"/>
        <v>Bag (Aluminium Ammonium Sulfate)</v>
      </c>
      <c r="G39" s="16" t="str">
        <f t="shared" si="1"/>
        <v>Sack (Aluminium Ammonium Sulfate)</v>
      </c>
      <c r="H39" s="16" t="str">
        <f t="shared" si="2"/>
        <v>Powder Keg (Aluminium Ammonium Sulfate)</v>
      </c>
      <c r="I39" s="16" t="str">
        <f t="shared" si="3"/>
        <v>Chemical Silo (Aluminium Ammonium Sulfate)</v>
      </c>
      <c r="J39" s="16" t="str">
        <f>[1]Compounds!$B38</f>
        <v>Aluminium Ammonium Sulfate</v>
      </c>
      <c r="K39" t="str">
        <f>[1]Compounds!$D38</f>
        <v>Solid</v>
      </c>
      <c r="L39" s="4" t="str">
        <f>IF(K39=[1]Enums!$B$7, [1]Enums!$A$7, IF(K39=[1]Enums!$B$8, [1]Enums!$A$8, [1]Enums!$A$9))</f>
        <v>Bag</v>
      </c>
      <c r="M39" s="4" t="str">
        <f>IF(K39=[1]Enums!$B$10, [1]Enums!$A$10, IF(K39=[1]Enums!$B$11, [1]Enums!$A$11, [1]Enums!$A$12))</f>
        <v>Sack</v>
      </c>
      <c r="N39" s="4" t="str">
        <f>IF(K39=[1]Enums!$B$13, [1]Enums!$A$13, IF(K39=[1]Enums!$B$14, [1]Enums!$A$14, [1]Enums!$A$15))</f>
        <v>Powder Keg</v>
      </c>
      <c r="O39" s="4" t="str">
        <f>IF(K39=[1]Enums!$B$16, [1]Enums!$A$16, IF(K39=[1]Enums!$B$17, [1]Enums!$A$17, [1]Enums!$A$18))</f>
        <v>Chemical Silo</v>
      </c>
    </row>
    <row r="40" spans="1:15" x14ac:dyDescent="0.2">
      <c r="A40" s="4"/>
      <c r="B40" s="13" t="s">
        <v>900</v>
      </c>
      <c r="C40" s="13" t="s">
        <v>1232</v>
      </c>
      <c r="D40" s="13" t="s">
        <v>1562</v>
      </c>
      <c r="E40" s="13" t="s">
        <v>1892</v>
      </c>
      <c r="F40" s="16" t="str">
        <f t="shared" si="0"/>
        <v>Bag (Aluminium Hydroxide)</v>
      </c>
      <c r="G40" s="16" t="str">
        <f t="shared" si="1"/>
        <v>Sack (Aluminium Hydroxide)</v>
      </c>
      <c r="H40" s="16" t="str">
        <f t="shared" si="2"/>
        <v>Powder Keg (Aluminium Hydroxide)</v>
      </c>
      <c r="I40" s="16" t="str">
        <f t="shared" si="3"/>
        <v>Chemical Silo (Aluminium Hydroxide)</v>
      </c>
      <c r="J40" s="16" t="str">
        <f>[1]Compounds!$B39</f>
        <v>Aluminium Hydroxide</v>
      </c>
      <c r="K40" t="str">
        <f>[1]Compounds!$D39</f>
        <v>Solid</v>
      </c>
      <c r="L40" s="4" t="str">
        <f>IF(K40=[1]Enums!$B$7, [1]Enums!$A$7, IF(K40=[1]Enums!$B$8, [1]Enums!$A$8, [1]Enums!$A$9))</f>
        <v>Bag</v>
      </c>
      <c r="M40" s="4" t="str">
        <f>IF(K40=[1]Enums!$B$10, [1]Enums!$A$10, IF(K40=[1]Enums!$B$11, [1]Enums!$A$11, [1]Enums!$A$12))</f>
        <v>Sack</v>
      </c>
      <c r="N40" s="4" t="str">
        <f>IF(K40=[1]Enums!$B$13, [1]Enums!$A$13, IF(K40=[1]Enums!$B$14, [1]Enums!$A$14, [1]Enums!$A$15))</f>
        <v>Powder Keg</v>
      </c>
      <c r="O40" s="4" t="str">
        <f>IF(K40=[1]Enums!$B$16, [1]Enums!$A$16, IF(K40=[1]Enums!$B$17, [1]Enums!$A$17, [1]Enums!$A$18))</f>
        <v>Chemical Silo</v>
      </c>
    </row>
    <row r="41" spans="1:15" x14ac:dyDescent="0.2">
      <c r="A41" s="4"/>
      <c r="B41" s="13" t="s">
        <v>899</v>
      </c>
      <c r="C41" s="13" t="s">
        <v>1231</v>
      </c>
      <c r="D41" s="13" t="s">
        <v>1561</v>
      </c>
      <c r="E41" s="13" t="s">
        <v>1891</v>
      </c>
      <c r="F41" s="16" t="str">
        <f t="shared" si="0"/>
        <v>Bag (Aluminium Oxide)</v>
      </c>
      <c r="G41" s="16" t="str">
        <f t="shared" si="1"/>
        <v>Sack (Aluminium Oxide)</v>
      </c>
      <c r="H41" s="16" t="str">
        <f t="shared" si="2"/>
        <v>Powder Keg (Aluminium Oxide)</v>
      </c>
      <c r="I41" s="16" t="str">
        <f t="shared" si="3"/>
        <v>Chemical Silo (Aluminium Oxide)</v>
      </c>
      <c r="J41" s="16" t="str">
        <f>[1]Compounds!$B40</f>
        <v>Aluminium Oxide</v>
      </c>
      <c r="K41" t="str">
        <f>[1]Compounds!$D40</f>
        <v>Solid</v>
      </c>
      <c r="L41" s="4" t="str">
        <f>IF(K41=[1]Enums!$B$7, [1]Enums!$A$7, IF(K41=[1]Enums!$B$8, [1]Enums!$A$8, [1]Enums!$A$9))</f>
        <v>Bag</v>
      </c>
      <c r="M41" s="4" t="str">
        <f>IF(K41=[1]Enums!$B$10, [1]Enums!$A$10, IF(K41=[1]Enums!$B$11, [1]Enums!$A$11, [1]Enums!$A$12))</f>
        <v>Sack</v>
      </c>
      <c r="N41" s="4" t="str">
        <f>IF(K41=[1]Enums!$B$13, [1]Enums!$A$13, IF(K41=[1]Enums!$B$14, [1]Enums!$A$14, [1]Enums!$A$15))</f>
        <v>Powder Keg</v>
      </c>
      <c r="O41" s="4" t="str">
        <f>IF(K41=[1]Enums!$B$16, [1]Enums!$A$16, IF(K41=[1]Enums!$B$17, [1]Enums!$A$17, [1]Enums!$A$18))</f>
        <v>Chemical Silo</v>
      </c>
    </row>
    <row r="42" spans="1:15" x14ac:dyDescent="0.2">
      <c r="A42" s="4"/>
      <c r="B42" s="13" t="s">
        <v>898</v>
      </c>
      <c r="C42" s="13" t="s">
        <v>1230</v>
      </c>
      <c r="D42" s="13" t="s">
        <v>1560</v>
      </c>
      <c r="E42" s="13" t="s">
        <v>1890</v>
      </c>
      <c r="F42" s="16" t="str">
        <f t="shared" si="0"/>
        <v>Bag (Aluminium Potassium Sulfate)</v>
      </c>
      <c r="G42" s="16" t="str">
        <f t="shared" si="1"/>
        <v>Sack (Aluminium Potassium Sulfate)</v>
      </c>
      <c r="H42" s="16" t="str">
        <f t="shared" si="2"/>
        <v>Powder Keg (Aluminium Potassium Sulfate)</v>
      </c>
      <c r="I42" s="16" t="str">
        <f t="shared" si="3"/>
        <v>Chemical Silo (Aluminium Potassium Sulfate)</v>
      </c>
      <c r="J42" s="16" t="str">
        <f>[1]Compounds!$B41</f>
        <v>Aluminium Potassium Sulfate</v>
      </c>
      <c r="K42" t="str">
        <f>[1]Compounds!$D41</f>
        <v>Solid</v>
      </c>
      <c r="L42" s="4" t="str">
        <f>IF(K42=[1]Enums!$B$7, [1]Enums!$A$7, IF(K42=[1]Enums!$B$8, [1]Enums!$A$8, [1]Enums!$A$9))</f>
        <v>Bag</v>
      </c>
      <c r="M42" s="4" t="str">
        <f>IF(K42=[1]Enums!$B$10, [1]Enums!$A$10, IF(K42=[1]Enums!$B$11, [1]Enums!$A$11, [1]Enums!$A$12))</f>
        <v>Sack</v>
      </c>
      <c r="N42" s="4" t="str">
        <f>IF(K42=[1]Enums!$B$13, [1]Enums!$A$13, IF(K42=[1]Enums!$B$14, [1]Enums!$A$14, [1]Enums!$A$15))</f>
        <v>Powder Keg</v>
      </c>
      <c r="O42" s="4" t="str">
        <f>IF(K42=[1]Enums!$B$16, [1]Enums!$A$16, IF(K42=[1]Enums!$B$17, [1]Enums!$A$17, [1]Enums!$A$18))</f>
        <v>Chemical Silo</v>
      </c>
    </row>
    <row r="43" spans="1:15" x14ac:dyDescent="0.2">
      <c r="A43" s="4"/>
      <c r="B43" s="13" t="s">
        <v>897</v>
      </c>
      <c r="C43" s="13" t="s">
        <v>1229</v>
      </c>
      <c r="D43" s="13" t="s">
        <v>1559</v>
      </c>
      <c r="E43" s="13" t="s">
        <v>1889</v>
      </c>
      <c r="F43" s="16" t="str">
        <f t="shared" si="0"/>
        <v>Bag (Aluminium Sulfate)</v>
      </c>
      <c r="G43" s="16" t="str">
        <f t="shared" si="1"/>
        <v>Sack (Aluminium Sulfate)</v>
      </c>
      <c r="H43" s="16" t="str">
        <f t="shared" si="2"/>
        <v>Powder Keg (Aluminium Sulfate)</v>
      </c>
      <c r="I43" s="16" t="str">
        <f t="shared" si="3"/>
        <v>Chemical Silo (Aluminium Sulfate)</v>
      </c>
      <c r="J43" s="16" t="str">
        <f>[1]Compounds!$B42</f>
        <v>Aluminium Sulfate</v>
      </c>
      <c r="K43" t="str">
        <f>[1]Compounds!$D42</f>
        <v>Solid</v>
      </c>
      <c r="L43" s="4" t="str">
        <f>IF(K43=[1]Enums!$B$7, [1]Enums!$A$7, IF(K43=[1]Enums!$B$8, [1]Enums!$A$8, [1]Enums!$A$9))</f>
        <v>Bag</v>
      </c>
      <c r="M43" s="4" t="str">
        <f>IF(K43=[1]Enums!$B$10, [1]Enums!$A$10, IF(K43=[1]Enums!$B$11, [1]Enums!$A$11, [1]Enums!$A$12))</f>
        <v>Sack</v>
      </c>
      <c r="N43" s="4" t="str">
        <f>IF(K43=[1]Enums!$B$13, [1]Enums!$A$13, IF(K43=[1]Enums!$B$14, [1]Enums!$A$14, [1]Enums!$A$15))</f>
        <v>Powder Keg</v>
      </c>
      <c r="O43" s="4" t="str">
        <f>IF(K43=[1]Enums!$B$16, [1]Enums!$A$16, IF(K43=[1]Enums!$B$17, [1]Enums!$A$17, [1]Enums!$A$18))</f>
        <v>Chemical Silo</v>
      </c>
    </row>
    <row r="44" spans="1:15" x14ac:dyDescent="0.2">
      <c r="A44" s="4"/>
      <c r="B44" s="13" t="s">
        <v>896</v>
      </c>
      <c r="C44" s="13" t="s">
        <v>1228</v>
      </c>
      <c r="D44" s="13" t="s">
        <v>1558</v>
      </c>
      <c r="E44" s="13" t="s">
        <v>1888</v>
      </c>
      <c r="F44" s="16" t="str">
        <f t="shared" si="0"/>
        <v>Bag (Aluminoxane)</v>
      </c>
      <c r="G44" s="16" t="str">
        <f t="shared" si="1"/>
        <v>Sack (Aluminoxane)</v>
      </c>
      <c r="H44" s="16" t="str">
        <f t="shared" si="2"/>
        <v>Powder Keg (Aluminoxane)</v>
      </c>
      <c r="I44" s="16" t="str">
        <f t="shared" si="3"/>
        <v>Chemical Silo (Aluminoxane)</v>
      </c>
      <c r="J44" s="16" t="str">
        <f>[1]Compounds!$B322</f>
        <v>Aluminoxane</v>
      </c>
      <c r="K44" t="str">
        <f>[1]Compounds!$D322</f>
        <v>Solid</v>
      </c>
      <c r="L44" s="4" t="str">
        <f>IF(K44=[1]Enums!$B$7, [1]Enums!$A$7, IF(K44=[1]Enums!$B$8, [1]Enums!$A$8, [1]Enums!$A$9))</f>
        <v>Bag</v>
      </c>
      <c r="M44" s="4" t="str">
        <f>IF(K44=[1]Enums!$B$10, [1]Enums!$A$10, IF(K44=[1]Enums!$B$11, [1]Enums!$A$11, [1]Enums!$A$12))</f>
        <v>Sack</v>
      </c>
      <c r="N44" s="4" t="str">
        <f>IF(K44=[1]Enums!$B$13, [1]Enums!$A$13, IF(K44=[1]Enums!$B$14, [1]Enums!$A$14, [1]Enums!$A$15))</f>
        <v>Powder Keg</v>
      </c>
      <c r="O44" s="4" t="str">
        <f>IF(K44=[1]Enums!$B$16, [1]Enums!$A$16, IF(K44=[1]Enums!$B$17, [1]Enums!$A$17, [1]Enums!$A$18))</f>
        <v>Chemical Silo</v>
      </c>
    </row>
    <row r="45" spans="1:15" x14ac:dyDescent="0.2">
      <c r="A45" s="4" t="str">
        <f>[1]Enums!$A$134</f>
        <v>1.0.0</v>
      </c>
      <c r="B45" s="13" t="s">
        <v>895</v>
      </c>
      <c r="C45" s="13" t="s">
        <v>1227</v>
      </c>
      <c r="D45" s="13" t="s">
        <v>1557</v>
      </c>
      <c r="E45" s="13" t="s">
        <v>1887</v>
      </c>
      <c r="F45" s="16" t="str">
        <f t="shared" si="0"/>
        <v>Flask (Ammonia)</v>
      </c>
      <c r="G45" s="16" t="str">
        <f t="shared" si="1"/>
        <v>Cartridge (Ammonia)</v>
      </c>
      <c r="H45" s="16" t="str">
        <f t="shared" si="2"/>
        <v>Canister (Ammonia)</v>
      </c>
      <c r="I45" s="16" t="str">
        <f t="shared" si="3"/>
        <v>Chemical Tank (Ammonia)</v>
      </c>
      <c r="J45" s="16" t="str">
        <f>[1]Compounds!$B43</f>
        <v>Ammonia</v>
      </c>
      <c r="K45" t="str">
        <f>[1]Compounds!$D43</f>
        <v>Gas</v>
      </c>
      <c r="L45" s="4" t="str">
        <f>IF(K45=[1]Enums!$B$7, [1]Enums!$A$7, IF(K45=[1]Enums!$B$8, [1]Enums!$A$8, [1]Enums!$A$9))</f>
        <v>Flask</v>
      </c>
      <c r="M45" s="4" t="str">
        <f>IF(K45=[1]Enums!$B$10, [1]Enums!$A$10, IF(K45=[1]Enums!$B$11, [1]Enums!$A$11, [1]Enums!$A$12))</f>
        <v>Cartridge</v>
      </c>
      <c r="N45" s="4" t="str">
        <f>IF(K45=[1]Enums!$B$13, [1]Enums!$A$13, IF(K45=[1]Enums!$B$14, [1]Enums!$A$14, [1]Enums!$A$15))</f>
        <v>Canister</v>
      </c>
      <c r="O45" s="4" t="str">
        <f>IF(K45=[1]Enums!$B$16, [1]Enums!$A$16, IF(K45=[1]Enums!$B$17, [1]Enums!$A$17, [1]Enums!$A$18))</f>
        <v>Chemical Tank</v>
      </c>
    </row>
    <row r="46" spans="1:15" x14ac:dyDescent="0.2">
      <c r="A46" s="4"/>
      <c r="B46" s="13" t="s">
        <v>894</v>
      </c>
      <c r="C46" s="13" t="s">
        <v>1226</v>
      </c>
      <c r="D46" s="13" t="s">
        <v>1556</v>
      </c>
      <c r="E46" s="13" t="s">
        <v>1886</v>
      </c>
      <c r="F46" s="16" t="str">
        <f t="shared" si="0"/>
        <v>Bag (Ammonium Bicarbonate)</v>
      </c>
      <c r="G46" s="16" t="str">
        <f t="shared" si="1"/>
        <v>Sack (Ammonium Bicarbonate)</v>
      </c>
      <c r="H46" s="16" t="str">
        <f t="shared" si="2"/>
        <v>Powder Keg (Ammonium Bicarbonate)</v>
      </c>
      <c r="I46" s="16" t="str">
        <f t="shared" si="3"/>
        <v>Chemical Silo (Ammonium Bicarbonate)</v>
      </c>
      <c r="J46" s="16" t="str">
        <f>[1]Compounds!$B44</f>
        <v>Ammonium Bicarbonate</v>
      </c>
      <c r="K46" t="str">
        <f>[1]Compounds!$D44</f>
        <v>Solid</v>
      </c>
      <c r="L46" s="4" t="str">
        <f>IF(K46=[1]Enums!$B$7, [1]Enums!$A$7, IF(K46=[1]Enums!$B$8, [1]Enums!$A$8, [1]Enums!$A$9))</f>
        <v>Bag</v>
      </c>
      <c r="M46" s="4" t="str">
        <f>IF(K46=[1]Enums!$B$10, [1]Enums!$A$10, IF(K46=[1]Enums!$B$11, [1]Enums!$A$11, [1]Enums!$A$12))</f>
        <v>Sack</v>
      </c>
      <c r="N46" s="4" t="str">
        <f>IF(K46=[1]Enums!$B$13, [1]Enums!$A$13, IF(K46=[1]Enums!$B$14, [1]Enums!$A$14, [1]Enums!$A$15))</f>
        <v>Powder Keg</v>
      </c>
      <c r="O46" s="4" t="str">
        <f>IF(K46=[1]Enums!$B$16, [1]Enums!$A$16, IF(K46=[1]Enums!$B$17, [1]Enums!$A$17, [1]Enums!$A$18))</f>
        <v>Chemical Silo</v>
      </c>
    </row>
    <row r="47" spans="1:15" x14ac:dyDescent="0.2">
      <c r="A47" s="4"/>
      <c r="B47" s="13" t="s">
        <v>893</v>
      </c>
      <c r="C47" s="13" t="s">
        <v>1225</v>
      </c>
      <c r="D47" s="13" t="s">
        <v>1555</v>
      </c>
      <c r="E47" s="13" t="s">
        <v>1885</v>
      </c>
      <c r="F47" s="16" t="str">
        <f t="shared" si="0"/>
        <v>Bag (Ammonium Bifluoride)</v>
      </c>
      <c r="G47" s="16" t="str">
        <f t="shared" si="1"/>
        <v>Sack (Ammonium Bifluoride)</v>
      </c>
      <c r="H47" s="16" t="str">
        <f t="shared" si="2"/>
        <v>Powder Keg (Ammonium Bifluoride)</v>
      </c>
      <c r="I47" s="16" t="str">
        <f t="shared" si="3"/>
        <v>Chemical Silo (Ammonium Bifluoride)</v>
      </c>
      <c r="J47" s="16" t="str">
        <f>[1]Compounds!$B45</f>
        <v>Ammonium Bifluoride</v>
      </c>
      <c r="K47" t="str">
        <f>[1]Compounds!$D45</f>
        <v>Solid</v>
      </c>
      <c r="L47" s="4" t="str">
        <f>IF(K47=[1]Enums!$B$7, [1]Enums!$A$7, IF(K47=[1]Enums!$B$8, [1]Enums!$A$8, [1]Enums!$A$9))</f>
        <v>Bag</v>
      </c>
      <c r="M47" s="4" t="str">
        <f>IF(K47=[1]Enums!$B$10, [1]Enums!$A$10, IF(K47=[1]Enums!$B$11, [1]Enums!$A$11, [1]Enums!$A$12))</f>
        <v>Sack</v>
      </c>
      <c r="N47" s="4" t="str">
        <f>IF(K47=[1]Enums!$B$13, [1]Enums!$A$13, IF(K47=[1]Enums!$B$14, [1]Enums!$A$14, [1]Enums!$A$15))</f>
        <v>Powder Keg</v>
      </c>
      <c r="O47" s="4" t="str">
        <f>IF(K47=[1]Enums!$B$16, [1]Enums!$A$16, IF(K47=[1]Enums!$B$17, [1]Enums!$A$17, [1]Enums!$A$18))</f>
        <v>Chemical Silo</v>
      </c>
    </row>
    <row r="48" spans="1:15" x14ac:dyDescent="0.2">
      <c r="A48" s="4"/>
      <c r="B48" s="13" t="s">
        <v>892</v>
      </c>
      <c r="C48" s="13" t="s">
        <v>1224</v>
      </c>
      <c r="D48" s="13" t="s">
        <v>1554</v>
      </c>
      <c r="E48" s="13" t="s">
        <v>1884</v>
      </c>
      <c r="F48" s="16" t="str">
        <f t="shared" si="0"/>
        <v>Bag (Ammonium Bromide)</v>
      </c>
      <c r="G48" s="16" t="str">
        <f t="shared" si="1"/>
        <v>Sack (Ammonium Bromide)</v>
      </c>
      <c r="H48" s="16" t="str">
        <f t="shared" si="2"/>
        <v>Powder Keg (Ammonium Bromide)</v>
      </c>
      <c r="I48" s="16" t="str">
        <f t="shared" si="3"/>
        <v>Chemical Silo (Ammonium Bromide)</v>
      </c>
      <c r="J48" s="16" t="str">
        <f>[1]Compounds!$B46</f>
        <v>Ammonium Bromide</v>
      </c>
      <c r="K48" t="str">
        <f>[1]Compounds!$D46</f>
        <v>Solid</v>
      </c>
      <c r="L48" s="4" t="str">
        <f>IF(K48=[1]Enums!$B$7, [1]Enums!$A$7, IF(K48=[1]Enums!$B$8, [1]Enums!$A$8, [1]Enums!$A$9))</f>
        <v>Bag</v>
      </c>
      <c r="M48" s="4" t="str">
        <f>IF(K48=[1]Enums!$B$10, [1]Enums!$A$10, IF(K48=[1]Enums!$B$11, [1]Enums!$A$11, [1]Enums!$A$12))</f>
        <v>Sack</v>
      </c>
      <c r="N48" s="4" t="str">
        <f>IF(K48=[1]Enums!$B$13, [1]Enums!$A$13, IF(K48=[1]Enums!$B$14, [1]Enums!$A$14, [1]Enums!$A$15))</f>
        <v>Powder Keg</v>
      </c>
      <c r="O48" s="4" t="str">
        <f>IF(K48=[1]Enums!$B$16, [1]Enums!$A$16, IF(K48=[1]Enums!$B$17, [1]Enums!$A$17, [1]Enums!$A$18))</f>
        <v>Chemical Silo</v>
      </c>
    </row>
    <row r="49" spans="1:15" x14ac:dyDescent="0.2">
      <c r="A49" s="4"/>
      <c r="B49" s="13" t="s">
        <v>891</v>
      </c>
      <c r="C49" s="13" t="s">
        <v>1223</v>
      </c>
      <c r="D49" s="13" t="s">
        <v>1553</v>
      </c>
      <c r="E49" s="13" t="s">
        <v>1883</v>
      </c>
      <c r="F49" s="16" t="str">
        <f t="shared" si="0"/>
        <v>Bag (Ammonium Carbonate)</v>
      </c>
      <c r="G49" s="16" t="str">
        <f t="shared" si="1"/>
        <v>Sack (Ammonium Carbonate)</v>
      </c>
      <c r="H49" s="16" t="str">
        <f t="shared" si="2"/>
        <v>Powder Keg (Ammonium Carbonate)</v>
      </c>
      <c r="I49" s="16" t="str">
        <f t="shared" si="3"/>
        <v>Chemical Silo (Ammonium Carbonate)</v>
      </c>
      <c r="J49" s="16" t="str">
        <f>[1]Compounds!$B47</f>
        <v>Ammonium Carbonate</v>
      </c>
      <c r="K49" t="str">
        <f>[1]Compounds!$D47</f>
        <v>Solid</v>
      </c>
      <c r="L49" s="4" t="str">
        <f>IF(K49=[1]Enums!$B$7, [1]Enums!$A$7, IF(K49=[1]Enums!$B$8, [1]Enums!$A$8, [1]Enums!$A$9))</f>
        <v>Bag</v>
      </c>
      <c r="M49" s="4" t="str">
        <f>IF(K49=[1]Enums!$B$10, [1]Enums!$A$10, IF(K49=[1]Enums!$B$11, [1]Enums!$A$11, [1]Enums!$A$12))</f>
        <v>Sack</v>
      </c>
      <c r="N49" s="4" t="str">
        <f>IF(K49=[1]Enums!$B$13, [1]Enums!$A$13, IF(K49=[1]Enums!$B$14, [1]Enums!$A$14, [1]Enums!$A$15))</f>
        <v>Powder Keg</v>
      </c>
      <c r="O49" s="4" t="str">
        <f>IF(K49=[1]Enums!$B$16, [1]Enums!$A$16, IF(K49=[1]Enums!$B$17, [1]Enums!$A$17, [1]Enums!$A$18))</f>
        <v>Chemical Silo</v>
      </c>
    </row>
    <row r="50" spans="1:15" x14ac:dyDescent="0.2">
      <c r="A50" s="4"/>
      <c r="B50" s="13" t="s">
        <v>890</v>
      </c>
      <c r="C50" s="13" t="s">
        <v>1222</v>
      </c>
      <c r="D50" s="13" t="s">
        <v>1552</v>
      </c>
      <c r="E50" s="13" t="s">
        <v>1882</v>
      </c>
      <c r="F50" s="16" t="str">
        <f t="shared" si="0"/>
        <v>Bag (Ammonium Chloride)</v>
      </c>
      <c r="G50" s="16" t="str">
        <f t="shared" si="1"/>
        <v>Sack (Ammonium Chloride)</v>
      </c>
      <c r="H50" s="16" t="str">
        <f t="shared" si="2"/>
        <v>Powder Keg (Ammonium Chloride)</v>
      </c>
      <c r="I50" s="16" t="str">
        <f t="shared" si="3"/>
        <v>Chemical Silo (Ammonium Chloride)</v>
      </c>
      <c r="J50" s="16" t="str">
        <f>[1]Compounds!$B48</f>
        <v>Ammonium Chloride</v>
      </c>
      <c r="K50" t="str">
        <f>[1]Compounds!$D48</f>
        <v>Solid</v>
      </c>
      <c r="L50" s="4" t="str">
        <f>IF(K50=[1]Enums!$B$7, [1]Enums!$A$7, IF(K50=[1]Enums!$B$8, [1]Enums!$A$8, [1]Enums!$A$9))</f>
        <v>Bag</v>
      </c>
      <c r="M50" s="4" t="str">
        <f>IF(K50=[1]Enums!$B$10, [1]Enums!$A$10, IF(K50=[1]Enums!$B$11, [1]Enums!$A$11, [1]Enums!$A$12))</f>
        <v>Sack</v>
      </c>
      <c r="N50" s="4" t="str">
        <f>IF(K50=[1]Enums!$B$13, [1]Enums!$A$13, IF(K50=[1]Enums!$B$14, [1]Enums!$A$14, [1]Enums!$A$15))</f>
        <v>Powder Keg</v>
      </c>
      <c r="O50" s="4" t="str">
        <f>IF(K50=[1]Enums!$B$16, [1]Enums!$A$16, IF(K50=[1]Enums!$B$17, [1]Enums!$A$17, [1]Enums!$A$18))</f>
        <v>Chemical Silo</v>
      </c>
    </row>
    <row r="51" spans="1:15" x14ac:dyDescent="0.2">
      <c r="A51" s="4"/>
      <c r="B51" s="13" t="s">
        <v>889</v>
      </c>
      <c r="C51" s="13" t="s">
        <v>1221</v>
      </c>
      <c r="D51" s="13" t="s">
        <v>1551</v>
      </c>
      <c r="E51" s="13" t="s">
        <v>1881</v>
      </c>
      <c r="F51" s="16" t="str">
        <f t="shared" si="0"/>
        <v>Bag (Ammonium Nitrate)</v>
      </c>
      <c r="G51" s="16" t="str">
        <f t="shared" si="1"/>
        <v>Sack (Ammonium Nitrate)</v>
      </c>
      <c r="H51" s="16" t="str">
        <f t="shared" si="2"/>
        <v>Powder Keg (Ammonium Nitrate)</v>
      </c>
      <c r="I51" s="16" t="str">
        <f t="shared" si="3"/>
        <v>Chemical Silo (Ammonium Nitrate)</v>
      </c>
      <c r="J51" s="16" t="str">
        <f>[1]Compounds!$B49</f>
        <v>Ammonium Nitrate</v>
      </c>
      <c r="K51" t="str">
        <f>[1]Compounds!$D49</f>
        <v>Solid</v>
      </c>
      <c r="L51" s="4" t="str">
        <f>IF(K51=[1]Enums!$B$7, [1]Enums!$A$7, IF(K51=[1]Enums!$B$8, [1]Enums!$A$8, [1]Enums!$A$9))</f>
        <v>Bag</v>
      </c>
      <c r="M51" s="4" t="str">
        <f>IF(K51=[1]Enums!$B$10, [1]Enums!$A$10, IF(K51=[1]Enums!$B$11, [1]Enums!$A$11, [1]Enums!$A$12))</f>
        <v>Sack</v>
      </c>
      <c r="N51" s="4" t="str">
        <f>IF(K51=[1]Enums!$B$13, [1]Enums!$A$13, IF(K51=[1]Enums!$B$14, [1]Enums!$A$14, [1]Enums!$A$15))</f>
        <v>Powder Keg</v>
      </c>
      <c r="O51" s="4" t="str">
        <f>IF(K51=[1]Enums!$B$16, [1]Enums!$A$16, IF(K51=[1]Enums!$B$17, [1]Enums!$A$17, [1]Enums!$A$18))</f>
        <v>Chemical Silo</v>
      </c>
    </row>
    <row r="52" spans="1:15" x14ac:dyDescent="0.2">
      <c r="A52" s="4"/>
      <c r="B52" s="13" t="s">
        <v>888</v>
      </c>
      <c r="C52" s="13" t="s">
        <v>1220</v>
      </c>
      <c r="D52" s="13" t="s">
        <v>1550</v>
      </c>
      <c r="E52" s="13" t="s">
        <v>1880</v>
      </c>
      <c r="F52" s="16" t="str">
        <f t="shared" si="0"/>
        <v>Bag (Ammonium Persulfate)</v>
      </c>
      <c r="G52" s="16" t="str">
        <f t="shared" si="1"/>
        <v>Sack (Ammonium Persulfate)</v>
      </c>
      <c r="H52" s="16" t="str">
        <f t="shared" si="2"/>
        <v>Powder Keg (Ammonium Persulfate)</v>
      </c>
      <c r="I52" s="16" t="str">
        <f t="shared" si="3"/>
        <v>Chemical Silo (Ammonium Persulfate)</v>
      </c>
      <c r="J52" s="16" t="str">
        <f>[1]Compounds!$B50</f>
        <v>Ammonium Persulfate</v>
      </c>
      <c r="K52" t="str">
        <f>[1]Compounds!$D50</f>
        <v>Solid</v>
      </c>
      <c r="L52" s="4" t="str">
        <f>IF(K52=[1]Enums!$B$7, [1]Enums!$A$7, IF(K52=[1]Enums!$B$8, [1]Enums!$A$8, [1]Enums!$A$9))</f>
        <v>Bag</v>
      </c>
      <c r="M52" s="4" t="str">
        <f>IF(K52=[1]Enums!$B$10, [1]Enums!$A$10, IF(K52=[1]Enums!$B$11, [1]Enums!$A$11, [1]Enums!$A$12))</f>
        <v>Sack</v>
      </c>
      <c r="N52" s="4" t="str">
        <f>IF(K52=[1]Enums!$B$13, [1]Enums!$A$13, IF(K52=[1]Enums!$B$14, [1]Enums!$A$14, [1]Enums!$A$15))</f>
        <v>Powder Keg</v>
      </c>
      <c r="O52" s="4" t="str">
        <f>IF(K52=[1]Enums!$B$16, [1]Enums!$A$16, IF(K52=[1]Enums!$B$17, [1]Enums!$A$17, [1]Enums!$A$18))</f>
        <v>Chemical Silo</v>
      </c>
    </row>
    <row r="53" spans="1:15" x14ac:dyDescent="0.2">
      <c r="A53" s="4"/>
      <c r="B53" s="13" t="s">
        <v>887</v>
      </c>
      <c r="C53" s="13" t="s">
        <v>1219</v>
      </c>
      <c r="D53" s="13" t="s">
        <v>1549</v>
      </c>
      <c r="E53" s="13" t="s">
        <v>1879</v>
      </c>
      <c r="F53" s="16" t="str">
        <f t="shared" si="0"/>
        <v>Bag (Ammonium Phosphate)</v>
      </c>
      <c r="G53" s="16" t="str">
        <f t="shared" si="1"/>
        <v>Sack (Ammonium Phosphate)</v>
      </c>
      <c r="H53" s="16" t="str">
        <f t="shared" si="2"/>
        <v>Powder Keg (Ammonium Phosphate)</v>
      </c>
      <c r="I53" s="16" t="str">
        <f t="shared" si="3"/>
        <v>Chemical Silo (Ammonium Phosphate)</v>
      </c>
      <c r="J53" s="16" t="str">
        <f>[1]Compounds!$B51</f>
        <v>Ammonium Phosphate</v>
      </c>
      <c r="K53" t="str">
        <f>[1]Compounds!$D51</f>
        <v>Solid</v>
      </c>
      <c r="L53" s="4" t="str">
        <f>IF(K53=[1]Enums!$B$7, [1]Enums!$A$7, IF(K53=[1]Enums!$B$8, [1]Enums!$A$8, [1]Enums!$A$9))</f>
        <v>Bag</v>
      </c>
      <c r="M53" s="4" t="str">
        <f>IF(K53=[1]Enums!$B$10, [1]Enums!$A$10, IF(K53=[1]Enums!$B$11, [1]Enums!$A$11, [1]Enums!$A$12))</f>
        <v>Sack</v>
      </c>
      <c r="N53" s="4" t="str">
        <f>IF(K53=[1]Enums!$B$13, [1]Enums!$A$13, IF(K53=[1]Enums!$B$14, [1]Enums!$A$14, [1]Enums!$A$15))</f>
        <v>Powder Keg</v>
      </c>
      <c r="O53" s="4" t="str">
        <f>IF(K53=[1]Enums!$B$16, [1]Enums!$A$16, IF(K53=[1]Enums!$B$17, [1]Enums!$A$17, [1]Enums!$A$18))</f>
        <v>Chemical Silo</v>
      </c>
    </row>
    <row r="54" spans="1:15" x14ac:dyDescent="0.2">
      <c r="A54" s="4" t="str">
        <f>[1]Enums!$A$146</f>
        <v>1.1.2</v>
      </c>
      <c r="B54" s="13" t="s">
        <v>886</v>
      </c>
      <c r="C54" s="13" t="s">
        <v>1218</v>
      </c>
      <c r="D54" s="13" t="s">
        <v>1548</v>
      </c>
      <c r="E54" s="13" t="s">
        <v>1878</v>
      </c>
      <c r="F54" s="16" t="str">
        <f t="shared" si="0"/>
        <v>Bag (Ammonium Hydroxide)</v>
      </c>
      <c r="G54" s="16" t="str">
        <f t="shared" si="1"/>
        <v>Sack (Ammonium Hydroxide)</v>
      </c>
      <c r="H54" s="16" t="str">
        <f t="shared" si="2"/>
        <v>Powder Keg (Ammonium Hydroxide)</v>
      </c>
      <c r="I54" s="16" t="str">
        <f t="shared" si="3"/>
        <v>Chemical Silo (Ammonium Hydroxide)</v>
      </c>
      <c r="J54" s="16" t="str">
        <f>[1]Compounds!$B52</f>
        <v>Ammonium Hydroxide</v>
      </c>
      <c r="K54" t="str">
        <f>[1]Compounds!$D52</f>
        <v>Solid</v>
      </c>
      <c r="L54" s="4" t="str">
        <f>IF(K54=[1]Enums!$B$7, [1]Enums!$A$7, IF(K54=[1]Enums!$B$8, [1]Enums!$A$8, [1]Enums!$A$9))</f>
        <v>Bag</v>
      </c>
      <c r="M54" s="4" t="str">
        <f>IF(K54=[1]Enums!$B$10, [1]Enums!$A$10, IF(K54=[1]Enums!$B$11, [1]Enums!$A$11, [1]Enums!$A$12))</f>
        <v>Sack</v>
      </c>
      <c r="N54" s="4" t="str">
        <f>IF(K54=[1]Enums!$B$13, [1]Enums!$A$13, IF(K54=[1]Enums!$B$14, [1]Enums!$A$14, [1]Enums!$A$15))</f>
        <v>Powder Keg</v>
      </c>
      <c r="O54" s="4" t="str">
        <f>IF(K54=[1]Enums!$B$16, [1]Enums!$A$16, IF(K54=[1]Enums!$B$17, [1]Enums!$A$17, [1]Enums!$A$18))</f>
        <v>Chemical Silo</v>
      </c>
    </row>
    <row r="55" spans="1:15" x14ac:dyDescent="0.2">
      <c r="A55" s="4"/>
      <c r="B55" s="13" t="s">
        <v>885</v>
      </c>
      <c r="C55" s="13" t="s">
        <v>1217</v>
      </c>
      <c r="D55" s="13" t="s">
        <v>1547</v>
      </c>
      <c r="E55" s="13" t="s">
        <v>1877</v>
      </c>
      <c r="F55" s="16" t="str">
        <f t="shared" si="0"/>
        <v>Bag (Amylose)</v>
      </c>
      <c r="G55" s="16" t="str">
        <f t="shared" si="1"/>
        <v>Sack (Amylose)</v>
      </c>
      <c r="H55" s="16" t="str">
        <f t="shared" si="2"/>
        <v>Powder Keg (Amylose)</v>
      </c>
      <c r="I55" s="16" t="str">
        <f t="shared" si="3"/>
        <v>Chemical Silo (Amylose)</v>
      </c>
      <c r="J55" s="16" t="str">
        <f>[1]Compounds!$B53</f>
        <v>Amylose</v>
      </c>
      <c r="K55" t="str">
        <f>[1]Compounds!$D53</f>
        <v>Solid</v>
      </c>
      <c r="L55" s="4" t="str">
        <f>IF(K55=[1]Enums!$B$7, [1]Enums!$A$7, IF(K55=[1]Enums!$B$8, [1]Enums!$A$8, [1]Enums!$A$9))</f>
        <v>Bag</v>
      </c>
      <c r="M55" s="4" t="str">
        <f>IF(K55=[1]Enums!$B$10, [1]Enums!$A$10, IF(K55=[1]Enums!$B$11, [1]Enums!$A$11, [1]Enums!$A$12))</f>
        <v>Sack</v>
      </c>
      <c r="N55" s="4" t="str">
        <f>IF(K55=[1]Enums!$B$13, [1]Enums!$A$13, IF(K55=[1]Enums!$B$14, [1]Enums!$A$14, [1]Enums!$A$15))</f>
        <v>Powder Keg</v>
      </c>
      <c r="O55" s="4" t="str">
        <f>IF(K55=[1]Enums!$B$16, [1]Enums!$A$16, IF(K55=[1]Enums!$B$17, [1]Enums!$A$17, [1]Enums!$A$18))</f>
        <v>Chemical Silo</v>
      </c>
    </row>
    <row r="56" spans="1:15" x14ac:dyDescent="0.2">
      <c r="A56" s="4"/>
      <c r="B56" s="13" t="s">
        <v>884</v>
      </c>
      <c r="C56" s="13" t="s">
        <v>1216</v>
      </c>
      <c r="D56" s="13" t="s">
        <v>1546</v>
      </c>
      <c r="E56" s="13" t="s">
        <v>1876</v>
      </c>
      <c r="F56" s="16" t="str">
        <f t="shared" si="0"/>
        <v>Vial (Anthocyanin)</v>
      </c>
      <c r="G56" s="16" t="str">
        <f t="shared" si="1"/>
        <v>Beaker (Anthocyanin)</v>
      </c>
      <c r="H56" s="16" t="str">
        <f t="shared" si="2"/>
        <v>Drum (Anthocyanin)</v>
      </c>
      <c r="I56" s="16" t="str">
        <f t="shared" si="3"/>
        <v>Chemical Vat (Anthocyanin)</v>
      </c>
      <c r="J56" s="16" t="str">
        <f>[1]Compounds!$B54</f>
        <v>Anthocyanin</v>
      </c>
      <c r="K56" t="str">
        <f>[1]Compounds!$D54</f>
        <v>Liquid</v>
      </c>
      <c r="L56" s="4" t="str">
        <f>IF(K56=[1]Enums!$B$7, [1]Enums!$A$7, IF(K56=[1]Enums!$B$8, [1]Enums!$A$8, [1]Enums!$A$9))</f>
        <v>Vial</v>
      </c>
      <c r="M56" s="4" t="str">
        <f>IF(K56=[1]Enums!$B$10, [1]Enums!$A$10, IF(K56=[1]Enums!$B$11, [1]Enums!$A$11, [1]Enums!$A$12))</f>
        <v>Beaker</v>
      </c>
      <c r="N56" s="4" t="str">
        <f>IF(K56=[1]Enums!$B$13, [1]Enums!$A$13, IF(K56=[1]Enums!$B$14, [1]Enums!$A$14, [1]Enums!$A$15))</f>
        <v>Drum</v>
      </c>
      <c r="O56" s="4" t="str">
        <f>IF(K56=[1]Enums!$B$16, [1]Enums!$A$16, IF(K56=[1]Enums!$B$17, [1]Enums!$A$17, [1]Enums!$A$18))</f>
        <v>Chemical Vat</v>
      </c>
    </row>
    <row r="57" spans="1:15" x14ac:dyDescent="0.2">
      <c r="A57" s="4" t="str">
        <f>[1]Enums!$A$134</f>
        <v>1.0.0</v>
      </c>
      <c r="B57" s="13" t="s">
        <v>883</v>
      </c>
      <c r="C57" s="13" t="s">
        <v>1215</v>
      </c>
      <c r="D57" s="13" t="s">
        <v>1545</v>
      </c>
      <c r="E57" s="13" t="s">
        <v>1875</v>
      </c>
      <c r="F57" s="16" t="str">
        <f t="shared" si="0"/>
        <v>Vial (Antimony Trioxide)</v>
      </c>
      <c r="G57" s="16" t="str">
        <f t="shared" si="1"/>
        <v>Beaker (Antimony Trioxide)</v>
      </c>
      <c r="H57" s="16" t="str">
        <f t="shared" si="2"/>
        <v>Drum (Antimony Trioxide)</v>
      </c>
      <c r="I57" s="16" t="str">
        <f t="shared" si="3"/>
        <v>Chemical Vat (Antimony Trioxide)</v>
      </c>
      <c r="J57" s="16" t="str">
        <f>[1]Compounds!$B306</f>
        <v>Antimony Trioxide</v>
      </c>
      <c r="K57" t="str">
        <f>[1]Compounds!$D306</f>
        <v>Liquid</v>
      </c>
      <c r="L57" s="4" t="str">
        <f>IF(K57=[1]Enums!$B$7, [1]Enums!$A$7, IF(K57=[1]Enums!$B$8, [1]Enums!$A$8, [1]Enums!$A$9))</f>
        <v>Vial</v>
      </c>
      <c r="M57" s="4" t="str">
        <f>IF(K57=[1]Enums!$B$10, [1]Enums!$A$10, IF(K57=[1]Enums!$B$11, [1]Enums!$A$11, [1]Enums!$A$12))</f>
        <v>Beaker</v>
      </c>
      <c r="N57" s="4" t="str">
        <f>IF(K57=[1]Enums!$B$13, [1]Enums!$A$13, IF(K57=[1]Enums!$B$14, [1]Enums!$A$14, [1]Enums!$A$15))</f>
        <v>Drum</v>
      </c>
      <c r="O57" s="4" t="str">
        <f>IF(K57=[1]Enums!$B$16, [1]Enums!$A$16, IF(K57=[1]Enums!$B$17, [1]Enums!$A$17, [1]Enums!$A$18))</f>
        <v>Chemical Vat</v>
      </c>
    </row>
    <row r="58" spans="1:15" x14ac:dyDescent="0.2">
      <c r="A58" s="4"/>
      <c r="B58" s="13" t="s">
        <v>882</v>
      </c>
      <c r="C58" s="13" t="s">
        <v>1214</v>
      </c>
      <c r="D58" s="13" t="s">
        <v>1544</v>
      </c>
      <c r="E58" s="13" t="s">
        <v>1874</v>
      </c>
      <c r="F58" s="16" t="str">
        <f t="shared" si="0"/>
        <v>Vial (Ascorbic Acid)</v>
      </c>
      <c r="G58" s="16" t="str">
        <f t="shared" si="1"/>
        <v>Beaker (Ascorbic Acid)</v>
      </c>
      <c r="H58" s="16" t="str">
        <f t="shared" si="2"/>
        <v>Drum (Ascorbic Acid)</v>
      </c>
      <c r="I58" s="16" t="str">
        <f t="shared" si="3"/>
        <v>Chemical Vat (Ascorbic Acid)</v>
      </c>
      <c r="J58" s="16" t="str">
        <f>[1]Compounds!$B56</f>
        <v>Ascorbic Acid</v>
      </c>
      <c r="K58" t="str">
        <f>[1]Compounds!$D56</f>
        <v>Liquid</v>
      </c>
      <c r="L58" s="4" t="str">
        <f>IF(K58=[1]Enums!$B$7, [1]Enums!$A$7, IF(K58=[1]Enums!$B$8, [1]Enums!$A$8, [1]Enums!$A$9))</f>
        <v>Vial</v>
      </c>
      <c r="M58" s="4" t="str">
        <f>IF(K58=[1]Enums!$B$10, [1]Enums!$A$10, IF(K58=[1]Enums!$B$11, [1]Enums!$A$11, [1]Enums!$A$12))</f>
        <v>Beaker</v>
      </c>
      <c r="N58" s="4" t="str">
        <f>IF(K58=[1]Enums!$B$13, [1]Enums!$A$13, IF(K58=[1]Enums!$B$14, [1]Enums!$A$14, [1]Enums!$A$15))</f>
        <v>Drum</v>
      </c>
      <c r="O58" s="4" t="str">
        <f>IF(K58=[1]Enums!$B$16, [1]Enums!$A$16, IF(K58=[1]Enums!$B$17, [1]Enums!$A$17, [1]Enums!$A$18))</f>
        <v>Chemical Vat</v>
      </c>
    </row>
    <row r="59" spans="1:15" x14ac:dyDescent="0.2">
      <c r="A59" s="4"/>
      <c r="B59" s="13" t="s">
        <v>881</v>
      </c>
      <c r="C59" s="13" t="s">
        <v>1213</v>
      </c>
      <c r="D59" s="13" t="s">
        <v>1543</v>
      </c>
      <c r="E59" s="13" t="s">
        <v>1873</v>
      </c>
      <c r="F59" s="16" t="str">
        <f t="shared" si="0"/>
        <v>Vial (Barium Carbonate)</v>
      </c>
      <c r="G59" s="16" t="str">
        <f t="shared" si="1"/>
        <v>Beaker (Barium Carbonate)</v>
      </c>
      <c r="H59" s="16" t="str">
        <f t="shared" si="2"/>
        <v>Drum (Barium Carbonate)</v>
      </c>
      <c r="I59" s="16" t="str">
        <f t="shared" si="3"/>
        <v>Chemical Vat (Barium Carbonate)</v>
      </c>
      <c r="J59" s="16" t="str">
        <f>[1]Compounds!$B57</f>
        <v>Barium Carbonate</v>
      </c>
      <c r="K59" t="str">
        <f>[1]Compounds!$D57</f>
        <v>Liquid</v>
      </c>
      <c r="L59" s="4" t="str">
        <f>IF(K59=[1]Enums!$B$7, [1]Enums!$A$7, IF(K59=[1]Enums!$B$8, [1]Enums!$A$8, [1]Enums!$A$9))</f>
        <v>Vial</v>
      </c>
      <c r="M59" s="4" t="str">
        <f>IF(K59=[1]Enums!$B$10, [1]Enums!$A$10, IF(K59=[1]Enums!$B$11, [1]Enums!$A$11, [1]Enums!$A$12))</f>
        <v>Beaker</v>
      </c>
      <c r="N59" s="4" t="str">
        <f>IF(K59=[1]Enums!$B$13, [1]Enums!$A$13, IF(K59=[1]Enums!$B$14, [1]Enums!$A$14, [1]Enums!$A$15))</f>
        <v>Drum</v>
      </c>
      <c r="O59" s="4" t="str">
        <f>IF(K59=[1]Enums!$B$16, [1]Enums!$A$16, IF(K59=[1]Enums!$B$17, [1]Enums!$A$17, [1]Enums!$A$18))</f>
        <v>Chemical Vat</v>
      </c>
    </row>
    <row r="60" spans="1:15" x14ac:dyDescent="0.2">
      <c r="A60" s="4"/>
      <c r="B60" s="13" t="s">
        <v>880</v>
      </c>
      <c r="C60" s="13" t="s">
        <v>1212</v>
      </c>
      <c r="D60" s="13" t="s">
        <v>1542</v>
      </c>
      <c r="E60" s="13" t="s">
        <v>1872</v>
      </c>
      <c r="F60" s="16" t="str">
        <f t="shared" si="0"/>
        <v>Vial (Barium Sulfate)</v>
      </c>
      <c r="G60" s="16" t="str">
        <f t="shared" si="1"/>
        <v>Beaker (Barium Sulfate)</v>
      </c>
      <c r="H60" s="16" t="str">
        <f t="shared" si="2"/>
        <v>Drum (Barium Sulfate)</v>
      </c>
      <c r="I60" s="16" t="str">
        <f t="shared" si="3"/>
        <v>Chemical Vat (Barium Sulfate)</v>
      </c>
      <c r="J60" s="16" t="str">
        <f>[1]Compounds!$B58</f>
        <v>Barium Sulfate</v>
      </c>
      <c r="K60" t="str">
        <f>[1]Compounds!$D58</f>
        <v>Liquid</v>
      </c>
      <c r="L60" s="4" t="str">
        <f>IF(K60=[1]Enums!$B$7, [1]Enums!$A$7, IF(K60=[1]Enums!$B$8, [1]Enums!$A$8, [1]Enums!$A$9))</f>
        <v>Vial</v>
      </c>
      <c r="M60" s="4" t="str">
        <f>IF(K60=[1]Enums!$B$10, [1]Enums!$A$10, IF(K60=[1]Enums!$B$11, [1]Enums!$A$11, [1]Enums!$A$12))</f>
        <v>Beaker</v>
      </c>
      <c r="N60" s="4" t="str">
        <f>IF(K60=[1]Enums!$B$13, [1]Enums!$A$13, IF(K60=[1]Enums!$B$14, [1]Enums!$A$14, [1]Enums!$A$15))</f>
        <v>Drum</v>
      </c>
      <c r="O60" s="4" t="str">
        <f>IF(K60=[1]Enums!$B$16, [1]Enums!$A$16, IF(K60=[1]Enums!$B$17, [1]Enums!$A$17, [1]Enums!$A$18))</f>
        <v>Chemical Vat</v>
      </c>
    </row>
    <row r="61" spans="1:15" x14ac:dyDescent="0.2">
      <c r="A61" s="4"/>
      <c r="B61" s="13" t="s">
        <v>879</v>
      </c>
      <c r="C61" s="13" t="s">
        <v>1211</v>
      </c>
      <c r="D61" s="13" t="s">
        <v>1541</v>
      </c>
      <c r="E61" s="13" t="s">
        <v>1871</v>
      </c>
      <c r="F61" s="16" t="str">
        <f t="shared" si="0"/>
        <v>Vial (Beer)</v>
      </c>
      <c r="G61" s="16" t="str">
        <f t="shared" si="1"/>
        <v>Beaker (Beer)</v>
      </c>
      <c r="H61" s="16" t="str">
        <f t="shared" si="2"/>
        <v>Drum (Beer)</v>
      </c>
      <c r="I61" s="16" t="str">
        <f t="shared" si="3"/>
        <v>Chemical Vat (Beer)</v>
      </c>
      <c r="J61" s="16" t="str">
        <f>[1]Compounds!$B334</f>
        <v>Beer</v>
      </c>
      <c r="K61" t="str">
        <f>[1]Compounds!$D334</f>
        <v>Liquid</v>
      </c>
      <c r="L61" s="4" t="str">
        <f>IF(K61=[1]Enums!$B$7, [1]Enums!$A$7, IF(K61=[1]Enums!$B$8, [1]Enums!$A$8, [1]Enums!$A$9))</f>
        <v>Vial</v>
      </c>
      <c r="M61" s="4" t="str">
        <f>IF(K61=[1]Enums!$B$10, [1]Enums!$A$10, IF(K61=[1]Enums!$B$11, [1]Enums!$A$11, [1]Enums!$A$12))</f>
        <v>Beaker</v>
      </c>
      <c r="N61" s="4" t="str">
        <f>IF(K61=[1]Enums!$B$13, [1]Enums!$A$13, IF(K61=[1]Enums!$B$14, [1]Enums!$A$14, [1]Enums!$A$15))</f>
        <v>Drum</v>
      </c>
      <c r="O61" s="4" t="str">
        <f>IF(K61=[1]Enums!$B$16, [1]Enums!$A$16, IF(K61=[1]Enums!$B$17, [1]Enums!$A$17, [1]Enums!$A$18))</f>
        <v>Chemical Vat</v>
      </c>
    </row>
    <row r="62" spans="1:15" x14ac:dyDescent="0.2">
      <c r="A62" s="4" t="str">
        <f>[1]Enums!$A$134</f>
        <v>1.0.0</v>
      </c>
      <c r="B62" s="13" t="s">
        <v>878</v>
      </c>
      <c r="C62" s="13" t="s">
        <v>1210</v>
      </c>
      <c r="D62" s="13" t="s">
        <v>1540</v>
      </c>
      <c r="E62" s="13" t="s">
        <v>1870</v>
      </c>
      <c r="F62" s="16" t="str">
        <f t="shared" si="0"/>
        <v>Vial (Benzene)</v>
      </c>
      <c r="G62" s="16" t="str">
        <f t="shared" si="1"/>
        <v>Beaker (Benzene)</v>
      </c>
      <c r="H62" s="16" t="str">
        <f t="shared" si="2"/>
        <v>Drum (Benzene)</v>
      </c>
      <c r="I62" s="16" t="str">
        <f t="shared" si="3"/>
        <v>Chemical Vat (Benzene)</v>
      </c>
      <c r="J62" s="16" t="str">
        <f>[1]Compounds!$B59</f>
        <v>Benzene</v>
      </c>
      <c r="K62" t="str">
        <f>[1]Compounds!$D59</f>
        <v>Liquid</v>
      </c>
      <c r="L62" s="4" t="str">
        <f>IF(K62=[1]Enums!$B$7, [1]Enums!$A$7, IF(K62=[1]Enums!$B$8, [1]Enums!$A$8, [1]Enums!$A$9))</f>
        <v>Vial</v>
      </c>
      <c r="M62" s="4" t="str">
        <f>IF(K62=[1]Enums!$B$10, [1]Enums!$A$10, IF(K62=[1]Enums!$B$11, [1]Enums!$A$11, [1]Enums!$A$12))</f>
        <v>Beaker</v>
      </c>
      <c r="N62" s="4" t="str">
        <f>IF(K62=[1]Enums!$B$13, [1]Enums!$A$13, IF(K62=[1]Enums!$B$14, [1]Enums!$A$14, [1]Enums!$A$15))</f>
        <v>Drum</v>
      </c>
      <c r="O62" s="4" t="str">
        <f>IF(K62=[1]Enums!$B$16, [1]Enums!$A$16, IF(K62=[1]Enums!$B$17, [1]Enums!$A$17, [1]Enums!$A$18))</f>
        <v>Chemical Vat</v>
      </c>
    </row>
    <row r="63" spans="1:15" x14ac:dyDescent="0.2">
      <c r="A63" s="4" t="str">
        <f>[1]Enums!$A$134</f>
        <v>1.0.0</v>
      </c>
      <c r="B63" s="13" t="s">
        <v>877</v>
      </c>
      <c r="C63" s="13" t="s">
        <v>1209</v>
      </c>
      <c r="D63" s="13" t="s">
        <v>1539</v>
      </c>
      <c r="E63" s="13" t="s">
        <v>1869</v>
      </c>
      <c r="F63" s="16" t="str">
        <f t="shared" si="0"/>
        <v>Vial (Benzene-Toluene-Xylene)</v>
      </c>
      <c r="G63" s="16" t="str">
        <f t="shared" si="1"/>
        <v>Beaker (Benzene-Toluene-Xylene)</v>
      </c>
      <c r="H63" s="16" t="str">
        <f t="shared" si="2"/>
        <v>Drum (Benzene-Toluene-Xylene)</v>
      </c>
      <c r="I63" s="16" t="str">
        <f t="shared" si="3"/>
        <v>Chemical Vat (Benzene-Toluene-Xylene)</v>
      </c>
      <c r="J63" s="16" t="str">
        <f>[1]Compounds!$B60</f>
        <v>Benzene-Toluene-Xylene</v>
      </c>
      <c r="K63" t="str">
        <f>[1]Compounds!$D60</f>
        <v>Liquid</v>
      </c>
      <c r="L63" s="4" t="str">
        <f>IF(K63=[1]Enums!$B$7, [1]Enums!$A$7, IF(K63=[1]Enums!$B$8, [1]Enums!$A$8, [1]Enums!$A$9))</f>
        <v>Vial</v>
      </c>
      <c r="M63" s="4" t="str">
        <f>IF(K63=[1]Enums!$B$10, [1]Enums!$A$10, IF(K63=[1]Enums!$B$11, [1]Enums!$A$11, [1]Enums!$A$12))</f>
        <v>Beaker</v>
      </c>
      <c r="N63" s="4" t="str">
        <f>IF(K63=[1]Enums!$B$13, [1]Enums!$A$13, IF(K63=[1]Enums!$B$14, [1]Enums!$A$14, [1]Enums!$A$15))</f>
        <v>Drum</v>
      </c>
      <c r="O63" s="4" t="str">
        <f>IF(K63=[1]Enums!$B$16, [1]Enums!$A$16, IF(K63=[1]Enums!$B$17, [1]Enums!$A$17, [1]Enums!$A$18))</f>
        <v>Chemical Vat</v>
      </c>
    </row>
    <row r="64" spans="1:15" x14ac:dyDescent="0.2">
      <c r="A64" s="4" t="str">
        <f>[1]Enums!$A$134</f>
        <v>1.0.0</v>
      </c>
      <c r="B64" s="13" t="s">
        <v>876</v>
      </c>
      <c r="C64" s="13" t="s">
        <v>1208</v>
      </c>
      <c r="D64" s="13" t="s">
        <v>1538</v>
      </c>
      <c r="E64" s="13" t="s">
        <v>1868</v>
      </c>
      <c r="F64" s="16" t="str">
        <f t="shared" si="0"/>
        <v>Vial (Benzoic Acid)</v>
      </c>
      <c r="G64" s="16" t="str">
        <f t="shared" si="1"/>
        <v>Beaker (Benzoic Acid)</v>
      </c>
      <c r="H64" s="16" t="str">
        <f t="shared" si="2"/>
        <v>Drum (Benzoic Acid)</v>
      </c>
      <c r="I64" s="16" t="str">
        <f t="shared" si="3"/>
        <v>Chemical Vat (Benzoic Acid)</v>
      </c>
      <c r="J64" s="16" t="str">
        <f>[1]Compounds!$B61</f>
        <v>Benzoic Acid</v>
      </c>
      <c r="K64" t="str">
        <f>[1]Compounds!$D61</f>
        <v>Liquid</v>
      </c>
      <c r="L64" s="4" t="str">
        <f>IF(K64=[1]Enums!$B$7, [1]Enums!$A$7, IF(K64=[1]Enums!$B$8, [1]Enums!$A$8, [1]Enums!$A$9))</f>
        <v>Vial</v>
      </c>
      <c r="M64" s="4" t="str">
        <f>IF(K64=[1]Enums!$B$10, [1]Enums!$A$10, IF(K64=[1]Enums!$B$11, [1]Enums!$A$11, [1]Enums!$A$12))</f>
        <v>Beaker</v>
      </c>
      <c r="N64" s="4" t="str">
        <f>IF(K64=[1]Enums!$B$13, [1]Enums!$A$13, IF(K64=[1]Enums!$B$14, [1]Enums!$A$14, [1]Enums!$A$15))</f>
        <v>Drum</v>
      </c>
      <c r="O64" s="4" t="str">
        <f>IF(K64=[1]Enums!$B$16, [1]Enums!$A$16, IF(K64=[1]Enums!$B$17, [1]Enums!$A$17, [1]Enums!$A$18))</f>
        <v>Chemical Vat</v>
      </c>
    </row>
    <row r="65" spans="1:15" x14ac:dyDescent="0.2">
      <c r="A65" s="4"/>
      <c r="B65" s="13" t="s">
        <v>875</v>
      </c>
      <c r="C65" s="13" t="s">
        <v>1207</v>
      </c>
      <c r="D65" s="13" t="s">
        <v>1537</v>
      </c>
      <c r="E65" s="13" t="s">
        <v>1867</v>
      </c>
      <c r="F65" s="16" t="str">
        <f t="shared" ref="F65:F127" si="4">L65&amp;" ("&amp;$J65&amp;")"</f>
        <v>Vial (Benzoyl Peroxide)</v>
      </c>
      <c r="G65" s="16" t="str">
        <f t="shared" ref="G65:G127" si="5">M65&amp;" ("&amp;$J65&amp;")"</f>
        <v>Beaker (Benzoyl Peroxide)</v>
      </c>
      <c r="H65" s="16" t="str">
        <f t="shared" ref="H65:H127" si="6">N65&amp;" ("&amp;$J65&amp;")"</f>
        <v>Drum (Benzoyl Peroxide)</v>
      </c>
      <c r="I65" s="16" t="str">
        <f t="shared" ref="I65:I127" si="7">O65&amp;" ("&amp;$J65&amp;")"</f>
        <v>Chemical Vat (Benzoyl Peroxide)</v>
      </c>
      <c r="J65" s="16" t="str">
        <f>[1]Compounds!$B62</f>
        <v>Benzoyl Peroxide</v>
      </c>
      <c r="K65" t="str">
        <f>[1]Compounds!$D62</f>
        <v>Liquid</v>
      </c>
      <c r="L65" s="4" t="str">
        <f>IF(K65=[1]Enums!$B$7, [1]Enums!$A$7, IF(K65=[1]Enums!$B$8, [1]Enums!$A$8, [1]Enums!$A$9))</f>
        <v>Vial</v>
      </c>
      <c r="M65" s="4" t="str">
        <f>IF(K65=[1]Enums!$B$10, [1]Enums!$A$10, IF(K65=[1]Enums!$B$11, [1]Enums!$A$11, [1]Enums!$A$12))</f>
        <v>Beaker</v>
      </c>
      <c r="N65" s="4" t="str">
        <f>IF(K65=[1]Enums!$B$13, [1]Enums!$A$13, IF(K65=[1]Enums!$B$14, [1]Enums!$A$14, [1]Enums!$A$15))</f>
        <v>Drum</v>
      </c>
      <c r="O65" s="4" t="str">
        <f>IF(K65=[1]Enums!$B$16, [1]Enums!$A$16, IF(K65=[1]Enums!$B$17, [1]Enums!$A$17, [1]Enums!$A$18))</f>
        <v>Chemical Vat</v>
      </c>
    </row>
    <row r="66" spans="1:15" x14ac:dyDescent="0.2">
      <c r="A66" s="4"/>
      <c r="B66" s="13" t="s">
        <v>874</v>
      </c>
      <c r="C66" s="13" t="s">
        <v>1206</v>
      </c>
      <c r="D66" s="13" t="s">
        <v>1536</v>
      </c>
      <c r="E66" s="13" t="s">
        <v>1866</v>
      </c>
      <c r="F66" s="16" t="str">
        <f t="shared" si="4"/>
        <v>Vial (Bismuth Subsalicylate)</v>
      </c>
      <c r="G66" s="16" t="str">
        <f t="shared" si="5"/>
        <v>Beaker (Bismuth Subsalicylate)</v>
      </c>
      <c r="H66" s="16" t="str">
        <f t="shared" si="6"/>
        <v>Drum (Bismuth Subsalicylate)</v>
      </c>
      <c r="I66" s="16" t="str">
        <f t="shared" si="7"/>
        <v>Chemical Vat (Bismuth Subsalicylate)</v>
      </c>
      <c r="J66" s="16" t="str">
        <f>[1]Compounds!$B63</f>
        <v>Bismuth Subsalicylate</v>
      </c>
      <c r="K66" t="str">
        <f>[1]Compounds!$D63</f>
        <v>Liquid</v>
      </c>
      <c r="L66" s="4" t="str">
        <f>IF(K66=[1]Enums!$B$7, [1]Enums!$A$7, IF(K66=[1]Enums!$B$8, [1]Enums!$A$8, [1]Enums!$A$9))</f>
        <v>Vial</v>
      </c>
      <c r="M66" s="4" t="str">
        <f>IF(K66=[1]Enums!$B$10, [1]Enums!$A$10, IF(K66=[1]Enums!$B$11, [1]Enums!$A$11, [1]Enums!$A$12))</f>
        <v>Beaker</v>
      </c>
      <c r="N66" s="4" t="str">
        <f>IF(K66=[1]Enums!$B$13, [1]Enums!$A$13, IF(K66=[1]Enums!$B$14, [1]Enums!$A$14, [1]Enums!$A$15))</f>
        <v>Drum</v>
      </c>
      <c r="O66" s="4" t="str">
        <f>IF(K66=[1]Enums!$B$16, [1]Enums!$A$16, IF(K66=[1]Enums!$B$17, [1]Enums!$A$17, [1]Enums!$A$18))</f>
        <v>Chemical Vat</v>
      </c>
    </row>
    <row r="67" spans="1:15" x14ac:dyDescent="0.2">
      <c r="A67" s="4" t="str">
        <f>[1]Enums!$A$134</f>
        <v>1.0.0</v>
      </c>
      <c r="B67" s="13" t="s">
        <v>873</v>
      </c>
      <c r="C67" s="13" t="s">
        <v>1205</v>
      </c>
      <c r="D67" s="13" t="s">
        <v>1535</v>
      </c>
      <c r="E67" s="13" t="s">
        <v>1865</v>
      </c>
      <c r="F67" s="16" t="str">
        <f t="shared" si="4"/>
        <v>Vial (Bisphenol A)</v>
      </c>
      <c r="G67" s="16" t="str">
        <f t="shared" si="5"/>
        <v>Beaker (Bisphenol A)</v>
      </c>
      <c r="H67" s="16" t="str">
        <f t="shared" si="6"/>
        <v>Drum (Bisphenol A)</v>
      </c>
      <c r="I67" s="16" t="str">
        <f t="shared" si="7"/>
        <v>Chemical Vat (Bisphenol A)</v>
      </c>
      <c r="J67" s="16" t="str">
        <f>[1]Compounds!$B64</f>
        <v>Bisphenol A</v>
      </c>
      <c r="K67" t="str">
        <f>[1]Compounds!$D64</f>
        <v>Liquid</v>
      </c>
      <c r="L67" s="4" t="str">
        <f>IF(K67=[1]Enums!$B$7, [1]Enums!$A$7, IF(K67=[1]Enums!$B$8, [1]Enums!$A$8, [1]Enums!$A$9))</f>
        <v>Vial</v>
      </c>
      <c r="M67" s="4" t="str">
        <f>IF(K67=[1]Enums!$B$10, [1]Enums!$A$10, IF(K67=[1]Enums!$B$11, [1]Enums!$A$11, [1]Enums!$A$12))</f>
        <v>Beaker</v>
      </c>
      <c r="N67" s="4" t="str">
        <f>IF(K67=[1]Enums!$B$13, [1]Enums!$A$13, IF(K67=[1]Enums!$B$14, [1]Enums!$A$14, [1]Enums!$A$15))</f>
        <v>Drum</v>
      </c>
      <c r="O67" s="4" t="str">
        <f>IF(K67=[1]Enums!$B$16, [1]Enums!$A$16, IF(K67=[1]Enums!$B$17, [1]Enums!$A$17, [1]Enums!$A$18))</f>
        <v>Chemical Vat</v>
      </c>
    </row>
    <row r="68" spans="1:15" x14ac:dyDescent="0.2">
      <c r="A68" s="4" t="str">
        <f>[1]Enums!$A$134</f>
        <v>1.0.0</v>
      </c>
      <c r="B68" s="13" t="s">
        <v>872</v>
      </c>
      <c r="C68" s="13" t="s">
        <v>1204</v>
      </c>
      <c r="D68" s="13" t="s">
        <v>1534</v>
      </c>
      <c r="E68" s="13" t="s">
        <v>1864</v>
      </c>
      <c r="F68" s="16" t="str">
        <f t="shared" si="4"/>
        <v>Vial (Boric Acid)</v>
      </c>
      <c r="G68" s="16" t="str">
        <f t="shared" si="5"/>
        <v>Beaker (Boric Acid)</v>
      </c>
      <c r="H68" s="16" t="str">
        <f t="shared" si="6"/>
        <v>Drum (Boric Acid)</v>
      </c>
      <c r="I68" s="16" t="str">
        <f t="shared" si="7"/>
        <v>Chemical Vat (Boric Acid)</v>
      </c>
      <c r="J68" s="16" t="str">
        <f>[1]Compounds!$B65</f>
        <v>Boric Acid</v>
      </c>
      <c r="K68" t="str">
        <f>[1]Compounds!$D65</f>
        <v>Liquid</v>
      </c>
      <c r="L68" s="4" t="str">
        <f>IF(K68=[1]Enums!$B$7, [1]Enums!$A$7, IF(K68=[1]Enums!$B$8, [1]Enums!$A$8, [1]Enums!$A$9))</f>
        <v>Vial</v>
      </c>
      <c r="M68" s="4" t="str">
        <f>IF(K68=[1]Enums!$B$10, [1]Enums!$A$10, IF(K68=[1]Enums!$B$11, [1]Enums!$A$11, [1]Enums!$A$12))</f>
        <v>Beaker</v>
      </c>
      <c r="N68" s="4" t="str">
        <f>IF(K68=[1]Enums!$B$13, [1]Enums!$A$13, IF(K68=[1]Enums!$B$14, [1]Enums!$A$14, [1]Enums!$A$15))</f>
        <v>Drum</v>
      </c>
      <c r="O68" s="4" t="str">
        <f>IF(K68=[1]Enums!$B$16, [1]Enums!$A$16, IF(K68=[1]Enums!$B$17, [1]Enums!$A$17, [1]Enums!$A$18))</f>
        <v>Chemical Vat</v>
      </c>
    </row>
    <row r="69" spans="1:15" x14ac:dyDescent="0.2">
      <c r="A69" s="4"/>
      <c r="B69" s="13" t="s">
        <v>871</v>
      </c>
      <c r="C69" s="13" t="s">
        <v>1203</v>
      </c>
      <c r="D69" s="13" t="s">
        <v>1533</v>
      </c>
      <c r="E69" s="13" t="s">
        <v>1863</v>
      </c>
      <c r="F69" s="16" t="str">
        <f t="shared" si="4"/>
        <v>Vial (Bromthymol Blue)</v>
      </c>
      <c r="G69" s="16" t="str">
        <f t="shared" si="5"/>
        <v>Beaker (Bromthymol Blue)</v>
      </c>
      <c r="H69" s="16" t="str">
        <f t="shared" si="6"/>
        <v>Drum (Bromthymol Blue)</v>
      </c>
      <c r="I69" s="16" t="str">
        <f t="shared" si="7"/>
        <v>Chemical Vat (Bromthymol Blue)</v>
      </c>
      <c r="J69" s="16" t="str">
        <f>[1]Compounds!$B66</f>
        <v>Bromthymol Blue</v>
      </c>
      <c r="K69" t="str">
        <f>[1]Compounds!$D66</f>
        <v>Liquid</v>
      </c>
      <c r="L69" s="4" t="str">
        <f>IF(K69=[1]Enums!$B$7, [1]Enums!$A$7, IF(K69=[1]Enums!$B$8, [1]Enums!$A$8, [1]Enums!$A$9))</f>
        <v>Vial</v>
      </c>
      <c r="M69" s="4" t="str">
        <f>IF(K69=[1]Enums!$B$10, [1]Enums!$A$10, IF(K69=[1]Enums!$B$11, [1]Enums!$A$11, [1]Enums!$A$12))</f>
        <v>Beaker</v>
      </c>
      <c r="N69" s="4" t="str">
        <f>IF(K69=[1]Enums!$B$13, [1]Enums!$A$13, IF(K69=[1]Enums!$B$14, [1]Enums!$A$14, [1]Enums!$A$15))</f>
        <v>Drum</v>
      </c>
      <c r="O69" s="4" t="str">
        <f>IF(K69=[1]Enums!$B$16, [1]Enums!$A$16, IF(K69=[1]Enums!$B$17, [1]Enums!$A$17, [1]Enums!$A$18))</f>
        <v>Chemical Vat</v>
      </c>
    </row>
    <row r="70" spans="1:15" x14ac:dyDescent="0.2">
      <c r="A70" s="4" t="str">
        <f>[1]Enums!$A$134</f>
        <v>1.0.0</v>
      </c>
      <c r="B70" s="13" t="s">
        <v>870</v>
      </c>
      <c r="C70" s="13" t="s">
        <v>1202</v>
      </c>
      <c r="D70" s="13" t="s">
        <v>1532</v>
      </c>
      <c r="E70" s="13" t="s">
        <v>1862</v>
      </c>
      <c r="F70" s="16" t="str">
        <f t="shared" si="4"/>
        <v>Vial (Butadiene)</v>
      </c>
      <c r="G70" s="16" t="str">
        <f t="shared" si="5"/>
        <v>Beaker (Butadiene)</v>
      </c>
      <c r="H70" s="16" t="str">
        <f t="shared" si="6"/>
        <v>Drum (Butadiene)</v>
      </c>
      <c r="I70" s="16" t="str">
        <f t="shared" si="7"/>
        <v>Chemical Vat (Butadiene)</v>
      </c>
      <c r="J70" s="16" t="str">
        <f>[1]Compounds!$B67</f>
        <v>Butadiene</v>
      </c>
      <c r="K70" t="str">
        <f>[1]Compounds!$D67</f>
        <v>Liquid</v>
      </c>
      <c r="L70" s="4" t="str">
        <f>IF(K70=[1]Enums!$B$7, [1]Enums!$A$7, IF(K70=[1]Enums!$B$8, [1]Enums!$A$8, [1]Enums!$A$9))</f>
        <v>Vial</v>
      </c>
      <c r="M70" s="4" t="str">
        <f>IF(K70=[1]Enums!$B$10, [1]Enums!$A$10, IF(K70=[1]Enums!$B$11, [1]Enums!$A$11, [1]Enums!$A$12))</f>
        <v>Beaker</v>
      </c>
      <c r="N70" s="4" t="str">
        <f>IF(K70=[1]Enums!$B$13, [1]Enums!$A$13, IF(K70=[1]Enums!$B$14, [1]Enums!$A$14, [1]Enums!$A$15))</f>
        <v>Drum</v>
      </c>
      <c r="O70" s="4" t="str">
        <f>IF(K70=[1]Enums!$B$16, [1]Enums!$A$16, IF(K70=[1]Enums!$B$17, [1]Enums!$A$17, [1]Enums!$A$18))</f>
        <v>Chemical Vat</v>
      </c>
    </row>
    <row r="71" spans="1:15" x14ac:dyDescent="0.2">
      <c r="A71" s="4" t="str">
        <f>[1]Enums!$A$134</f>
        <v>1.0.0</v>
      </c>
      <c r="B71" s="13" t="s">
        <v>869</v>
      </c>
      <c r="C71" s="13" t="s">
        <v>1201</v>
      </c>
      <c r="D71" s="13" t="s">
        <v>1531</v>
      </c>
      <c r="E71" s="13" t="s">
        <v>1861</v>
      </c>
      <c r="F71" s="16" t="str">
        <f t="shared" si="4"/>
        <v>Flask (Butane Isomers)</v>
      </c>
      <c r="G71" s="16" t="str">
        <f t="shared" si="5"/>
        <v>Cartridge (Butane Isomers)</v>
      </c>
      <c r="H71" s="16" t="str">
        <f t="shared" si="6"/>
        <v>Canister (Butane Isomers)</v>
      </c>
      <c r="I71" s="16" t="str">
        <f t="shared" si="7"/>
        <v>Chemical Tank (Butane Isomers)</v>
      </c>
      <c r="J71" s="16" t="str">
        <f>[1]Compounds!$B68</f>
        <v>Butane Isomers</v>
      </c>
      <c r="K71" t="str">
        <f>[1]Compounds!$D68</f>
        <v>Gas</v>
      </c>
      <c r="L71" s="4" t="str">
        <f>IF(K71=[1]Enums!$B$7, [1]Enums!$A$7, IF(K71=[1]Enums!$B$8, [1]Enums!$A$8, [1]Enums!$A$9))</f>
        <v>Flask</v>
      </c>
      <c r="M71" s="4" t="str">
        <f>IF(K71=[1]Enums!$B$10, [1]Enums!$A$10, IF(K71=[1]Enums!$B$11, [1]Enums!$A$11, [1]Enums!$A$12))</f>
        <v>Cartridge</v>
      </c>
      <c r="N71" s="4" t="str">
        <f>IF(K71=[1]Enums!$B$13, [1]Enums!$A$13, IF(K71=[1]Enums!$B$14, [1]Enums!$A$14, [1]Enums!$A$15))</f>
        <v>Canister</v>
      </c>
      <c r="O71" s="4" t="str">
        <f>IF(K71=[1]Enums!$B$16, [1]Enums!$A$16, IF(K71=[1]Enums!$B$17, [1]Enums!$A$17, [1]Enums!$A$18))</f>
        <v>Chemical Tank</v>
      </c>
    </row>
    <row r="72" spans="1:15" x14ac:dyDescent="0.2">
      <c r="A72" s="4" t="str">
        <f>[1]Enums!$A$134</f>
        <v>1.0.0</v>
      </c>
      <c r="B72" s="13" t="s">
        <v>868</v>
      </c>
      <c r="C72" s="13" t="s">
        <v>1200</v>
      </c>
      <c r="D72" s="13" t="s">
        <v>1530</v>
      </c>
      <c r="E72" s="13" t="s">
        <v>1860</v>
      </c>
      <c r="F72" s="16" t="str">
        <f t="shared" si="4"/>
        <v>Vial (Butanol)</v>
      </c>
      <c r="G72" s="16" t="str">
        <f t="shared" si="5"/>
        <v>Beaker (Butanol)</v>
      </c>
      <c r="H72" s="16" t="str">
        <f t="shared" si="6"/>
        <v>Drum (Butanol)</v>
      </c>
      <c r="I72" s="16" t="str">
        <f t="shared" si="7"/>
        <v>Chemical Vat (Butanol)</v>
      </c>
      <c r="J72" s="16" t="str">
        <f>[1]Compounds!$B69</f>
        <v>Butanol</v>
      </c>
      <c r="K72" t="str">
        <f>[1]Compounds!$D69</f>
        <v>Liquid</v>
      </c>
      <c r="L72" s="4" t="str">
        <f>IF(K72=[1]Enums!$B$7, [1]Enums!$A$7, IF(K72=[1]Enums!$B$8, [1]Enums!$A$8, [1]Enums!$A$9))</f>
        <v>Vial</v>
      </c>
      <c r="M72" s="4" t="str">
        <f>IF(K72=[1]Enums!$B$10, [1]Enums!$A$10, IF(K72=[1]Enums!$B$11, [1]Enums!$A$11, [1]Enums!$A$12))</f>
        <v>Beaker</v>
      </c>
      <c r="N72" s="4" t="str">
        <f>IF(K72=[1]Enums!$B$13, [1]Enums!$A$13, IF(K72=[1]Enums!$B$14, [1]Enums!$A$14, [1]Enums!$A$15))</f>
        <v>Drum</v>
      </c>
      <c r="O72" s="4" t="str">
        <f>IF(K72=[1]Enums!$B$16, [1]Enums!$A$16, IF(K72=[1]Enums!$B$17, [1]Enums!$A$17, [1]Enums!$A$18))</f>
        <v>Chemical Vat</v>
      </c>
    </row>
    <row r="73" spans="1:15" x14ac:dyDescent="0.2">
      <c r="A73" s="4" t="str">
        <f>[1]Enums!$A$134</f>
        <v>1.0.0</v>
      </c>
      <c r="B73" s="13" t="s">
        <v>867</v>
      </c>
      <c r="C73" s="13" t="s">
        <v>1199</v>
      </c>
      <c r="D73" s="13" t="s">
        <v>1529</v>
      </c>
      <c r="E73" s="13" t="s">
        <v>1859</v>
      </c>
      <c r="F73" s="16" t="str">
        <f t="shared" si="4"/>
        <v>Vial (Butylene isomers)</v>
      </c>
      <c r="G73" s="16" t="str">
        <f t="shared" si="5"/>
        <v>Beaker (Butylene isomers)</v>
      </c>
      <c r="H73" s="16" t="str">
        <f t="shared" si="6"/>
        <v>Drum (Butylene isomers)</v>
      </c>
      <c r="I73" s="16" t="str">
        <f t="shared" si="7"/>
        <v>Chemical Vat (Butylene isomers)</v>
      </c>
      <c r="J73" s="16" t="str">
        <f>[1]Compounds!$B70</f>
        <v>Butylene isomers</v>
      </c>
      <c r="K73" t="str">
        <f>[1]Compounds!$D70</f>
        <v>Liquid</v>
      </c>
      <c r="L73" s="4" t="str">
        <f>IF(K73=[1]Enums!$B$7, [1]Enums!$A$7, IF(K73=[1]Enums!$B$8, [1]Enums!$A$8, [1]Enums!$A$9))</f>
        <v>Vial</v>
      </c>
      <c r="M73" s="4" t="str">
        <f>IF(K73=[1]Enums!$B$10, [1]Enums!$A$10, IF(K73=[1]Enums!$B$11, [1]Enums!$A$11, [1]Enums!$A$12))</f>
        <v>Beaker</v>
      </c>
      <c r="N73" s="4" t="str">
        <f>IF(K73=[1]Enums!$B$13, [1]Enums!$A$13, IF(K73=[1]Enums!$B$14, [1]Enums!$A$14, [1]Enums!$A$15))</f>
        <v>Drum</v>
      </c>
      <c r="O73" s="4" t="str">
        <f>IF(K73=[1]Enums!$B$16, [1]Enums!$A$16, IF(K73=[1]Enums!$B$17, [1]Enums!$A$17, [1]Enums!$A$18))</f>
        <v>Chemical Vat</v>
      </c>
    </row>
    <row r="74" spans="1:15" x14ac:dyDescent="0.2">
      <c r="A74" s="4" t="str">
        <f>[1]Enums!$A$134</f>
        <v>1.0.0</v>
      </c>
      <c r="B74" s="13" t="s">
        <v>866</v>
      </c>
      <c r="C74" s="13" t="s">
        <v>1198</v>
      </c>
      <c r="D74" s="13" t="s">
        <v>1528</v>
      </c>
      <c r="E74" s="13" t="s">
        <v>1858</v>
      </c>
      <c r="F74" s="16" t="str">
        <f t="shared" si="4"/>
        <v>Vial (Butyrolactone)</v>
      </c>
      <c r="G74" s="16" t="str">
        <f t="shared" si="5"/>
        <v>Beaker (Butyrolactone)</v>
      </c>
      <c r="H74" s="16" t="str">
        <f t="shared" si="6"/>
        <v>Drum (Butyrolactone)</v>
      </c>
      <c r="I74" s="16" t="str">
        <f t="shared" si="7"/>
        <v>Chemical Vat (Butyrolactone)</v>
      </c>
      <c r="J74" s="16" t="str">
        <f>[1]Compounds!$B71</f>
        <v>Butyrolactone</v>
      </c>
      <c r="K74" t="str">
        <f>[1]Compounds!$D71</f>
        <v>Liquid</v>
      </c>
      <c r="L74" s="4" t="str">
        <f>IF(K74=[1]Enums!$B$7, [1]Enums!$A$7, IF(K74=[1]Enums!$B$8, [1]Enums!$A$8, [1]Enums!$A$9))</f>
        <v>Vial</v>
      </c>
      <c r="M74" s="4" t="str">
        <f>IF(K74=[1]Enums!$B$10, [1]Enums!$A$10, IF(K74=[1]Enums!$B$11, [1]Enums!$A$11, [1]Enums!$A$12))</f>
        <v>Beaker</v>
      </c>
      <c r="N74" s="4" t="str">
        <f>IF(K74=[1]Enums!$B$13, [1]Enums!$A$13, IF(K74=[1]Enums!$B$14, [1]Enums!$A$14, [1]Enums!$A$15))</f>
        <v>Drum</v>
      </c>
      <c r="O74" s="4" t="str">
        <f>IF(K74=[1]Enums!$B$16, [1]Enums!$A$16, IF(K74=[1]Enums!$B$17, [1]Enums!$A$17, [1]Enums!$A$18))</f>
        <v>Chemical Vat</v>
      </c>
    </row>
    <row r="75" spans="1:15" x14ac:dyDescent="0.2">
      <c r="A75" s="4"/>
      <c r="B75" s="13" t="s">
        <v>865</v>
      </c>
      <c r="C75" s="13" t="s">
        <v>1197</v>
      </c>
      <c r="D75" s="13" t="s">
        <v>1527</v>
      </c>
      <c r="E75" s="13" t="s">
        <v>1857</v>
      </c>
      <c r="F75" s="16" t="str">
        <f t="shared" si="4"/>
        <v>Vial (Cadmium Sulfide)</v>
      </c>
      <c r="G75" s="16" t="str">
        <f t="shared" si="5"/>
        <v>Beaker (Cadmium Sulfide)</v>
      </c>
      <c r="H75" s="16" t="str">
        <f t="shared" si="6"/>
        <v>Drum (Cadmium Sulfide)</v>
      </c>
      <c r="I75" s="16" t="str">
        <f t="shared" si="7"/>
        <v>Chemical Vat (Cadmium Sulfide)</v>
      </c>
      <c r="J75" s="16" t="str">
        <f>[1]Compounds!$B72</f>
        <v>Cadmium Sulfide</v>
      </c>
      <c r="K75" t="str">
        <f>[1]Compounds!$D72</f>
        <v>Liquid</v>
      </c>
      <c r="L75" s="4" t="str">
        <f>IF(K75=[1]Enums!$B$7, [1]Enums!$A$7, IF(K75=[1]Enums!$B$8, [1]Enums!$A$8, [1]Enums!$A$9))</f>
        <v>Vial</v>
      </c>
      <c r="M75" s="4" t="str">
        <f>IF(K75=[1]Enums!$B$10, [1]Enums!$A$10, IF(K75=[1]Enums!$B$11, [1]Enums!$A$11, [1]Enums!$A$12))</f>
        <v>Beaker</v>
      </c>
      <c r="N75" s="4" t="str">
        <f>IF(K75=[1]Enums!$B$13, [1]Enums!$A$13, IF(K75=[1]Enums!$B$14, [1]Enums!$A$14, [1]Enums!$A$15))</f>
        <v>Drum</v>
      </c>
      <c r="O75" s="4" t="str">
        <f>IF(K75=[1]Enums!$B$16, [1]Enums!$A$16, IF(K75=[1]Enums!$B$17, [1]Enums!$A$17, [1]Enums!$A$18))</f>
        <v>Chemical Vat</v>
      </c>
    </row>
    <row r="76" spans="1:15" x14ac:dyDescent="0.2">
      <c r="A76" s="4"/>
      <c r="B76" s="13" t="s">
        <v>864</v>
      </c>
      <c r="C76" s="13" t="s">
        <v>1196</v>
      </c>
      <c r="D76" s="13" t="s">
        <v>1526</v>
      </c>
      <c r="E76" s="13" t="s">
        <v>1856</v>
      </c>
      <c r="F76" s="16" t="str">
        <f t="shared" si="4"/>
        <v>Vial (Caffeine)</v>
      </c>
      <c r="G76" s="16" t="str">
        <f t="shared" si="5"/>
        <v>Beaker (Caffeine)</v>
      </c>
      <c r="H76" s="16" t="str">
        <f t="shared" si="6"/>
        <v>Drum (Caffeine)</v>
      </c>
      <c r="I76" s="16" t="str">
        <f t="shared" si="7"/>
        <v>Chemical Vat (Caffeine)</v>
      </c>
      <c r="J76" s="16" t="str">
        <f>[1]Compounds!$B73</f>
        <v>Caffeine</v>
      </c>
      <c r="K76" t="str">
        <f>[1]Compounds!$D73</f>
        <v>Liquid</v>
      </c>
      <c r="L76" s="4" t="str">
        <f>IF(K76=[1]Enums!$B$7, [1]Enums!$A$7, IF(K76=[1]Enums!$B$8, [1]Enums!$A$8, [1]Enums!$A$9))</f>
        <v>Vial</v>
      </c>
      <c r="M76" s="4" t="str">
        <f>IF(K76=[1]Enums!$B$10, [1]Enums!$A$10, IF(K76=[1]Enums!$B$11, [1]Enums!$A$11, [1]Enums!$A$12))</f>
        <v>Beaker</v>
      </c>
      <c r="N76" s="4" t="str">
        <f>IF(K76=[1]Enums!$B$13, [1]Enums!$A$13, IF(K76=[1]Enums!$B$14, [1]Enums!$A$14, [1]Enums!$A$15))</f>
        <v>Drum</v>
      </c>
      <c r="O76" s="4" t="str">
        <f>IF(K76=[1]Enums!$B$16, [1]Enums!$A$16, IF(K76=[1]Enums!$B$17, [1]Enums!$A$17, [1]Enums!$A$18))</f>
        <v>Chemical Vat</v>
      </c>
    </row>
    <row r="77" spans="1:15" x14ac:dyDescent="0.2">
      <c r="A77" s="4" t="str">
        <f>[1]Enums!$A$134</f>
        <v>1.0.0</v>
      </c>
      <c r="B77" s="13" t="s">
        <v>863</v>
      </c>
      <c r="C77" s="13" t="s">
        <v>1195</v>
      </c>
      <c r="D77" s="13" t="s">
        <v>1525</v>
      </c>
      <c r="E77" s="13" t="s">
        <v>1855</v>
      </c>
      <c r="F77" s="16" t="str">
        <f t="shared" si="4"/>
        <v>Bag (Calcium Carbide)</v>
      </c>
      <c r="G77" s="16" t="str">
        <f t="shared" si="5"/>
        <v>Sack (Calcium Carbide)</v>
      </c>
      <c r="H77" s="16" t="str">
        <f t="shared" si="6"/>
        <v>Powder Keg (Calcium Carbide)</v>
      </c>
      <c r="I77" s="16" t="str">
        <f t="shared" si="7"/>
        <v>Chemical Silo (Calcium Carbide)</v>
      </c>
      <c r="J77" s="16" t="str">
        <f>[1]Compounds!$B74</f>
        <v>Calcium Carbide</v>
      </c>
      <c r="K77" t="str">
        <f>[1]Compounds!$D74</f>
        <v>Solid</v>
      </c>
      <c r="L77" s="4" t="str">
        <f>IF(K77=[1]Enums!$B$7, [1]Enums!$A$7, IF(K77=[1]Enums!$B$8, [1]Enums!$A$8, [1]Enums!$A$9))</f>
        <v>Bag</v>
      </c>
      <c r="M77" s="4" t="str">
        <f>IF(K77=[1]Enums!$B$10, [1]Enums!$A$10, IF(K77=[1]Enums!$B$11, [1]Enums!$A$11, [1]Enums!$A$12))</f>
        <v>Sack</v>
      </c>
      <c r="N77" s="4" t="str">
        <f>IF(K77=[1]Enums!$B$13, [1]Enums!$A$13, IF(K77=[1]Enums!$B$14, [1]Enums!$A$14, [1]Enums!$A$15))</f>
        <v>Powder Keg</v>
      </c>
      <c r="O77" s="4" t="str">
        <f>IF(K77=[1]Enums!$B$16, [1]Enums!$A$16, IF(K77=[1]Enums!$B$17, [1]Enums!$A$17, [1]Enums!$A$18))</f>
        <v>Chemical Silo</v>
      </c>
    </row>
    <row r="78" spans="1:15" x14ac:dyDescent="0.2">
      <c r="A78" s="4"/>
      <c r="B78" s="13" t="s">
        <v>862</v>
      </c>
      <c r="C78" s="13" t="s">
        <v>1194</v>
      </c>
      <c r="D78" s="13" t="s">
        <v>1524</v>
      </c>
      <c r="E78" s="13" t="s">
        <v>1854</v>
      </c>
      <c r="F78" s="16" t="str">
        <f t="shared" si="4"/>
        <v>Bag (Calcium Carbonate)</v>
      </c>
      <c r="G78" s="16" t="str">
        <f t="shared" si="5"/>
        <v>Sack (Calcium Carbonate)</v>
      </c>
      <c r="H78" s="16" t="str">
        <f t="shared" si="6"/>
        <v>Powder Keg (Calcium Carbonate)</v>
      </c>
      <c r="I78" s="16" t="str">
        <f t="shared" si="7"/>
        <v>Chemical Silo (Calcium Carbonate)</v>
      </c>
      <c r="J78" s="16" t="str">
        <f>[1]Compounds!$B75</f>
        <v>Calcium Carbonate</v>
      </c>
      <c r="K78" t="str">
        <f>[1]Compounds!$D75</f>
        <v>Solid</v>
      </c>
      <c r="L78" s="4" t="str">
        <f>IF(K78=[1]Enums!$B$7, [1]Enums!$A$7, IF(K78=[1]Enums!$B$8, [1]Enums!$A$8, [1]Enums!$A$9))</f>
        <v>Bag</v>
      </c>
      <c r="M78" s="4" t="str">
        <f>IF(K78=[1]Enums!$B$10, [1]Enums!$A$10, IF(K78=[1]Enums!$B$11, [1]Enums!$A$11, [1]Enums!$A$12))</f>
        <v>Sack</v>
      </c>
      <c r="N78" s="4" t="str">
        <f>IF(K78=[1]Enums!$B$13, [1]Enums!$A$13, IF(K78=[1]Enums!$B$14, [1]Enums!$A$14, [1]Enums!$A$15))</f>
        <v>Powder Keg</v>
      </c>
      <c r="O78" s="4" t="str">
        <f>IF(K78=[1]Enums!$B$16, [1]Enums!$A$16, IF(K78=[1]Enums!$B$17, [1]Enums!$A$17, [1]Enums!$A$18))</f>
        <v>Chemical Silo</v>
      </c>
    </row>
    <row r="79" spans="1:15" x14ac:dyDescent="0.2">
      <c r="A79" s="4"/>
      <c r="B79" s="13" t="s">
        <v>861</v>
      </c>
      <c r="C79" s="13" t="s">
        <v>1193</v>
      </c>
      <c r="D79" s="13" t="s">
        <v>1523</v>
      </c>
      <c r="E79" s="13" t="s">
        <v>1853</v>
      </c>
      <c r="F79" s="16" t="str">
        <f t="shared" si="4"/>
        <v>Bag (Calcium Chloride)</v>
      </c>
      <c r="G79" s="16" t="str">
        <f t="shared" si="5"/>
        <v>Sack (Calcium Chloride)</v>
      </c>
      <c r="H79" s="16" t="str">
        <f t="shared" si="6"/>
        <v>Powder Keg (Calcium Chloride)</v>
      </c>
      <c r="I79" s="16" t="str">
        <f t="shared" si="7"/>
        <v>Chemical Silo (Calcium Chloride)</v>
      </c>
      <c r="J79" s="16" t="str">
        <f>[1]Compounds!$B76</f>
        <v>Calcium Chloride</v>
      </c>
      <c r="K79" t="str">
        <f>[1]Compounds!$D76</f>
        <v>Solid</v>
      </c>
      <c r="L79" s="4" t="str">
        <f>IF(K79=[1]Enums!$B$7, [1]Enums!$A$7, IF(K79=[1]Enums!$B$8, [1]Enums!$A$8, [1]Enums!$A$9))</f>
        <v>Bag</v>
      </c>
      <c r="M79" s="4" t="str">
        <f>IF(K79=[1]Enums!$B$10, [1]Enums!$A$10, IF(K79=[1]Enums!$B$11, [1]Enums!$A$11, [1]Enums!$A$12))</f>
        <v>Sack</v>
      </c>
      <c r="N79" s="4" t="str">
        <f>IF(K79=[1]Enums!$B$13, [1]Enums!$A$13, IF(K79=[1]Enums!$B$14, [1]Enums!$A$14, [1]Enums!$A$15))</f>
        <v>Powder Keg</v>
      </c>
      <c r="O79" s="4" t="str">
        <f>IF(K79=[1]Enums!$B$16, [1]Enums!$A$16, IF(K79=[1]Enums!$B$17, [1]Enums!$A$17, [1]Enums!$A$18))</f>
        <v>Chemical Silo</v>
      </c>
    </row>
    <row r="80" spans="1:15" x14ac:dyDescent="0.2">
      <c r="A80" s="4"/>
      <c r="B80" s="13" t="s">
        <v>860</v>
      </c>
      <c r="C80" s="13" t="s">
        <v>1192</v>
      </c>
      <c r="D80" s="13" t="s">
        <v>1522</v>
      </c>
      <c r="E80" s="13" t="s">
        <v>1852</v>
      </c>
      <c r="F80" s="16" t="str">
        <f t="shared" si="4"/>
        <v>Bag (Calcium Hydride)</v>
      </c>
      <c r="G80" s="16" t="str">
        <f t="shared" si="5"/>
        <v>Sack (Calcium Hydride)</v>
      </c>
      <c r="H80" s="16" t="str">
        <f t="shared" si="6"/>
        <v>Powder Keg (Calcium Hydride)</v>
      </c>
      <c r="I80" s="16" t="str">
        <f t="shared" si="7"/>
        <v>Chemical Silo (Calcium Hydride)</v>
      </c>
      <c r="J80" s="16" t="str">
        <f>[1]Compounds!$B319</f>
        <v>Calcium Hydride</v>
      </c>
      <c r="K80" t="str">
        <f>[1]Compounds!$D319</f>
        <v>Solid</v>
      </c>
      <c r="L80" s="4" t="str">
        <f>IF(K80=[1]Enums!$B$7, [1]Enums!$A$7, IF(K80=[1]Enums!$B$8, [1]Enums!$A$8, [1]Enums!$A$9))</f>
        <v>Bag</v>
      </c>
      <c r="M80" s="4" t="str">
        <f>IF(K80=[1]Enums!$B$10, [1]Enums!$A$10, IF(K80=[1]Enums!$B$11, [1]Enums!$A$11, [1]Enums!$A$12))</f>
        <v>Sack</v>
      </c>
      <c r="N80" s="4" t="str">
        <f>IF(K80=[1]Enums!$B$13, [1]Enums!$A$13, IF(K80=[1]Enums!$B$14, [1]Enums!$A$14, [1]Enums!$A$15))</f>
        <v>Powder Keg</v>
      </c>
      <c r="O80" s="4" t="str">
        <f>IF(K80=[1]Enums!$B$16, [1]Enums!$A$16, IF(K80=[1]Enums!$B$17, [1]Enums!$A$17, [1]Enums!$A$18))</f>
        <v>Chemical Silo</v>
      </c>
    </row>
    <row r="81" spans="1:15" x14ac:dyDescent="0.2">
      <c r="A81" s="4" t="str">
        <f>[1]Enums!$A$134</f>
        <v>1.0.0</v>
      </c>
      <c r="B81" s="13" t="s">
        <v>859</v>
      </c>
      <c r="C81" s="13" t="s">
        <v>1191</v>
      </c>
      <c r="D81" s="13" t="s">
        <v>1521</v>
      </c>
      <c r="E81" s="13" t="s">
        <v>1851</v>
      </c>
      <c r="F81" s="16" t="str">
        <f t="shared" si="4"/>
        <v>Bag (Calcium Hydroxide)</v>
      </c>
      <c r="G81" s="16" t="str">
        <f t="shared" si="5"/>
        <v>Sack (Calcium Hydroxide)</v>
      </c>
      <c r="H81" s="16" t="str">
        <f t="shared" si="6"/>
        <v>Powder Keg (Calcium Hydroxide)</v>
      </c>
      <c r="I81" s="16" t="str">
        <f t="shared" si="7"/>
        <v>Chemical Silo (Calcium Hydroxide)</v>
      </c>
      <c r="J81" s="16" t="str">
        <f>[1]Compounds!$B77</f>
        <v>Calcium Hydroxide</v>
      </c>
      <c r="K81" t="str">
        <f>[1]Compounds!$D77</f>
        <v>Solid</v>
      </c>
      <c r="L81" s="4" t="str">
        <f>IF(K81=[1]Enums!$B$7, [1]Enums!$A$7, IF(K81=[1]Enums!$B$8, [1]Enums!$A$8, [1]Enums!$A$9))</f>
        <v>Bag</v>
      </c>
      <c r="M81" s="4" t="str">
        <f>IF(K81=[1]Enums!$B$10, [1]Enums!$A$10, IF(K81=[1]Enums!$B$11, [1]Enums!$A$11, [1]Enums!$A$12))</f>
        <v>Sack</v>
      </c>
      <c r="N81" s="4" t="str">
        <f>IF(K81=[1]Enums!$B$13, [1]Enums!$A$13, IF(K81=[1]Enums!$B$14, [1]Enums!$A$14, [1]Enums!$A$15))</f>
        <v>Powder Keg</v>
      </c>
      <c r="O81" s="4" t="str">
        <f>IF(K81=[1]Enums!$B$16, [1]Enums!$A$16, IF(K81=[1]Enums!$B$17, [1]Enums!$A$17, [1]Enums!$A$18))</f>
        <v>Chemical Silo</v>
      </c>
    </row>
    <row r="82" spans="1:15" x14ac:dyDescent="0.2">
      <c r="A82" s="4"/>
      <c r="B82" s="13" t="s">
        <v>858</v>
      </c>
      <c r="C82" s="13" t="s">
        <v>1190</v>
      </c>
      <c r="D82" s="13" t="s">
        <v>1520</v>
      </c>
      <c r="E82" s="13" t="s">
        <v>1850</v>
      </c>
      <c r="F82" s="16" t="str">
        <f t="shared" si="4"/>
        <v>Bag (Calcium Hypochlorite)</v>
      </c>
      <c r="G82" s="16" t="str">
        <f t="shared" si="5"/>
        <v>Sack (Calcium Hypochlorite)</v>
      </c>
      <c r="H82" s="16" t="str">
        <f t="shared" si="6"/>
        <v>Powder Keg (Calcium Hypochlorite)</v>
      </c>
      <c r="I82" s="16" t="str">
        <f t="shared" si="7"/>
        <v>Chemical Silo (Calcium Hypochlorite)</v>
      </c>
      <c r="J82" s="16" t="str">
        <f>[1]Compounds!$B78</f>
        <v>Calcium Hypochlorite</v>
      </c>
      <c r="K82" t="str">
        <f>[1]Compounds!$D78</f>
        <v>Solid</v>
      </c>
      <c r="L82" s="4" t="str">
        <f>IF(K82=[1]Enums!$B$7, [1]Enums!$A$7, IF(K82=[1]Enums!$B$8, [1]Enums!$A$8, [1]Enums!$A$9))</f>
        <v>Bag</v>
      </c>
      <c r="M82" s="4" t="str">
        <f>IF(K82=[1]Enums!$B$10, [1]Enums!$A$10, IF(K82=[1]Enums!$B$11, [1]Enums!$A$11, [1]Enums!$A$12))</f>
        <v>Sack</v>
      </c>
      <c r="N82" s="4" t="str">
        <f>IF(K82=[1]Enums!$B$13, [1]Enums!$A$13, IF(K82=[1]Enums!$B$14, [1]Enums!$A$14, [1]Enums!$A$15))</f>
        <v>Powder Keg</v>
      </c>
      <c r="O82" s="4" t="str">
        <f>IF(K82=[1]Enums!$B$16, [1]Enums!$A$16, IF(K82=[1]Enums!$B$17, [1]Enums!$A$17, [1]Enums!$A$18))</f>
        <v>Chemical Silo</v>
      </c>
    </row>
    <row r="83" spans="1:15" x14ac:dyDescent="0.2">
      <c r="A83" s="4" t="str">
        <f>[1]Enums!$A$134</f>
        <v>1.0.0</v>
      </c>
      <c r="B83" s="13" t="s">
        <v>857</v>
      </c>
      <c r="C83" s="13" t="s">
        <v>1189</v>
      </c>
      <c r="D83" s="13" t="s">
        <v>1519</v>
      </c>
      <c r="E83" s="13" t="s">
        <v>1849</v>
      </c>
      <c r="F83" s="16" t="str">
        <f t="shared" si="4"/>
        <v>Bag (Calcium Monoxide)</v>
      </c>
      <c r="G83" s="16" t="str">
        <f t="shared" si="5"/>
        <v>Sack (Calcium Monoxide)</v>
      </c>
      <c r="H83" s="16" t="str">
        <f t="shared" si="6"/>
        <v>Powder Keg (Calcium Monoxide)</v>
      </c>
      <c r="I83" s="16" t="str">
        <f t="shared" si="7"/>
        <v>Chemical Silo (Calcium Monoxide)</v>
      </c>
      <c r="J83" s="16" t="str">
        <f>[1]Compounds!$B79</f>
        <v>Calcium Monoxide</v>
      </c>
      <c r="K83" t="str">
        <f>[1]Compounds!$D79</f>
        <v>Solid</v>
      </c>
      <c r="L83" s="4" t="str">
        <f>IF(K83=[1]Enums!$B$7, [1]Enums!$A$7, IF(K83=[1]Enums!$B$8, [1]Enums!$A$8, [1]Enums!$A$9))</f>
        <v>Bag</v>
      </c>
      <c r="M83" s="4" t="str">
        <f>IF(K83=[1]Enums!$B$10, [1]Enums!$A$10, IF(K83=[1]Enums!$B$11, [1]Enums!$A$11, [1]Enums!$A$12))</f>
        <v>Sack</v>
      </c>
      <c r="N83" s="4" t="str">
        <f>IF(K83=[1]Enums!$B$13, [1]Enums!$A$13, IF(K83=[1]Enums!$B$14, [1]Enums!$A$14, [1]Enums!$A$15))</f>
        <v>Powder Keg</v>
      </c>
      <c r="O83" s="4" t="str">
        <f>IF(K83=[1]Enums!$B$16, [1]Enums!$A$16, IF(K83=[1]Enums!$B$17, [1]Enums!$A$17, [1]Enums!$A$18))</f>
        <v>Chemical Silo</v>
      </c>
    </row>
    <row r="84" spans="1:15" x14ac:dyDescent="0.2">
      <c r="A84" s="4"/>
      <c r="B84" s="13" t="s">
        <v>856</v>
      </c>
      <c r="C84" s="13" t="s">
        <v>1188</v>
      </c>
      <c r="D84" s="13" t="s">
        <v>1518</v>
      </c>
      <c r="E84" s="13" t="s">
        <v>1848</v>
      </c>
      <c r="F84" s="16" t="str">
        <f t="shared" si="4"/>
        <v>Vial (Calcium Nitrate)</v>
      </c>
      <c r="G84" s="16" t="str">
        <f t="shared" si="5"/>
        <v>Beaker (Calcium Nitrate)</v>
      </c>
      <c r="H84" s="16" t="str">
        <f t="shared" si="6"/>
        <v>Drum (Calcium Nitrate)</v>
      </c>
      <c r="I84" s="16" t="str">
        <f t="shared" si="7"/>
        <v>Chemical Vat (Calcium Nitrate)</v>
      </c>
      <c r="J84" s="16" t="str">
        <f>[1]Compounds!$B80</f>
        <v>Calcium Nitrate</v>
      </c>
      <c r="K84" t="str">
        <f>[1]Compounds!$D80</f>
        <v>Liquid</v>
      </c>
      <c r="L84" s="4" t="str">
        <f>IF(K84=[1]Enums!$B$7, [1]Enums!$A$7, IF(K84=[1]Enums!$B$8, [1]Enums!$A$8, [1]Enums!$A$9))</f>
        <v>Vial</v>
      </c>
      <c r="M84" s="4" t="str">
        <f>IF(K84=[1]Enums!$B$10, [1]Enums!$A$10, IF(K84=[1]Enums!$B$11, [1]Enums!$A$11, [1]Enums!$A$12))</f>
        <v>Beaker</v>
      </c>
      <c r="N84" s="4" t="str">
        <f>IF(K84=[1]Enums!$B$13, [1]Enums!$A$13, IF(K84=[1]Enums!$B$14, [1]Enums!$A$14, [1]Enums!$A$15))</f>
        <v>Drum</v>
      </c>
      <c r="O84" s="4" t="str">
        <f>IF(K84=[1]Enums!$B$16, [1]Enums!$A$16, IF(K84=[1]Enums!$B$17, [1]Enums!$A$17, [1]Enums!$A$18))</f>
        <v>Chemical Vat</v>
      </c>
    </row>
    <row r="85" spans="1:15" x14ac:dyDescent="0.2">
      <c r="A85" s="4" t="str">
        <f>[1]Enums!$A$134</f>
        <v>1.0.0</v>
      </c>
      <c r="B85" s="13" t="s">
        <v>855</v>
      </c>
      <c r="C85" s="13" t="s">
        <v>1187</v>
      </c>
      <c r="D85" s="13" t="s">
        <v>1517</v>
      </c>
      <c r="E85" s="13" t="s">
        <v>1847</v>
      </c>
      <c r="F85" s="16" t="str">
        <f t="shared" si="4"/>
        <v>Vial (Calcium Oxide)</v>
      </c>
      <c r="G85" s="16" t="str">
        <f t="shared" si="5"/>
        <v>Beaker (Calcium Oxide)</v>
      </c>
      <c r="H85" s="16" t="str">
        <f t="shared" si="6"/>
        <v>Drum (Calcium Oxide)</v>
      </c>
      <c r="I85" s="16" t="str">
        <f t="shared" si="7"/>
        <v>Chemical Vat (Calcium Oxide)</v>
      </c>
      <c r="J85" s="16" t="str">
        <f>[1]Compounds!$B81</f>
        <v>Calcium Oxide</v>
      </c>
      <c r="K85" t="str">
        <f>[1]Compounds!$D81</f>
        <v>Liquid</v>
      </c>
      <c r="L85" s="4" t="str">
        <f>IF(K85=[1]Enums!$B$7, [1]Enums!$A$7, IF(K85=[1]Enums!$B$8, [1]Enums!$A$8, [1]Enums!$A$9))</f>
        <v>Vial</v>
      </c>
      <c r="M85" s="4" t="str">
        <f>IF(K85=[1]Enums!$B$10, [1]Enums!$A$10, IF(K85=[1]Enums!$B$11, [1]Enums!$A$11, [1]Enums!$A$12))</f>
        <v>Beaker</v>
      </c>
      <c r="N85" s="4" t="str">
        <f>IF(K85=[1]Enums!$B$13, [1]Enums!$A$13, IF(K85=[1]Enums!$B$14, [1]Enums!$A$14, [1]Enums!$A$15))</f>
        <v>Drum</v>
      </c>
      <c r="O85" s="4" t="str">
        <f>IF(K85=[1]Enums!$B$16, [1]Enums!$A$16, IF(K85=[1]Enums!$B$17, [1]Enums!$A$17, [1]Enums!$A$18))</f>
        <v>Chemical Vat</v>
      </c>
    </row>
    <row r="86" spans="1:15" x14ac:dyDescent="0.2">
      <c r="A86" s="4"/>
      <c r="B86" s="13" t="s">
        <v>854</v>
      </c>
      <c r="C86" s="13" t="s">
        <v>1186</v>
      </c>
      <c r="D86" s="13" t="s">
        <v>1516</v>
      </c>
      <c r="E86" s="13" t="s">
        <v>1846</v>
      </c>
      <c r="F86" s="16" t="str">
        <f t="shared" si="4"/>
        <v>Vial (Calcium Phosphate, Monobasic)</v>
      </c>
      <c r="G86" s="16" t="str">
        <f t="shared" si="5"/>
        <v>Beaker (Calcium Phosphate, Monobasic)</v>
      </c>
      <c r="H86" s="16" t="str">
        <f t="shared" si="6"/>
        <v>Drum (Calcium Phosphate, Monobasic)</v>
      </c>
      <c r="I86" s="16" t="str">
        <f t="shared" si="7"/>
        <v>Chemical Vat (Calcium Phosphate, Monobasic)</v>
      </c>
      <c r="J86" s="16" t="str">
        <f>[1]Compounds!$B82</f>
        <v>Calcium Phosphate, Monobasic</v>
      </c>
      <c r="K86" t="str">
        <f>[1]Compounds!$D82</f>
        <v>Liquid</v>
      </c>
      <c r="L86" s="4" t="str">
        <f>IF(K86=[1]Enums!$B$7, [1]Enums!$A$7, IF(K86=[1]Enums!$B$8, [1]Enums!$A$8, [1]Enums!$A$9))</f>
        <v>Vial</v>
      </c>
      <c r="M86" s="4" t="str">
        <f>IF(K86=[1]Enums!$B$10, [1]Enums!$A$10, IF(K86=[1]Enums!$B$11, [1]Enums!$A$11, [1]Enums!$A$12))</f>
        <v>Beaker</v>
      </c>
      <c r="N86" s="4" t="str">
        <f>IF(K86=[1]Enums!$B$13, [1]Enums!$A$13, IF(K86=[1]Enums!$B$14, [1]Enums!$A$14, [1]Enums!$A$15))</f>
        <v>Drum</v>
      </c>
      <c r="O86" s="4" t="str">
        <f>IF(K86=[1]Enums!$B$16, [1]Enums!$A$16, IF(K86=[1]Enums!$B$17, [1]Enums!$A$17, [1]Enums!$A$18))</f>
        <v>Chemical Vat</v>
      </c>
    </row>
    <row r="87" spans="1:15" x14ac:dyDescent="0.2">
      <c r="A87" s="4"/>
      <c r="B87" s="13" t="s">
        <v>853</v>
      </c>
      <c r="C87" s="13" t="s">
        <v>1185</v>
      </c>
      <c r="D87" s="13" t="s">
        <v>1515</v>
      </c>
      <c r="E87" s="13" t="s">
        <v>1845</v>
      </c>
      <c r="F87" s="16" t="str">
        <f t="shared" si="4"/>
        <v>Vial (Calcium Sulfate Anhydrous)</v>
      </c>
      <c r="G87" s="16" t="str">
        <f t="shared" si="5"/>
        <v>Beaker (Calcium Sulfate Anhydrous)</v>
      </c>
      <c r="H87" s="16" t="str">
        <f t="shared" si="6"/>
        <v>Drum (Calcium Sulfate Anhydrous)</v>
      </c>
      <c r="I87" s="16" t="str">
        <f t="shared" si="7"/>
        <v>Chemical Vat (Calcium Sulfate Anhydrous)</v>
      </c>
      <c r="J87" s="16" t="str">
        <f>[1]Compounds!$B83</f>
        <v>Calcium Sulfate Anhydrous</v>
      </c>
      <c r="K87" t="str">
        <f>[1]Compounds!$D83</f>
        <v>Liquid</v>
      </c>
      <c r="L87" s="4" t="str">
        <f>IF(K87=[1]Enums!$B$7, [1]Enums!$A$7, IF(K87=[1]Enums!$B$8, [1]Enums!$A$8, [1]Enums!$A$9))</f>
        <v>Vial</v>
      </c>
      <c r="M87" s="4" t="str">
        <f>IF(K87=[1]Enums!$B$10, [1]Enums!$A$10, IF(K87=[1]Enums!$B$11, [1]Enums!$A$11, [1]Enums!$A$12))</f>
        <v>Beaker</v>
      </c>
      <c r="N87" s="4" t="str">
        <f>IF(K87=[1]Enums!$B$13, [1]Enums!$A$13, IF(K87=[1]Enums!$B$14, [1]Enums!$A$14, [1]Enums!$A$15))</f>
        <v>Drum</v>
      </c>
      <c r="O87" s="4" t="str">
        <f>IF(K87=[1]Enums!$B$16, [1]Enums!$A$16, IF(K87=[1]Enums!$B$17, [1]Enums!$A$17, [1]Enums!$A$18))</f>
        <v>Chemical Vat</v>
      </c>
    </row>
    <row r="88" spans="1:15" x14ac:dyDescent="0.2">
      <c r="A88" s="4"/>
      <c r="B88" s="13" t="s">
        <v>852</v>
      </c>
      <c r="C88" s="13" t="s">
        <v>1184</v>
      </c>
      <c r="D88" s="13" t="s">
        <v>1514</v>
      </c>
      <c r="E88" s="13" t="s">
        <v>1844</v>
      </c>
      <c r="F88" s="16" t="str">
        <f t="shared" si="4"/>
        <v>Vial (Calcium Sulfate Dihydrate)</v>
      </c>
      <c r="G88" s="16" t="str">
        <f t="shared" si="5"/>
        <v>Beaker (Calcium Sulfate Dihydrate)</v>
      </c>
      <c r="H88" s="16" t="str">
        <f t="shared" si="6"/>
        <v>Drum (Calcium Sulfate Dihydrate)</v>
      </c>
      <c r="I88" s="16" t="str">
        <f t="shared" si="7"/>
        <v>Chemical Vat (Calcium Sulfate Dihydrate)</v>
      </c>
      <c r="J88" s="16" t="str">
        <f>[1]Compounds!$B84</f>
        <v>Calcium Sulfate Dihydrate</v>
      </c>
      <c r="K88" t="str">
        <f>[1]Compounds!$D84</f>
        <v>Liquid</v>
      </c>
      <c r="L88" s="4" t="str">
        <f>IF(K88=[1]Enums!$B$7, [1]Enums!$A$7, IF(K88=[1]Enums!$B$8, [1]Enums!$A$8, [1]Enums!$A$9))</f>
        <v>Vial</v>
      </c>
      <c r="M88" s="4" t="str">
        <f>IF(K88=[1]Enums!$B$10, [1]Enums!$A$10, IF(K88=[1]Enums!$B$11, [1]Enums!$A$11, [1]Enums!$A$12))</f>
        <v>Beaker</v>
      </c>
      <c r="N88" s="4" t="str">
        <f>IF(K88=[1]Enums!$B$13, [1]Enums!$A$13, IF(K88=[1]Enums!$B$14, [1]Enums!$A$14, [1]Enums!$A$15))</f>
        <v>Drum</v>
      </c>
      <c r="O88" s="4" t="str">
        <f>IF(K88=[1]Enums!$B$16, [1]Enums!$A$16, IF(K88=[1]Enums!$B$17, [1]Enums!$A$17, [1]Enums!$A$18))</f>
        <v>Chemical Vat</v>
      </c>
    </row>
    <row r="89" spans="1:15" x14ac:dyDescent="0.2">
      <c r="A89" s="4"/>
      <c r="B89" s="13" t="s">
        <v>851</v>
      </c>
      <c r="C89" s="13" t="s">
        <v>1183</v>
      </c>
      <c r="D89" s="13" t="s">
        <v>1513</v>
      </c>
      <c r="E89" s="13" t="s">
        <v>1843</v>
      </c>
      <c r="F89" s="16" t="str">
        <f t="shared" si="4"/>
        <v>Vial (Calcium Sulfate, Hemihydrate)</v>
      </c>
      <c r="G89" s="16" t="str">
        <f t="shared" si="5"/>
        <v>Beaker (Calcium Sulfate, Hemihydrate)</v>
      </c>
      <c r="H89" s="16" t="str">
        <f t="shared" si="6"/>
        <v>Drum (Calcium Sulfate, Hemihydrate)</v>
      </c>
      <c r="I89" s="16" t="str">
        <f t="shared" si="7"/>
        <v>Chemical Vat (Calcium Sulfate, Hemihydrate)</v>
      </c>
      <c r="J89" s="16" t="str">
        <f>[1]Compounds!$B85</f>
        <v>Calcium Sulfate, Hemihydrate</v>
      </c>
      <c r="K89" t="str">
        <f>[1]Compounds!$D85</f>
        <v>Liquid</v>
      </c>
      <c r="L89" s="4" t="str">
        <f>IF(K89=[1]Enums!$B$7, [1]Enums!$A$7, IF(K89=[1]Enums!$B$8, [1]Enums!$A$8, [1]Enums!$A$9))</f>
        <v>Vial</v>
      </c>
      <c r="M89" s="4" t="str">
        <f>IF(K89=[1]Enums!$B$10, [1]Enums!$A$10, IF(K89=[1]Enums!$B$11, [1]Enums!$A$11, [1]Enums!$A$12))</f>
        <v>Beaker</v>
      </c>
      <c r="N89" s="4" t="str">
        <f>IF(K89=[1]Enums!$B$13, [1]Enums!$A$13, IF(K89=[1]Enums!$B$14, [1]Enums!$A$14, [1]Enums!$A$15))</f>
        <v>Drum</v>
      </c>
      <c r="O89" s="4" t="str">
        <f>IF(K89=[1]Enums!$B$16, [1]Enums!$A$16, IF(K89=[1]Enums!$B$17, [1]Enums!$A$17, [1]Enums!$A$18))</f>
        <v>Chemical Vat</v>
      </c>
    </row>
    <row r="90" spans="1:15" x14ac:dyDescent="0.2">
      <c r="A90" s="4"/>
      <c r="B90" s="13" t="s">
        <v>850</v>
      </c>
      <c r="C90" s="13" t="s">
        <v>1182</v>
      </c>
      <c r="D90" s="13" t="s">
        <v>1512</v>
      </c>
      <c r="E90" s="13" t="s">
        <v>1842</v>
      </c>
      <c r="F90" s="16" t="str">
        <f t="shared" si="4"/>
        <v>Vial (Camphor)</v>
      </c>
      <c r="G90" s="16" t="str">
        <f t="shared" si="5"/>
        <v>Beaker (Camphor)</v>
      </c>
      <c r="H90" s="16" t="str">
        <f t="shared" si="6"/>
        <v>Drum (Camphor)</v>
      </c>
      <c r="I90" s="16" t="str">
        <f t="shared" si="7"/>
        <v>Chemical Vat (Camphor)</v>
      </c>
      <c r="J90" s="16" t="str">
        <f>[1]Compounds!$B86</f>
        <v>Camphor</v>
      </c>
      <c r="K90" t="str">
        <f>[1]Compounds!$D86</f>
        <v>Liquid</v>
      </c>
      <c r="L90" s="4" t="str">
        <f>IF(K90=[1]Enums!$B$7, [1]Enums!$A$7, IF(K90=[1]Enums!$B$8, [1]Enums!$A$8, [1]Enums!$A$9))</f>
        <v>Vial</v>
      </c>
      <c r="M90" s="4" t="str">
        <f>IF(K90=[1]Enums!$B$10, [1]Enums!$A$10, IF(K90=[1]Enums!$B$11, [1]Enums!$A$11, [1]Enums!$A$12))</f>
        <v>Beaker</v>
      </c>
      <c r="N90" s="4" t="str">
        <f>IF(K90=[1]Enums!$B$13, [1]Enums!$A$13, IF(K90=[1]Enums!$B$14, [1]Enums!$A$14, [1]Enums!$A$15))</f>
        <v>Drum</v>
      </c>
      <c r="O90" s="4" t="str">
        <f>IF(K90=[1]Enums!$B$16, [1]Enums!$A$16, IF(K90=[1]Enums!$B$17, [1]Enums!$A$17, [1]Enums!$A$18))</f>
        <v>Chemical Vat</v>
      </c>
    </row>
    <row r="91" spans="1:15" x14ac:dyDescent="0.2">
      <c r="A91" s="4" t="str">
        <f>[1]Enums!$A$134</f>
        <v>1.0.0</v>
      </c>
      <c r="B91" s="13" t="s">
        <v>849</v>
      </c>
      <c r="C91" s="13" t="s">
        <v>1181</v>
      </c>
      <c r="D91" s="13" t="s">
        <v>1511</v>
      </c>
      <c r="E91" s="13" t="s">
        <v>1841</v>
      </c>
      <c r="F91" s="16" t="str">
        <f t="shared" si="4"/>
        <v>Vial (Caprolactone)</v>
      </c>
      <c r="G91" s="16" t="str">
        <f t="shared" si="5"/>
        <v>Beaker (Caprolactone)</v>
      </c>
      <c r="H91" s="16" t="str">
        <f t="shared" si="6"/>
        <v>Drum (Caprolactone)</v>
      </c>
      <c r="I91" s="16" t="str">
        <f t="shared" si="7"/>
        <v>Chemical Vat (Caprolactone)</v>
      </c>
      <c r="J91" s="16" t="str">
        <f>[1]Compounds!$B87</f>
        <v>Caprolactone</v>
      </c>
      <c r="K91" t="str">
        <f>[1]Compounds!$D87</f>
        <v>Liquid</v>
      </c>
      <c r="L91" s="4" t="str">
        <f>IF(K91=[1]Enums!$B$7, [1]Enums!$A$7, IF(K91=[1]Enums!$B$8, [1]Enums!$A$8, [1]Enums!$A$9))</f>
        <v>Vial</v>
      </c>
      <c r="M91" s="4" t="str">
        <f>IF(K91=[1]Enums!$B$10, [1]Enums!$A$10, IF(K91=[1]Enums!$B$11, [1]Enums!$A$11, [1]Enums!$A$12))</f>
        <v>Beaker</v>
      </c>
      <c r="N91" s="4" t="str">
        <f>IF(K91=[1]Enums!$B$13, [1]Enums!$A$13, IF(K91=[1]Enums!$B$14, [1]Enums!$A$14, [1]Enums!$A$15))</f>
        <v>Drum</v>
      </c>
      <c r="O91" s="4" t="str">
        <f>IF(K91=[1]Enums!$B$16, [1]Enums!$A$16, IF(K91=[1]Enums!$B$17, [1]Enums!$A$17, [1]Enums!$A$18))</f>
        <v>Chemical Vat</v>
      </c>
    </row>
    <row r="92" spans="1:15" x14ac:dyDescent="0.2">
      <c r="A92" s="4" t="str">
        <f>[1]Enums!$A$134</f>
        <v>1.0.0</v>
      </c>
      <c r="B92" s="13" t="s">
        <v>848</v>
      </c>
      <c r="C92" s="13" t="s">
        <v>1180</v>
      </c>
      <c r="D92" s="13" t="s">
        <v>1510</v>
      </c>
      <c r="E92" s="13" t="s">
        <v>1840</v>
      </c>
      <c r="F92" s="16" t="str">
        <f t="shared" si="4"/>
        <v>Vial (Caprolactam)</v>
      </c>
      <c r="G92" s="16" t="str">
        <f t="shared" si="5"/>
        <v>Beaker (Caprolactam)</v>
      </c>
      <c r="H92" s="16" t="str">
        <f t="shared" si="6"/>
        <v>Drum (Caprolactam)</v>
      </c>
      <c r="I92" s="16" t="str">
        <f t="shared" si="7"/>
        <v>Chemical Vat (Caprolactam)</v>
      </c>
      <c r="J92" s="16" t="str">
        <f>[1]Compounds!$B88</f>
        <v>Caprolactam</v>
      </c>
      <c r="K92" t="str">
        <f>[1]Compounds!$D88</f>
        <v>Liquid</v>
      </c>
      <c r="L92" s="4" t="str">
        <f>IF(K92=[1]Enums!$B$7, [1]Enums!$A$7, IF(K92=[1]Enums!$B$8, [1]Enums!$A$8, [1]Enums!$A$9))</f>
        <v>Vial</v>
      </c>
      <c r="M92" s="4" t="str">
        <f>IF(K92=[1]Enums!$B$10, [1]Enums!$A$10, IF(K92=[1]Enums!$B$11, [1]Enums!$A$11, [1]Enums!$A$12))</f>
        <v>Beaker</v>
      </c>
      <c r="N92" s="4" t="str">
        <f>IF(K92=[1]Enums!$B$13, [1]Enums!$A$13, IF(K92=[1]Enums!$B$14, [1]Enums!$A$14, [1]Enums!$A$15))</f>
        <v>Drum</v>
      </c>
      <c r="O92" s="4" t="str">
        <f>IF(K92=[1]Enums!$B$16, [1]Enums!$A$16, IF(K92=[1]Enums!$B$17, [1]Enums!$A$17, [1]Enums!$A$18))</f>
        <v>Chemical Vat</v>
      </c>
    </row>
    <row r="93" spans="1:15" x14ac:dyDescent="0.2">
      <c r="A93" s="4" t="str">
        <f>[1]Enums!$A$134</f>
        <v>1.0.0</v>
      </c>
      <c r="B93" s="13" t="s">
        <v>847</v>
      </c>
      <c r="C93" s="13" t="s">
        <v>1179</v>
      </c>
      <c r="D93" s="13" t="s">
        <v>1509</v>
      </c>
      <c r="E93" s="13" t="s">
        <v>1839</v>
      </c>
      <c r="F93" s="16" t="str">
        <f t="shared" si="4"/>
        <v>Flask (Carbon Dioxide)</v>
      </c>
      <c r="G93" s="16" t="str">
        <f t="shared" si="5"/>
        <v>Cartridge (Carbon Dioxide)</v>
      </c>
      <c r="H93" s="16" t="str">
        <f t="shared" si="6"/>
        <v>Canister (Carbon Dioxide)</v>
      </c>
      <c r="I93" s="16" t="str">
        <f t="shared" si="7"/>
        <v>Chemical Tank (Carbon Dioxide)</v>
      </c>
      <c r="J93" s="16" t="str">
        <f>[1]Compounds!$B89</f>
        <v>Carbon Dioxide</v>
      </c>
      <c r="K93" t="str">
        <f>[1]Compounds!$D89</f>
        <v>Gas</v>
      </c>
      <c r="L93" s="4" t="str">
        <f>IF(K93=[1]Enums!$B$7, [1]Enums!$A$7, IF(K93=[1]Enums!$B$8, [1]Enums!$A$8, [1]Enums!$A$9))</f>
        <v>Flask</v>
      </c>
      <c r="M93" s="4" t="str">
        <f>IF(K93=[1]Enums!$B$10, [1]Enums!$A$10, IF(K93=[1]Enums!$B$11, [1]Enums!$A$11, [1]Enums!$A$12))</f>
        <v>Cartridge</v>
      </c>
      <c r="N93" s="4" t="str">
        <f>IF(K93=[1]Enums!$B$13, [1]Enums!$A$13, IF(K93=[1]Enums!$B$14, [1]Enums!$A$14, [1]Enums!$A$15))</f>
        <v>Canister</v>
      </c>
      <c r="O93" s="4" t="str">
        <f>IF(K93=[1]Enums!$B$16, [1]Enums!$A$16, IF(K93=[1]Enums!$B$17, [1]Enums!$A$17, [1]Enums!$A$18))</f>
        <v>Chemical Tank</v>
      </c>
    </row>
    <row r="94" spans="1:15" x14ac:dyDescent="0.2">
      <c r="A94" s="4" t="str">
        <f>[1]Enums!$A$134</f>
        <v>1.0.0</v>
      </c>
      <c r="B94" s="13" t="s">
        <v>846</v>
      </c>
      <c r="C94" s="13" t="s">
        <v>1178</v>
      </c>
      <c r="D94" s="13" t="s">
        <v>1508</v>
      </c>
      <c r="E94" s="13" t="s">
        <v>1838</v>
      </c>
      <c r="F94" s="16" t="str">
        <f t="shared" si="4"/>
        <v>Flask (Carbon Monoxide)</v>
      </c>
      <c r="G94" s="16" t="str">
        <f t="shared" si="5"/>
        <v>Cartridge (Carbon Monoxide)</v>
      </c>
      <c r="H94" s="16" t="str">
        <f t="shared" si="6"/>
        <v>Canister (Carbon Monoxide)</v>
      </c>
      <c r="I94" s="16" t="str">
        <f t="shared" si="7"/>
        <v>Chemical Tank (Carbon Monoxide)</v>
      </c>
      <c r="J94" s="16" t="str">
        <f>[1]Compounds!$B90</f>
        <v>Carbon Monoxide</v>
      </c>
      <c r="K94" t="str">
        <f>[1]Compounds!$D90</f>
        <v>Gas</v>
      </c>
      <c r="L94" s="4" t="str">
        <f>IF(K94=[1]Enums!$B$7, [1]Enums!$A$7, IF(K94=[1]Enums!$B$8, [1]Enums!$A$8, [1]Enums!$A$9))</f>
        <v>Flask</v>
      </c>
      <c r="M94" s="4" t="str">
        <f>IF(K94=[1]Enums!$B$10, [1]Enums!$A$10, IF(K94=[1]Enums!$B$11, [1]Enums!$A$11, [1]Enums!$A$12))</f>
        <v>Cartridge</v>
      </c>
      <c r="N94" s="4" t="str">
        <f>IF(K94=[1]Enums!$B$13, [1]Enums!$A$13, IF(K94=[1]Enums!$B$14, [1]Enums!$A$14, [1]Enums!$A$15))</f>
        <v>Canister</v>
      </c>
      <c r="O94" s="4" t="str">
        <f>IF(K94=[1]Enums!$B$16, [1]Enums!$A$16, IF(K94=[1]Enums!$B$17, [1]Enums!$A$17, [1]Enums!$A$18))</f>
        <v>Chemical Tank</v>
      </c>
    </row>
    <row r="95" spans="1:15" x14ac:dyDescent="0.2">
      <c r="A95" s="4" t="str">
        <f>[1]Enums!$A$134</f>
        <v>1.0.0</v>
      </c>
      <c r="B95" s="13" t="s">
        <v>845</v>
      </c>
      <c r="C95" s="13" t="s">
        <v>1177</v>
      </c>
      <c r="D95" s="13" t="s">
        <v>1507</v>
      </c>
      <c r="E95" s="13" t="s">
        <v>1837</v>
      </c>
      <c r="F95" s="16" t="str">
        <f t="shared" si="4"/>
        <v>Vial (Carbonic Acid)</v>
      </c>
      <c r="G95" s="16" t="str">
        <f t="shared" si="5"/>
        <v>Beaker (Carbonic Acid)</v>
      </c>
      <c r="H95" s="16" t="str">
        <f t="shared" si="6"/>
        <v>Drum (Carbonic Acid)</v>
      </c>
      <c r="I95" s="16" t="str">
        <f t="shared" si="7"/>
        <v>Chemical Vat (Carbonic Acid)</v>
      </c>
      <c r="J95" s="16" t="str">
        <f>[1]Compounds!$B91</f>
        <v>Carbonic Acid</v>
      </c>
      <c r="K95" t="str">
        <f>[1]Compounds!$D91</f>
        <v>Liquid</v>
      </c>
      <c r="L95" s="4" t="str">
        <f>IF(K95=[1]Enums!$B$7, [1]Enums!$A$7, IF(K95=[1]Enums!$B$8, [1]Enums!$A$8, [1]Enums!$A$9))</f>
        <v>Vial</v>
      </c>
      <c r="M95" s="4" t="str">
        <f>IF(K95=[1]Enums!$B$10, [1]Enums!$A$10, IF(K95=[1]Enums!$B$11, [1]Enums!$A$11, [1]Enums!$A$12))</f>
        <v>Beaker</v>
      </c>
      <c r="N95" s="4" t="str">
        <f>IF(K95=[1]Enums!$B$13, [1]Enums!$A$13, IF(K95=[1]Enums!$B$14, [1]Enums!$A$14, [1]Enums!$A$15))</f>
        <v>Drum</v>
      </c>
      <c r="O95" s="4" t="str">
        <f>IF(K95=[1]Enums!$B$16, [1]Enums!$A$16, IF(K95=[1]Enums!$B$17, [1]Enums!$A$17, [1]Enums!$A$18))</f>
        <v>Chemical Vat</v>
      </c>
    </row>
    <row r="96" spans="1:15" x14ac:dyDescent="0.2">
      <c r="A96" s="4" t="str">
        <f>[1]Enums!$A$134</f>
        <v>1.0.0</v>
      </c>
      <c r="B96" s="13" t="s">
        <v>844</v>
      </c>
      <c r="C96" s="13" t="s">
        <v>1176</v>
      </c>
      <c r="D96" s="13" t="s">
        <v>1506</v>
      </c>
      <c r="E96" s="13" t="s">
        <v>1836</v>
      </c>
      <c r="F96" s="16" t="str">
        <f t="shared" si="4"/>
        <v>Vial (Carboxylates)</v>
      </c>
      <c r="G96" s="16" t="str">
        <f t="shared" si="5"/>
        <v>Beaker (Carboxylates)</v>
      </c>
      <c r="H96" s="16" t="str">
        <f t="shared" si="6"/>
        <v>Drum (Carboxylates)</v>
      </c>
      <c r="I96" s="16" t="str">
        <f t="shared" si="7"/>
        <v>Chemical Vat (Carboxylates)</v>
      </c>
      <c r="J96" s="16" t="str">
        <f>[1]Compounds!$B92</f>
        <v>Carboxylates</v>
      </c>
      <c r="K96" t="str">
        <f>[1]Compounds!$D92</f>
        <v>Liquid</v>
      </c>
      <c r="L96" s="4" t="str">
        <f>IF(K96=[1]Enums!$B$7, [1]Enums!$A$7, IF(K96=[1]Enums!$B$8, [1]Enums!$A$8, [1]Enums!$A$9))</f>
        <v>Vial</v>
      </c>
      <c r="M96" s="4" t="str">
        <f>IF(K96=[1]Enums!$B$10, [1]Enums!$A$10, IF(K96=[1]Enums!$B$11, [1]Enums!$A$11, [1]Enums!$A$12))</f>
        <v>Beaker</v>
      </c>
      <c r="N96" s="4" t="str">
        <f>IF(K96=[1]Enums!$B$13, [1]Enums!$A$13, IF(K96=[1]Enums!$B$14, [1]Enums!$A$14, [1]Enums!$A$15))</f>
        <v>Drum</v>
      </c>
      <c r="O96" s="4" t="str">
        <f>IF(K96=[1]Enums!$B$16, [1]Enums!$A$16, IF(K96=[1]Enums!$B$17, [1]Enums!$A$17, [1]Enums!$A$18))</f>
        <v>Chemical Vat</v>
      </c>
    </row>
    <row r="97" spans="1:15" x14ac:dyDescent="0.2">
      <c r="A97" s="4"/>
      <c r="B97" s="13" t="s">
        <v>843</v>
      </c>
      <c r="C97" s="13" t="s">
        <v>1175</v>
      </c>
      <c r="D97" s="13" t="s">
        <v>1505</v>
      </c>
      <c r="E97" s="13" t="s">
        <v>1835</v>
      </c>
      <c r="F97" s="16" t="str">
        <f t="shared" si="4"/>
        <v>Vial (Carrageenan)</v>
      </c>
      <c r="G97" s="16" t="str">
        <f t="shared" si="5"/>
        <v>Beaker (Carrageenan)</v>
      </c>
      <c r="H97" s="16" t="str">
        <f t="shared" si="6"/>
        <v>Drum (Carrageenan)</v>
      </c>
      <c r="I97" s="16" t="str">
        <f t="shared" si="7"/>
        <v>Chemical Vat (Carrageenan)</v>
      </c>
      <c r="J97" s="16" t="str">
        <f>[1]Compounds!$B93</f>
        <v>Carrageenan</v>
      </c>
      <c r="K97" t="str">
        <f>[1]Compounds!$D93</f>
        <v>Liquid</v>
      </c>
      <c r="L97" s="4" t="str">
        <f>IF(K97=[1]Enums!$B$7, [1]Enums!$A$7, IF(K97=[1]Enums!$B$8, [1]Enums!$A$8, [1]Enums!$A$9))</f>
        <v>Vial</v>
      </c>
      <c r="M97" s="4" t="str">
        <f>IF(K97=[1]Enums!$B$10, [1]Enums!$A$10, IF(K97=[1]Enums!$B$11, [1]Enums!$A$11, [1]Enums!$A$12))</f>
        <v>Beaker</v>
      </c>
      <c r="N97" s="4" t="str">
        <f>IF(K97=[1]Enums!$B$13, [1]Enums!$A$13, IF(K97=[1]Enums!$B$14, [1]Enums!$A$14, [1]Enums!$A$15))</f>
        <v>Drum</v>
      </c>
      <c r="O97" s="4" t="str">
        <f>IF(K97=[1]Enums!$B$16, [1]Enums!$A$16, IF(K97=[1]Enums!$B$17, [1]Enums!$A$17, [1]Enums!$A$18))</f>
        <v>Chemical Vat</v>
      </c>
    </row>
    <row r="98" spans="1:15" x14ac:dyDescent="0.2">
      <c r="A98" s="4" t="str">
        <f>[1]Enums!$A$134</f>
        <v>1.0.0</v>
      </c>
      <c r="B98" s="13" t="s">
        <v>842</v>
      </c>
      <c r="C98" s="13" t="s">
        <v>1174</v>
      </c>
      <c r="D98" s="13" t="s">
        <v>1504</v>
      </c>
      <c r="E98" s="13" t="s">
        <v>1834</v>
      </c>
      <c r="F98" s="16" t="str">
        <f t="shared" si="4"/>
        <v>Vial (Carrot Wine)</v>
      </c>
      <c r="G98" s="16" t="str">
        <f t="shared" si="5"/>
        <v>Beaker (Carrot Wine)</v>
      </c>
      <c r="H98" s="16" t="str">
        <f t="shared" si="6"/>
        <v>Drum (Carrot Wine)</v>
      </c>
      <c r="I98" s="16" t="str">
        <f t="shared" si="7"/>
        <v>Chemical Vat (Carrot Wine)</v>
      </c>
      <c r="J98" s="16" t="str">
        <f>[1]Compounds!$B332</f>
        <v>Carrot Wine</v>
      </c>
      <c r="K98" t="str">
        <f>[1]Compounds!$D332</f>
        <v>Liquid</v>
      </c>
      <c r="L98" s="4" t="str">
        <f>IF(K98=[1]Enums!$B$7, [1]Enums!$A$7, IF(K98=[1]Enums!$B$8, [1]Enums!$A$8, [1]Enums!$A$9))</f>
        <v>Vial</v>
      </c>
      <c r="M98" s="4" t="str">
        <f>IF(K98=[1]Enums!$B$10, [1]Enums!$A$10, IF(K98=[1]Enums!$B$11, [1]Enums!$A$11, [1]Enums!$A$12))</f>
        <v>Beaker</v>
      </c>
      <c r="N98" s="4" t="str">
        <f>IF(K98=[1]Enums!$B$13, [1]Enums!$A$13, IF(K98=[1]Enums!$B$14, [1]Enums!$A$14, [1]Enums!$A$15))</f>
        <v>Drum</v>
      </c>
      <c r="O98" s="4" t="str">
        <f>IF(K98=[1]Enums!$B$16, [1]Enums!$A$16, IF(K98=[1]Enums!$B$17, [1]Enums!$A$17, [1]Enums!$A$18))</f>
        <v>Chemical Vat</v>
      </c>
    </row>
    <row r="99" spans="1:15" x14ac:dyDescent="0.2">
      <c r="A99" s="4" t="str">
        <f>[1]Enums!$A$134</f>
        <v>1.0.0</v>
      </c>
      <c r="B99" s="13" t="s">
        <v>841</v>
      </c>
      <c r="C99" s="13" t="s">
        <v>1173</v>
      </c>
      <c r="D99" s="13" t="s">
        <v>1503</v>
      </c>
      <c r="E99" s="13" t="s">
        <v>1833</v>
      </c>
      <c r="F99" s="16" t="str">
        <f t="shared" si="4"/>
        <v>Vial (Cellulose)</v>
      </c>
      <c r="G99" s="16" t="str">
        <f t="shared" si="5"/>
        <v>Beaker (Cellulose)</v>
      </c>
      <c r="H99" s="16" t="str">
        <f t="shared" si="6"/>
        <v>Drum (Cellulose)</v>
      </c>
      <c r="I99" s="16" t="str">
        <f t="shared" si="7"/>
        <v>Chemical Vat (Cellulose)</v>
      </c>
      <c r="J99" s="16" t="str">
        <f>[1]Compounds!$B94</f>
        <v>Cellulose</v>
      </c>
      <c r="K99" t="str">
        <f>[1]Compounds!$D94</f>
        <v>Liquid</v>
      </c>
      <c r="L99" s="4" t="str">
        <f>IF(K99=[1]Enums!$B$7, [1]Enums!$A$7, IF(K99=[1]Enums!$B$8, [1]Enums!$A$8, [1]Enums!$A$9))</f>
        <v>Vial</v>
      </c>
      <c r="M99" s="4" t="str">
        <f>IF(K99=[1]Enums!$B$10, [1]Enums!$A$10, IF(K99=[1]Enums!$B$11, [1]Enums!$A$11, [1]Enums!$A$12))</f>
        <v>Beaker</v>
      </c>
      <c r="N99" s="4" t="str">
        <f>IF(K99=[1]Enums!$B$13, [1]Enums!$A$13, IF(K99=[1]Enums!$B$14, [1]Enums!$A$14, [1]Enums!$A$15))</f>
        <v>Drum</v>
      </c>
      <c r="O99" s="4" t="str">
        <f>IF(K99=[1]Enums!$B$16, [1]Enums!$A$16, IF(K99=[1]Enums!$B$17, [1]Enums!$A$17, [1]Enums!$A$18))</f>
        <v>Chemical Vat</v>
      </c>
    </row>
    <row r="100" spans="1:15" x14ac:dyDescent="0.2">
      <c r="A100" s="4"/>
      <c r="B100" s="13" t="s">
        <v>840</v>
      </c>
      <c r="C100" s="13" t="s">
        <v>1172</v>
      </c>
      <c r="D100" s="13" t="s">
        <v>1502</v>
      </c>
      <c r="E100" s="13" t="s">
        <v>1832</v>
      </c>
      <c r="F100" s="16" t="str">
        <f t="shared" si="4"/>
        <v>Vial (Cellulose Acetate)</v>
      </c>
      <c r="G100" s="16" t="str">
        <f t="shared" si="5"/>
        <v>Beaker (Cellulose Acetate)</v>
      </c>
      <c r="H100" s="16" t="str">
        <f t="shared" si="6"/>
        <v>Drum (Cellulose Acetate)</v>
      </c>
      <c r="I100" s="16" t="str">
        <f t="shared" si="7"/>
        <v>Chemical Vat (Cellulose Acetate)</v>
      </c>
      <c r="J100" s="16" t="str">
        <f>[1]Compounds!$B95</f>
        <v>Cellulose Acetate</v>
      </c>
      <c r="K100" t="str">
        <f>[1]Compounds!$D95</f>
        <v>Liquid</v>
      </c>
      <c r="L100" s="4" t="str">
        <f>IF(K100=[1]Enums!$B$7, [1]Enums!$A$7, IF(K100=[1]Enums!$B$8, [1]Enums!$A$8, [1]Enums!$A$9))</f>
        <v>Vial</v>
      </c>
      <c r="M100" s="4" t="str">
        <f>IF(K100=[1]Enums!$B$10, [1]Enums!$A$10, IF(K100=[1]Enums!$B$11, [1]Enums!$A$11, [1]Enums!$A$12))</f>
        <v>Beaker</v>
      </c>
      <c r="N100" s="4" t="str">
        <f>IF(K100=[1]Enums!$B$13, [1]Enums!$A$13, IF(K100=[1]Enums!$B$14, [1]Enums!$A$14, [1]Enums!$A$15))</f>
        <v>Drum</v>
      </c>
      <c r="O100" s="4" t="str">
        <f>IF(K100=[1]Enums!$B$16, [1]Enums!$A$16, IF(K100=[1]Enums!$B$17, [1]Enums!$A$17, [1]Enums!$A$18))</f>
        <v>Chemical Vat</v>
      </c>
    </row>
    <row r="101" spans="1:15" x14ac:dyDescent="0.2">
      <c r="A101" s="4"/>
      <c r="B101" s="13" t="s">
        <v>839</v>
      </c>
      <c r="C101" s="13" t="s">
        <v>1171</v>
      </c>
      <c r="D101" s="13" t="s">
        <v>1501</v>
      </c>
      <c r="E101" s="13" t="s">
        <v>1831</v>
      </c>
      <c r="F101" s="16" t="str">
        <f t="shared" si="4"/>
        <v>Vial (Cellulose Nitrate)</v>
      </c>
      <c r="G101" s="16" t="str">
        <f t="shared" si="5"/>
        <v>Beaker (Cellulose Nitrate)</v>
      </c>
      <c r="H101" s="16" t="str">
        <f t="shared" si="6"/>
        <v>Drum (Cellulose Nitrate)</v>
      </c>
      <c r="I101" s="16" t="str">
        <f t="shared" si="7"/>
        <v>Chemical Vat (Cellulose Nitrate)</v>
      </c>
      <c r="J101" s="16" t="str">
        <f>[1]Compounds!$B96</f>
        <v>Cellulose Nitrate</v>
      </c>
      <c r="K101" t="str">
        <f>[1]Compounds!$D96</f>
        <v>Liquid</v>
      </c>
      <c r="L101" s="4" t="str">
        <f>IF(K101=[1]Enums!$B$7, [1]Enums!$A$7, IF(K101=[1]Enums!$B$8, [1]Enums!$A$8, [1]Enums!$A$9))</f>
        <v>Vial</v>
      </c>
      <c r="M101" s="4" t="str">
        <f>IF(K101=[1]Enums!$B$10, [1]Enums!$A$10, IF(K101=[1]Enums!$B$11, [1]Enums!$A$11, [1]Enums!$A$12))</f>
        <v>Beaker</v>
      </c>
      <c r="N101" s="4" t="str">
        <f>IF(K101=[1]Enums!$B$13, [1]Enums!$A$13, IF(K101=[1]Enums!$B$14, [1]Enums!$A$14, [1]Enums!$A$15))</f>
        <v>Drum</v>
      </c>
      <c r="O101" s="4" t="str">
        <f>IF(K101=[1]Enums!$B$16, [1]Enums!$A$16, IF(K101=[1]Enums!$B$17, [1]Enums!$A$17, [1]Enums!$A$18))</f>
        <v>Chemical Vat</v>
      </c>
    </row>
    <row r="102" spans="1:15" x14ac:dyDescent="0.2">
      <c r="A102" s="4"/>
      <c r="B102" s="13" t="s">
        <v>838</v>
      </c>
      <c r="C102" s="13" t="s">
        <v>1170</v>
      </c>
      <c r="D102" s="13" t="s">
        <v>1500</v>
      </c>
      <c r="E102" s="13" t="s">
        <v>1830</v>
      </c>
      <c r="F102" s="16" t="str">
        <f t="shared" si="4"/>
        <v>Vial (Chromium Oxide)</v>
      </c>
      <c r="G102" s="16" t="str">
        <f t="shared" si="5"/>
        <v>Beaker (Chromium Oxide)</v>
      </c>
      <c r="H102" s="16" t="str">
        <f t="shared" si="6"/>
        <v>Drum (Chromium Oxide)</v>
      </c>
      <c r="I102" s="16" t="str">
        <f t="shared" si="7"/>
        <v>Chemical Vat (Chromium Oxide)</v>
      </c>
      <c r="J102" s="16" t="str">
        <f>[1]Compounds!$B97</f>
        <v>Chromium Oxide</v>
      </c>
      <c r="K102" t="str">
        <f>[1]Compounds!$D97</f>
        <v>Liquid</v>
      </c>
      <c r="L102" s="4" t="str">
        <f>IF(K102=[1]Enums!$B$7, [1]Enums!$A$7, IF(K102=[1]Enums!$B$8, [1]Enums!$A$8, [1]Enums!$A$9))</f>
        <v>Vial</v>
      </c>
      <c r="M102" s="4" t="str">
        <f>IF(K102=[1]Enums!$B$10, [1]Enums!$A$10, IF(K102=[1]Enums!$B$11, [1]Enums!$A$11, [1]Enums!$A$12))</f>
        <v>Beaker</v>
      </c>
      <c r="N102" s="4" t="str">
        <f>IF(K102=[1]Enums!$B$13, [1]Enums!$A$13, IF(K102=[1]Enums!$B$14, [1]Enums!$A$14, [1]Enums!$A$15))</f>
        <v>Drum</v>
      </c>
      <c r="O102" s="4" t="str">
        <f>IF(K102=[1]Enums!$B$16, [1]Enums!$A$16, IF(K102=[1]Enums!$B$17, [1]Enums!$A$17, [1]Enums!$A$18))</f>
        <v>Chemical Vat</v>
      </c>
    </row>
    <row r="103" spans="1:15" x14ac:dyDescent="0.2">
      <c r="A103" s="4"/>
      <c r="B103" s="13" t="s">
        <v>837</v>
      </c>
      <c r="C103" s="13" t="s">
        <v>1169</v>
      </c>
      <c r="D103" s="13" t="s">
        <v>1499</v>
      </c>
      <c r="E103" s="13" t="s">
        <v>1829</v>
      </c>
      <c r="F103" s="16" t="str">
        <f t="shared" si="4"/>
        <v>Vial (Citric Acid)</v>
      </c>
      <c r="G103" s="16" t="str">
        <f t="shared" si="5"/>
        <v>Beaker (Citric Acid)</v>
      </c>
      <c r="H103" s="16" t="str">
        <f t="shared" si="6"/>
        <v>Drum (Citric Acid)</v>
      </c>
      <c r="I103" s="16" t="str">
        <f t="shared" si="7"/>
        <v>Chemical Vat (Citric Acid)</v>
      </c>
      <c r="J103" s="16" t="str">
        <f>[1]Compounds!$B98</f>
        <v>Citric Acid</v>
      </c>
      <c r="K103" t="str">
        <f>[1]Compounds!$D98</f>
        <v>Liquid</v>
      </c>
      <c r="L103" s="4" t="str">
        <f>IF(K103=[1]Enums!$B$7, [1]Enums!$A$7, IF(K103=[1]Enums!$B$8, [1]Enums!$A$8, [1]Enums!$A$9))</f>
        <v>Vial</v>
      </c>
      <c r="M103" s="4" t="str">
        <f>IF(K103=[1]Enums!$B$10, [1]Enums!$A$10, IF(K103=[1]Enums!$B$11, [1]Enums!$A$11, [1]Enums!$A$12))</f>
        <v>Beaker</v>
      </c>
      <c r="N103" s="4" t="str">
        <f>IF(K103=[1]Enums!$B$13, [1]Enums!$A$13, IF(K103=[1]Enums!$B$14, [1]Enums!$A$14, [1]Enums!$A$15))</f>
        <v>Drum</v>
      </c>
      <c r="O103" s="4" t="str">
        <f>IF(K103=[1]Enums!$B$16, [1]Enums!$A$16, IF(K103=[1]Enums!$B$17, [1]Enums!$A$17, [1]Enums!$A$18))</f>
        <v>Chemical Vat</v>
      </c>
    </row>
    <row r="104" spans="1:15" x14ac:dyDescent="0.2">
      <c r="A104" s="4" t="str">
        <f>[1]Enums!$A$134</f>
        <v>1.0.0</v>
      </c>
      <c r="B104" s="13" t="s">
        <v>836</v>
      </c>
      <c r="C104" s="13" t="s">
        <v>1168</v>
      </c>
      <c r="D104" s="13" t="s">
        <v>1498</v>
      </c>
      <c r="E104" s="13" t="s">
        <v>1828</v>
      </c>
      <c r="F104" s="16" t="str">
        <f t="shared" si="4"/>
        <v>Bag (Cobalt-Manganese-Bromide)</v>
      </c>
      <c r="G104" s="16" t="str">
        <f t="shared" si="5"/>
        <v>Sack (Cobalt-Manganese-Bromide)</v>
      </c>
      <c r="H104" s="16" t="str">
        <f t="shared" si="6"/>
        <v>Powder Keg (Cobalt-Manganese-Bromide)</v>
      </c>
      <c r="I104" s="16" t="str">
        <f t="shared" si="7"/>
        <v>Chemical Silo (Cobalt-Manganese-Bromide)</v>
      </c>
      <c r="J104" s="16" t="str">
        <f>[1]Compounds!$B311</f>
        <v>Cobalt-Manganese-Bromide</v>
      </c>
      <c r="K104" t="str">
        <f>[1]Compounds!$D311</f>
        <v>Solid</v>
      </c>
      <c r="L104" s="4" t="str">
        <f>IF(K104=[1]Enums!$B$7, [1]Enums!$A$7, IF(K104=[1]Enums!$B$8, [1]Enums!$A$8, [1]Enums!$A$9))</f>
        <v>Bag</v>
      </c>
      <c r="M104" s="4" t="str">
        <f>IF(K104=[1]Enums!$B$10, [1]Enums!$A$10, IF(K104=[1]Enums!$B$11, [1]Enums!$A$11, [1]Enums!$A$12))</f>
        <v>Sack</v>
      </c>
      <c r="N104" s="4" t="str">
        <f>IF(K104=[1]Enums!$B$13, [1]Enums!$A$13, IF(K104=[1]Enums!$B$14, [1]Enums!$A$14, [1]Enums!$A$15))</f>
        <v>Powder Keg</v>
      </c>
      <c r="O104" s="4" t="str">
        <f>IF(K104=[1]Enums!$B$16, [1]Enums!$A$16, IF(K104=[1]Enums!$B$17, [1]Enums!$A$17, [1]Enums!$A$18))</f>
        <v>Chemical Silo</v>
      </c>
    </row>
    <row r="105" spans="1:15" x14ac:dyDescent="0.2">
      <c r="A105" s="4" t="str">
        <f>[1]Enums!$A$134</f>
        <v>1.0.0</v>
      </c>
      <c r="B105" s="13" t="s">
        <v>835</v>
      </c>
      <c r="C105" s="13" t="s">
        <v>1167</v>
      </c>
      <c r="D105" s="13" t="s">
        <v>1497</v>
      </c>
      <c r="E105" s="13" t="s">
        <v>1827</v>
      </c>
      <c r="F105" s="16" t="str">
        <f t="shared" si="4"/>
        <v>Vial (Coke)</v>
      </c>
      <c r="G105" s="16" t="str">
        <f t="shared" si="5"/>
        <v>Beaker (Coke)</v>
      </c>
      <c r="H105" s="16" t="str">
        <f t="shared" si="6"/>
        <v>Drum (Coke)</v>
      </c>
      <c r="I105" s="16" t="str">
        <f t="shared" si="7"/>
        <v>Chemical Vat (Coke)</v>
      </c>
      <c r="J105" s="16" t="str">
        <f>[1]Compounds!$B99</f>
        <v>Coke</v>
      </c>
      <c r="K105" t="str">
        <f>[1]Compounds!$D99</f>
        <v>Liquid</v>
      </c>
      <c r="L105" s="4" t="str">
        <f>IF(K105=[1]Enums!$B$7, [1]Enums!$A$7, IF(K105=[1]Enums!$B$8, [1]Enums!$A$8, [1]Enums!$A$9))</f>
        <v>Vial</v>
      </c>
      <c r="M105" s="4" t="str">
        <f>IF(K105=[1]Enums!$B$10, [1]Enums!$A$10, IF(K105=[1]Enums!$B$11, [1]Enums!$A$11, [1]Enums!$A$12))</f>
        <v>Beaker</v>
      </c>
      <c r="N105" s="4" t="str">
        <f>IF(K105=[1]Enums!$B$13, [1]Enums!$A$13, IF(K105=[1]Enums!$B$14, [1]Enums!$A$14, [1]Enums!$A$15))</f>
        <v>Drum</v>
      </c>
      <c r="O105" s="4" t="str">
        <f>IF(K105=[1]Enums!$B$16, [1]Enums!$A$16, IF(K105=[1]Enums!$B$17, [1]Enums!$A$17, [1]Enums!$A$18))</f>
        <v>Chemical Vat</v>
      </c>
    </row>
    <row r="106" spans="1:15" x14ac:dyDescent="0.2">
      <c r="A106" s="4" t="str">
        <f>[1]Enums!$A$134</f>
        <v>1.0.0</v>
      </c>
      <c r="B106" s="13" t="s">
        <v>834</v>
      </c>
      <c r="C106" s="13" t="s">
        <v>1166</v>
      </c>
      <c r="D106" s="13" t="s">
        <v>1496</v>
      </c>
      <c r="E106" s="13" t="s">
        <v>1826</v>
      </c>
      <c r="F106" s="16" t="str">
        <f t="shared" si="4"/>
        <v>Bag (Copper II Chloride)</v>
      </c>
      <c r="G106" s="16" t="str">
        <f t="shared" si="5"/>
        <v>Sack (Copper II Chloride)</v>
      </c>
      <c r="H106" s="16" t="str">
        <f t="shared" si="6"/>
        <v>Powder Keg (Copper II Chloride)</v>
      </c>
      <c r="I106" s="16" t="str">
        <f t="shared" si="7"/>
        <v>Chemical Silo (Copper II Chloride)</v>
      </c>
      <c r="J106" s="16" t="str">
        <f>[1]Compounds!$B307</f>
        <v>Copper II Chloride</v>
      </c>
      <c r="K106" t="str">
        <f>[1]Compounds!$D307</f>
        <v>Solid</v>
      </c>
      <c r="L106" s="4" t="str">
        <f>IF(K106=[1]Enums!$B$7, [1]Enums!$A$7, IF(K106=[1]Enums!$B$8, [1]Enums!$A$8, [1]Enums!$A$9))</f>
        <v>Bag</v>
      </c>
      <c r="M106" s="4" t="str">
        <f>IF(K106=[1]Enums!$B$10, [1]Enums!$A$10, IF(K106=[1]Enums!$B$11, [1]Enums!$A$11, [1]Enums!$A$12))</f>
        <v>Sack</v>
      </c>
      <c r="N106" s="4" t="str">
        <f>IF(K106=[1]Enums!$B$13, [1]Enums!$A$13, IF(K106=[1]Enums!$B$14, [1]Enums!$A$14, [1]Enums!$A$15))</f>
        <v>Powder Keg</v>
      </c>
      <c r="O106" s="4" t="str">
        <f>IF(K106=[1]Enums!$B$16, [1]Enums!$A$16, IF(K106=[1]Enums!$B$17, [1]Enums!$A$17, [1]Enums!$A$18))</f>
        <v>Chemical Silo</v>
      </c>
    </row>
    <row r="107" spans="1:15" x14ac:dyDescent="0.2">
      <c r="A107" s="4" t="str">
        <f>[1]Enums!$A$134</f>
        <v>1.0.0</v>
      </c>
      <c r="B107" s="13" t="s">
        <v>833</v>
      </c>
      <c r="C107" s="13" t="s">
        <v>1165</v>
      </c>
      <c r="D107" s="13" t="s">
        <v>1495</v>
      </c>
      <c r="E107" s="13" t="s">
        <v>1825</v>
      </c>
      <c r="F107" s="16" t="str">
        <f t="shared" si="4"/>
        <v>Bag (Copper II Sulfate)</v>
      </c>
      <c r="G107" s="16" t="str">
        <f t="shared" si="5"/>
        <v>Sack (Copper II Sulfate)</v>
      </c>
      <c r="H107" s="16" t="str">
        <f t="shared" si="6"/>
        <v>Powder Keg (Copper II Sulfate)</v>
      </c>
      <c r="I107" s="16" t="str">
        <f t="shared" si="7"/>
        <v>Chemical Silo (Copper II Sulfate)</v>
      </c>
      <c r="J107" s="16" t="str">
        <f>[1]Compounds!$B318</f>
        <v>Copper II Sulfate</v>
      </c>
      <c r="K107" t="str">
        <f>[1]Compounds!$D318</f>
        <v>Solid</v>
      </c>
      <c r="L107" s="4" t="str">
        <f>IF(K107=[1]Enums!$B$7, [1]Enums!$A$7, IF(K107=[1]Enums!$B$8, [1]Enums!$A$8, [1]Enums!$A$9))</f>
        <v>Bag</v>
      </c>
      <c r="M107" s="4" t="str">
        <f>IF(K107=[1]Enums!$B$10, [1]Enums!$A$10, IF(K107=[1]Enums!$B$11, [1]Enums!$A$11, [1]Enums!$A$12))</f>
        <v>Sack</v>
      </c>
      <c r="N107" s="4" t="str">
        <f>IF(K107=[1]Enums!$B$13, [1]Enums!$A$13, IF(K107=[1]Enums!$B$14, [1]Enums!$A$14, [1]Enums!$A$15))</f>
        <v>Powder Keg</v>
      </c>
      <c r="O107" s="4" t="str">
        <f>IF(K107=[1]Enums!$B$16, [1]Enums!$A$16, IF(K107=[1]Enums!$B$17, [1]Enums!$A$17, [1]Enums!$A$18))</f>
        <v>Chemical Silo</v>
      </c>
    </row>
    <row r="108" spans="1:15" x14ac:dyDescent="0.2">
      <c r="A108" s="4"/>
      <c r="B108" s="13" t="s">
        <v>832</v>
      </c>
      <c r="C108" s="13" t="s">
        <v>1164</v>
      </c>
      <c r="D108" s="13" t="s">
        <v>1494</v>
      </c>
      <c r="E108" s="13" t="s">
        <v>1824</v>
      </c>
      <c r="F108" s="16" t="str">
        <f t="shared" si="4"/>
        <v>Vial (Copper Naphthenate)</v>
      </c>
      <c r="G108" s="16" t="str">
        <f t="shared" si="5"/>
        <v>Beaker (Copper Naphthenate)</v>
      </c>
      <c r="H108" s="16" t="str">
        <f t="shared" si="6"/>
        <v>Drum (Copper Naphthenate)</v>
      </c>
      <c r="I108" s="16" t="str">
        <f t="shared" si="7"/>
        <v>Chemical Vat (Copper Naphthenate)</v>
      </c>
      <c r="J108" s="16" t="str">
        <f>[1]Compounds!$B100</f>
        <v>Copper Naphthenate</v>
      </c>
      <c r="K108" t="str">
        <f>[1]Compounds!$D100</f>
        <v>Liquid</v>
      </c>
      <c r="L108" s="4" t="str">
        <f>IF(K108=[1]Enums!$B$7, [1]Enums!$A$7, IF(K108=[1]Enums!$B$8, [1]Enums!$A$8, [1]Enums!$A$9))</f>
        <v>Vial</v>
      </c>
      <c r="M108" s="4" t="str">
        <f>IF(K108=[1]Enums!$B$10, [1]Enums!$A$10, IF(K108=[1]Enums!$B$11, [1]Enums!$A$11, [1]Enums!$A$12))</f>
        <v>Beaker</v>
      </c>
      <c r="N108" s="4" t="str">
        <f>IF(K108=[1]Enums!$B$13, [1]Enums!$A$13, IF(K108=[1]Enums!$B$14, [1]Enums!$A$14, [1]Enums!$A$15))</f>
        <v>Drum</v>
      </c>
      <c r="O108" s="4" t="str">
        <f>IF(K108=[1]Enums!$B$16, [1]Enums!$A$16, IF(K108=[1]Enums!$B$17, [1]Enums!$A$17, [1]Enums!$A$18))</f>
        <v>Chemical Vat</v>
      </c>
    </row>
    <row r="109" spans="1:15" x14ac:dyDescent="0.2">
      <c r="A109" s="4"/>
      <c r="B109" s="13" t="s">
        <v>831</v>
      </c>
      <c r="C109" s="13" t="s">
        <v>1163</v>
      </c>
      <c r="D109" s="13" t="s">
        <v>1493</v>
      </c>
      <c r="E109" s="13" t="s">
        <v>1823</v>
      </c>
      <c r="F109" s="16" t="str">
        <f t="shared" si="4"/>
        <v>Vial (Copper Sulfate Pentahydrate)</v>
      </c>
      <c r="G109" s="16" t="str">
        <f t="shared" si="5"/>
        <v>Beaker (Copper Sulfate Pentahydrate)</v>
      </c>
      <c r="H109" s="16" t="str">
        <f t="shared" si="6"/>
        <v>Drum (Copper Sulfate Pentahydrate)</v>
      </c>
      <c r="I109" s="16" t="str">
        <f t="shared" si="7"/>
        <v>Chemical Vat (Copper Sulfate Pentahydrate)</v>
      </c>
      <c r="J109" s="16" t="str">
        <f>[1]Compounds!$B101</f>
        <v>Copper Sulfate Pentahydrate</v>
      </c>
      <c r="K109" t="str">
        <f>[1]Compounds!$D101</f>
        <v>Liquid</v>
      </c>
      <c r="L109" s="4" t="str">
        <f>IF(K109=[1]Enums!$B$7, [1]Enums!$A$7, IF(K109=[1]Enums!$B$8, [1]Enums!$A$8, [1]Enums!$A$9))</f>
        <v>Vial</v>
      </c>
      <c r="M109" s="4" t="str">
        <f>IF(K109=[1]Enums!$B$10, [1]Enums!$A$10, IF(K109=[1]Enums!$B$11, [1]Enums!$A$11, [1]Enums!$A$12))</f>
        <v>Beaker</v>
      </c>
      <c r="N109" s="4" t="str">
        <f>IF(K109=[1]Enums!$B$13, [1]Enums!$A$13, IF(K109=[1]Enums!$B$14, [1]Enums!$A$14, [1]Enums!$A$15))</f>
        <v>Drum</v>
      </c>
      <c r="O109" s="4" t="str">
        <f>IF(K109=[1]Enums!$B$16, [1]Enums!$A$16, IF(K109=[1]Enums!$B$17, [1]Enums!$A$17, [1]Enums!$A$18))</f>
        <v>Chemical Vat</v>
      </c>
    </row>
    <row r="110" spans="1:15" x14ac:dyDescent="0.2">
      <c r="A110" s="4"/>
      <c r="B110" s="13" t="s">
        <v>830</v>
      </c>
      <c r="C110" s="13" t="s">
        <v>1162</v>
      </c>
      <c r="D110" s="13" t="s">
        <v>1492</v>
      </c>
      <c r="E110" s="13" t="s">
        <v>1822</v>
      </c>
      <c r="F110" s="16" t="str">
        <f t="shared" si="4"/>
        <v>Vial (Copper Sulfate (Anhydrous))</v>
      </c>
      <c r="G110" s="16" t="str">
        <f t="shared" si="5"/>
        <v>Beaker (Copper Sulfate (Anhydrous))</v>
      </c>
      <c r="H110" s="16" t="str">
        <f t="shared" si="6"/>
        <v>Drum (Copper Sulfate (Anhydrous))</v>
      </c>
      <c r="I110" s="16" t="str">
        <f t="shared" si="7"/>
        <v>Chemical Vat (Copper Sulfate (Anhydrous))</v>
      </c>
      <c r="J110" s="16" t="str">
        <f>[1]Compounds!$B102</f>
        <v>Copper Sulfate (Anhydrous)</v>
      </c>
      <c r="K110" t="str">
        <f>[1]Compounds!$D102</f>
        <v>Liquid</v>
      </c>
      <c r="L110" s="4" t="str">
        <f>IF(K110=[1]Enums!$B$7, [1]Enums!$A$7, IF(K110=[1]Enums!$B$8, [1]Enums!$A$8, [1]Enums!$A$9))</f>
        <v>Vial</v>
      </c>
      <c r="M110" s="4" t="str">
        <f>IF(K110=[1]Enums!$B$10, [1]Enums!$A$10, IF(K110=[1]Enums!$B$11, [1]Enums!$A$11, [1]Enums!$A$12))</f>
        <v>Beaker</v>
      </c>
      <c r="N110" s="4" t="str">
        <f>IF(K110=[1]Enums!$B$13, [1]Enums!$A$13, IF(K110=[1]Enums!$B$14, [1]Enums!$A$14, [1]Enums!$A$15))</f>
        <v>Drum</v>
      </c>
      <c r="O110" s="4" t="str">
        <f>IF(K110=[1]Enums!$B$16, [1]Enums!$A$16, IF(K110=[1]Enums!$B$17, [1]Enums!$A$17, [1]Enums!$A$18))</f>
        <v>Chemical Vat</v>
      </c>
    </row>
    <row r="111" spans="1:15" x14ac:dyDescent="0.2">
      <c r="A111" s="4" t="str">
        <f>[1]Enums!$A$134</f>
        <v>1.0.0</v>
      </c>
      <c r="B111" s="13" t="s">
        <v>829</v>
      </c>
      <c r="C111" s="13" t="s">
        <v>1161</v>
      </c>
      <c r="D111" s="13" t="s">
        <v>1491</v>
      </c>
      <c r="E111" s="13" t="s">
        <v>1821</v>
      </c>
      <c r="F111" s="16" t="str">
        <f t="shared" si="4"/>
        <v>Vial (Crude Oil)</v>
      </c>
      <c r="G111" s="16" t="str">
        <f t="shared" si="5"/>
        <v>Beaker (Crude Oil)</v>
      </c>
      <c r="H111" s="16" t="str">
        <f t="shared" si="6"/>
        <v>Drum (Crude Oil)</v>
      </c>
      <c r="I111" s="16" t="str">
        <f t="shared" si="7"/>
        <v>Chemical Vat (Crude Oil)</v>
      </c>
      <c r="J111" s="16" t="str">
        <f>[1]Compounds!$B103</f>
        <v>Crude Oil</v>
      </c>
      <c r="K111" t="str">
        <f>[1]Compounds!$D103</f>
        <v>Liquid</v>
      </c>
      <c r="L111" s="4" t="str">
        <f>IF(K111=[1]Enums!$B$7, [1]Enums!$A$7, IF(K111=[1]Enums!$B$8, [1]Enums!$A$8, [1]Enums!$A$9))</f>
        <v>Vial</v>
      </c>
      <c r="M111" s="4" t="str">
        <f>IF(K111=[1]Enums!$B$10, [1]Enums!$A$10, IF(K111=[1]Enums!$B$11, [1]Enums!$A$11, [1]Enums!$A$12))</f>
        <v>Beaker</v>
      </c>
      <c r="N111" s="4" t="str">
        <f>IF(K111=[1]Enums!$B$13, [1]Enums!$A$13, IF(K111=[1]Enums!$B$14, [1]Enums!$A$14, [1]Enums!$A$15))</f>
        <v>Drum</v>
      </c>
      <c r="O111" s="4" t="str">
        <f>IF(K111=[1]Enums!$B$16, [1]Enums!$A$16, IF(K111=[1]Enums!$B$17, [1]Enums!$A$17, [1]Enums!$A$18))</f>
        <v>Chemical Vat</v>
      </c>
    </row>
    <row r="112" spans="1:15" x14ac:dyDescent="0.2">
      <c r="A112" s="4" t="str">
        <f>[1]Enums!$A$134</f>
        <v>1.0.0</v>
      </c>
      <c r="B112" s="13" t="s">
        <v>828</v>
      </c>
      <c r="C112" s="13" t="s">
        <v>1160</v>
      </c>
      <c r="D112" s="13" t="s">
        <v>1490</v>
      </c>
      <c r="E112" s="13" t="s">
        <v>1820</v>
      </c>
      <c r="F112" s="16" t="str">
        <f t="shared" si="4"/>
        <v>Vial (Cyanide)</v>
      </c>
      <c r="G112" s="16" t="str">
        <f t="shared" si="5"/>
        <v>Beaker (Cyanide)</v>
      </c>
      <c r="H112" s="16" t="str">
        <f t="shared" si="6"/>
        <v>Drum (Cyanide)</v>
      </c>
      <c r="I112" s="16" t="str">
        <f t="shared" si="7"/>
        <v>Chemical Vat (Cyanide)</v>
      </c>
      <c r="J112" s="16" t="str">
        <f>[1]Compounds!$B104</f>
        <v>Cyanide</v>
      </c>
      <c r="K112" t="str">
        <f>[1]Compounds!$D104</f>
        <v>Liquid</v>
      </c>
      <c r="L112" s="4" t="str">
        <f>IF(K112=[1]Enums!$B$7, [1]Enums!$A$7, IF(K112=[1]Enums!$B$8, [1]Enums!$A$8, [1]Enums!$A$9))</f>
        <v>Vial</v>
      </c>
      <c r="M112" s="4" t="str">
        <f>IF(K112=[1]Enums!$B$10, [1]Enums!$A$10, IF(K112=[1]Enums!$B$11, [1]Enums!$A$11, [1]Enums!$A$12))</f>
        <v>Beaker</v>
      </c>
      <c r="N112" s="4" t="str">
        <f>IF(K112=[1]Enums!$B$13, [1]Enums!$A$13, IF(K112=[1]Enums!$B$14, [1]Enums!$A$14, [1]Enums!$A$15))</f>
        <v>Drum</v>
      </c>
      <c r="O112" s="4" t="str">
        <f>IF(K112=[1]Enums!$B$16, [1]Enums!$A$16, IF(K112=[1]Enums!$B$17, [1]Enums!$A$17, [1]Enums!$A$18))</f>
        <v>Chemical Vat</v>
      </c>
    </row>
    <row r="113" spans="1:15" x14ac:dyDescent="0.2">
      <c r="A113" s="4" t="str">
        <f>[1]Enums!$A$134</f>
        <v>1.0.0</v>
      </c>
      <c r="B113" s="13" t="s">
        <v>827</v>
      </c>
      <c r="C113" s="13" t="s">
        <v>1159</v>
      </c>
      <c r="D113" s="13" t="s">
        <v>1489</v>
      </c>
      <c r="E113" s="13" t="s">
        <v>1819</v>
      </c>
      <c r="F113" s="16" t="str">
        <f t="shared" si="4"/>
        <v>Vial (Cyanuric Acid)</v>
      </c>
      <c r="G113" s="16" t="str">
        <f t="shared" si="5"/>
        <v>Beaker (Cyanuric Acid)</v>
      </c>
      <c r="H113" s="16" t="str">
        <f t="shared" si="6"/>
        <v>Drum (Cyanuric Acid)</v>
      </c>
      <c r="I113" s="16" t="str">
        <f t="shared" si="7"/>
        <v>Chemical Vat (Cyanuric Acid)</v>
      </c>
      <c r="J113" s="16" t="str">
        <f>[1]Compounds!$B105</f>
        <v>Cyanuric Acid</v>
      </c>
      <c r="K113" t="str">
        <f>[1]Compounds!$D105</f>
        <v>Liquid</v>
      </c>
      <c r="L113" s="4" t="str">
        <f>IF(K113=[1]Enums!$B$7, [1]Enums!$A$7, IF(K113=[1]Enums!$B$8, [1]Enums!$A$8, [1]Enums!$A$9))</f>
        <v>Vial</v>
      </c>
      <c r="M113" s="4" t="str">
        <f>IF(K113=[1]Enums!$B$10, [1]Enums!$A$10, IF(K113=[1]Enums!$B$11, [1]Enums!$A$11, [1]Enums!$A$12))</f>
        <v>Beaker</v>
      </c>
      <c r="N113" s="4" t="str">
        <f>IF(K113=[1]Enums!$B$13, [1]Enums!$A$13, IF(K113=[1]Enums!$B$14, [1]Enums!$A$14, [1]Enums!$A$15))</f>
        <v>Drum</v>
      </c>
      <c r="O113" s="4" t="str">
        <f>IF(K113=[1]Enums!$B$16, [1]Enums!$A$16, IF(K113=[1]Enums!$B$17, [1]Enums!$A$17, [1]Enums!$A$18))</f>
        <v>Chemical Vat</v>
      </c>
    </row>
    <row r="114" spans="1:15" x14ac:dyDescent="0.2">
      <c r="A114" s="4" t="str">
        <f>[1]Enums!$A$134</f>
        <v>1.0.0</v>
      </c>
      <c r="B114" s="13" t="s">
        <v>826</v>
      </c>
      <c r="C114" s="13" t="s">
        <v>1158</v>
      </c>
      <c r="D114" s="13" t="s">
        <v>1488</v>
      </c>
      <c r="E114" s="13" t="s">
        <v>1818</v>
      </c>
      <c r="F114" s="16" t="str">
        <f t="shared" si="4"/>
        <v>Vial (Cyclohexane)</v>
      </c>
      <c r="G114" s="16" t="str">
        <f t="shared" si="5"/>
        <v>Beaker (Cyclohexane)</v>
      </c>
      <c r="H114" s="16" t="str">
        <f t="shared" si="6"/>
        <v>Drum (Cyclohexane)</v>
      </c>
      <c r="I114" s="16" t="str">
        <f t="shared" si="7"/>
        <v>Chemical Vat (Cyclohexane)</v>
      </c>
      <c r="J114" s="16" t="str">
        <f>[1]Compounds!$B106</f>
        <v>Cyclohexane</v>
      </c>
      <c r="K114" t="str">
        <f>[1]Compounds!$D106</f>
        <v>Liquid</v>
      </c>
      <c r="L114" s="4" t="str">
        <f>IF(K114=[1]Enums!$B$7, [1]Enums!$A$7, IF(K114=[1]Enums!$B$8, [1]Enums!$A$8, [1]Enums!$A$9))</f>
        <v>Vial</v>
      </c>
      <c r="M114" s="4" t="str">
        <f>IF(K114=[1]Enums!$B$10, [1]Enums!$A$10, IF(K114=[1]Enums!$B$11, [1]Enums!$A$11, [1]Enums!$A$12))</f>
        <v>Beaker</v>
      </c>
      <c r="N114" s="4" t="str">
        <f>IF(K114=[1]Enums!$B$13, [1]Enums!$A$13, IF(K114=[1]Enums!$B$14, [1]Enums!$A$14, [1]Enums!$A$15))</f>
        <v>Drum</v>
      </c>
      <c r="O114" s="4" t="str">
        <f>IF(K114=[1]Enums!$B$16, [1]Enums!$A$16, IF(K114=[1]Enums!$B$17, [1]Enums!$A$17, [1]Enums!$A$18))</f>
        <v>Chemical Vat</v>
      </c>
    </row>
    <row r="115" spans="1:15" x14ac:dyDescent="0.2">
      <c r="A115" s="4" t="str">
        <f>[1]Enums!$A$134</f>
        <v>1.0.0</v>
      </c>
      <c r="B115" s="13" t="s">
        <v>825</v>
      </c>
      <c r="C115" s="13" t="s">
        <v>1157</v>
      </c>
      <c r="D115" s="13" t="s">
        <v>1487</v>
      </c>
      <c r="E115" s="13" t="s">
        <v>1817</v>
      </c>
      <c r="F115" s="16" t="str">
        <f t="shared" si="4"/>
        <v>Vial (Cyclohexane Dimethanol)</v>
      </c>
      <c r="G115" s="16" t="str">
        <f t="shared" si="5"/>
        <v>Beaker (Cyclohexane Dimethanol)</v>
      </c>
      <c r="H115" s="16" t="str">
        <f t="shared" si="6"/>
        <v>Drum (Cyclohexane Dimethanol)</v>
      </c>
      <c r="I115" s="16" t="str">
        <f t="shared" si="7"/>
        <v>Chemical Vat (Cyclohexane Dimethanol)</v>
      </c>
      <c r="J115" s="16" t="str">
        <f>[1]Compounds!$B107</f>
        <v>Cyclohexane Dimethanol</v>
      </c>
      <c r="K115" t="str">
        <f>[1]Compounds!$D107</f>
        <v>Liquid</v>
      </c>
      <c r="L115" s="4" t="str">
        <f>IF(K115=[1]Enums!$B$7, [1]Enums!$A$7, IF(K115=[1]Enums!$B$8, [1]Enums!$A$8, [1]Enums!$A$9))</f>
        <v>Vial</v>
      </c>
      <c r="M115" s="4" t="str">
        <f>IF(K115=[1]Enums!$B$10, [1]Enums!$A$10, IF(K115=[1]Enums!$B$11, [1]Enums!$A$11, [1]Enums!$A$12))</f>
        <v>Beaker</v>
      </c>
      <c r="N115" s="4" t="str">
        <f>IF(K115=[1]Enums!$B$13, [1]Enums!$A$13, IF(K115=[1]Enums!$B$14, [1]Enums!$A$14, [1]Enums!$A$15))</f>
        <v>Drum</v>
      </c>
      <c r="O115" s="4" t="str">
        <f>IF(K115=[1]Enums!$B$16, [1]Enums!$A$16, IF(K115=[1]Enums!$B$17, [1]Enums!$A$17, [1]Enums!$A$18))</f>
        <v>Chemical Vat</v>
      </c>
    </row>
    <row r="116" spans="1:15" x14ac:dyDescent="0.2">
      <c r="A116" s="4" t="str">
        <f>[1]Enums!$A$134</f>
        <v>1.0.0</v>
      </c>
      <c r="B116" s="13" t="s">
        <v>824</v>
      </c>
      <c r="C116" s="13" t="s">
        <v>1156</v>
      </c>
      <c r="D116" s="13" t="s">
        <v>1486</v>
      </c>
      <c r="E116" s="13" t="s">
        <v>1816</v>
      </c>
      <c r="F116" s="16" t="str">
        <f t="shared" si="4"/>
        <v>Vial (Cyclohexanone)</v>
      </c>
      <c r="G116" s="16" t="str">
        <f t="shared" si="5"/>
        <v>Beaker (Cyclohexanone)</v>
      </c>
      <c r="H116" s="16" t="str">
        <f t="shared" si="6"/>
        <v>Drum (Cyclohexanone)</v>
      </c>
      <c r="I116" s="16" t="str">
        <f t="shared" si="7"/>
        <v>Chemical Vat (Cyclohexanone)</v>
      </c>
      <c r="J116" s="16" t="str">
        <f>[1]Compounds!$B108</f>
        <v>Cyclohexanone</v>
      </c>
      <c r="K116" t="str">
        <f>[1]Compounds!$D108</f>
        <v>Liquid</v>
      </c>
      <c r="L116" s="4" t="str">
        <f>IF(K116=[1]Enums!$B$7, [1]Enums!$A$7, IF(K116=[1]Enums!$B$8, [1]Enums!$A$8, [1]Enums!$A$9))</f>
        <v>Vial</v>
      </c>
      <c r="M116" s="4" t="str">
        <f>IF(K116=[1]Enums!$B$10, [1]Enums!$A$10, IF(K116=[1]Enums!$B$11, [1]Enums!$A$11, [1]Enums!$A$12))</f>
        <v>Beaker</v>
      </c>
      <c r="N116" s="4" t="str">
        <f>IF(K116=[1]Enums!$B$13, [1]Enums!$A$13, IF(K116=[1]Enums!$B$14, [1]Enums!$A$14, [1]Enums!$A$15))</f>
        <v>Drum</v>
      </c>
      <c r="O116" s="4" t="str">
        <f>IF(K116=[1]Enums!$B$16, [1]Enums!$A$16, IF(K116=[1]Enums!$B$17, [1]Enums!$A$17, [1]Enums!$A$18))</f>
        <v>Chemical Vat</v>
      </c>
    </row>
    <row r="117" spans="1:15" x14ac:dyDescent="0.2">
      <c r="A117" s="4" t="str">
        <f>[1]Enums!$A$134</f>
        <v>1.0.0</v>
      </c>
      <c r="B117" s="13" t="s">
        <v>823</v>
      </c>
      <c r="C117" s="13" t="s">
        <v>1155</v>
      </c>
      <c r="D117" s="13" t="s">
        <v>1485</v>
      </c>
      <c r="E117" s="13" t="s">
        <v>1815</v>
      </c>
      <c r="F117" s="16" t="str">
        <f t="shared" si="4"/>
        <v>Vial (Cyclohexylamine)</v>
      </c>
      <c r="G117" s="16" t="str">
        <f t="shared" si="5"/>
        <v>Beaker (Cyclohexylamine)</v>
      </c>
      <c r="H117" s="16" t="str">
        <f t="shared" si="6"/>
        <v>Drum (Cyclohexylamine)</v>
      </c>
      <c r="I117" s="16" t="str">
        <f t="shared" si="7"/>
        <v>Chemical Vat (Cyclohexylamine)</v>
      </c>
      <c r="J117" s="16" t="str">
        <f>[1]Compounds!$B109</f>
        <v>Cyclohexylamine</v>
      </c>
      <c r="K117" t="str">
        <f>[1]Compounds!$D109</f>
        <v>Liquid</v>
      </c>
      <c r="L117" s="4" t="str">
        <f>IF(K117=[1]Enums!$B$7, [1]Enums!$A$7, IF(K117=[1]Enums!$B$8, [1]Enums!$A$8, [1]Enums!$A$9))</f>
        <v>Vial</v>
      </c>
      <c r="M117" s="4" t="str">
        <f>IF(K117=[1]Enums!$B$10, [1]Enums!$A$10, IF(K117=[1]Enums!$B$11, [1]Enums!$A$11, [1]Enums!$A$12))</f>
        <v>Beaker</v>
      </c>
      <c r="N117" s="4" t="str">
        <f>IF(K117=[1]Enums!$B$13, [1]Enums!$A$13, IF(K117=[1]Enums!$B$14, [1]Enums!$A$14, [1]Enums!$A$15))</f>
        <v>Drum</v>
      </c>
      <c r="O117" s="4" t="str">
        <f>IF(K117=[1]Enums!$B$16, [1]Enums!$A$16, IF(K117=[1]Enums!$B$17, [1]Enums!$A$17, [1]Enums!$A$18))</f>
        <v>Chemical Vat</v>
      </c>
    </row>
    <row r="118" spans="1:15" x14ac:dyDescent="0.2">
      <c r="A118" s="4"/>
      <c r="B118" s="13" t="s">
        <v>822</v>
      </c>
      <c r="C118" s="13" t="s">
        <v>1154</v>
      </c>
      <c r="D118" s="13" t="s">
        <v>1484</v>
      </c>
      <c r="E118" s="13" t="s">
        <v>1814</v>
      </c>
      <c r="F118" s="16" t="str">
        <f t="shared" si="4"/>
        <v>Vial (Dextrose)</v>
      </c>
      <c r="G118" s="16" t="str">
        <f t="shared" si="5"/>
        <v>Beaker (Dextrose)</v>
      </c>
      <c r="H118" s="16" t="str">
        <f t="shared" si="6"/>
        <v>Drum (Dextrose)</v>
      </c>
      <c r="I118" s="16" t="str">
        <f t="shared" si="7"/>
        <v>Chemical Vat (Dextrose)</v>
      </c>
      <c r="J118" s="16" t="str">
        <f>[1]Compounds!$B110</f>
        <v>Dextrose</v>
      </c>
      <c r="K118" t="str">
        <f>[1]Compounds!$D110</f>
        <v>Liquid</v>
      </c>
      <c r="L118" s="4" t="str">
        <f>IF(K118=[1]Enums!$B$7, [1]Enums!$A$7, IF(K118=[1]Enums!$B$8, [1]Enums!$A$8, [1]Enums!$A$9))</f>
        <v>Vial</v>
      </c>
      <c r="M118" s="4" t="str">
        <f>IF(K118=[1]Enums!$B$10, [1]Enums!$A$10, IF(K118=[1]Enums!$B$11, [1]Enums!$A$11, [1]Enums!$A$12))</f>
        <v>Beaker</v>
      </c>
      <c r="N118" s="4" t="str">
        <f>IF(K118=[1]Enums!$B$13, [1]Enums!$A$13, IF(K118=[1]Enums!$B$14, [1]Enums!$A$14, [1]Enums!$A$15))</f>
        <v>Drum</v>
      </c>
      <c r="O118" s="4" t="str">
        <f>IF(K118=[1]Enums!$B$16, [1]Enums!$A$16, IF(K118=[1]Enums!$B$17, [1]Enums!$A$17, [1]Enums!$A$18))</f>
        <v>Chemical Vat</v>
      </c>
    </row>
    <row r="119" spans="1:15" x14ac:dyDescent="0.2">
      <c r="A119" s="4" t="str">
        <f>[1]Enums!$A$134</f>
        <v>1.0.0</v>
      </c>
      <c r="B119" s="13" t="s">
        <v>821</v>
      </c>
      <c r="C119" s="13" t="s">
        <v>1153</v>
      </c>
      <c r="D119" s="13" t="s">
        <v>1483</v>
      </c>
      <c r="E119" s="13" t="s">
        <v>1813</v>
      </c>
      <c r="F119" s="16" t="str">
        <f t="shared" si="4"/>
        <v>Vial (Diamine)</v>
      </c>
      <c r="G119" s="16" t="str">
        <f t="shared" si="5"/>
        <v>Beaker (Diamine)</v>
      </c>
      <c r="H119" s="16" t="str">
        <f t="shared" si="6"/>
        <v>Drum (Diamine)</v>
      </c>
      <c r="I119" s="16" t="str">
        <f t="shared" si="7"/>
        <v>Chemical Vat (Diamine)</v>
      </c>
      <c r="J119" s="16" t="str">
        <f>[1]Compounds!$B111</f>
        <v>Diamine</v>
      </c>
      <c r="K119" t="str">
        <f>[1]Compounds!$D111</f>
        <v>Liquid</v>
      </c>
      <c r="L119" s="4" t="str">
        <f>IF(K119=[1]Enums!$B$7, [1]Enums!$A$7, IF(K119=[1]Enums!$B$8, [1]Enums!$A$8, [1]Enums!$A$9))</f>
        <v>Vial</v>
      </c>
      <c r="M119" s="4" t="str">
        <f>IF(K119=[1]Enums!$B$10, [1]Enums!$A$10, IF(K119=[1]Enums!$B$11, [1]Enums!$A$11, [1]Enums!$A$12))</f>
        <v>Beaker</v>
      </c>
      <c r="N119" s="4" t="str">
        <f>IF(K119=[1]Enums!$B$13, [1]Enums!$A$13, IF(K119=[1]Enums!$B$14, [1]Enums!$A$14, [1]Enums!$A$15))</f>
        <v>Drum</v>
      </c>
      <c r="O119" s="4" t="str">
        <f>IF(K119=[1]Enums!$B$16, [1]Enums!$A$16, IF(K119=[1]Enums!$B$17, [1]Enums!$A$17, [1]Enums!$A$18))</f>
        <v>Chemical Vat</v>
      </c>
    </row>
    <row r="120" spans="1:15" x14ac:dyDescent="0.2">
      <c r="A120" s="4"/>
      <c r="B120" s="13" t="s">
        <v>820</v>
      </c>
      <c r="C120" s="13" t="s">
        <v>1152</v>
      </c>
      <c r="D120" s="13" t="s">
        <v>1482</v>
      </c>
      <c r="E120" s="13" t="s">
        <v>1812</v>
      </c>
      <c r="F120" s="16" t="str">
        <f t="shared" si="4"/>
        <v>Vial (Dibutoxyethane)</v>
      </c>
      <c r="G120" s="16" t="str">
        <f t="shared" si="5"/>
        <v>Beaker (Dibutoxyethane)</v>
      </c>
      <c r="H120" s="16" t="str">
        <f t="shared" si="6"/>
        <v>Drum (Dibutoxyethane)</v>
      </c>
      <c r="I120" s="16" t="str">
        <f t="shared" si="7"/>
        <v>Chemical Vat (Dibutoxyethane)</v>
      </c>
      <c r="J120" s="16" t="str">
        <f>[1]Compounds!$B112</f>
        <v>Dibutoxyethane</v>
      </c>
      <c r="K120" t="str">
        <f>[1]Compounds!$D112</f>
        <v>Liquid</v>
      </c>
      <c r="L120" s="4" t="str">
        <f>IF(K120=[1]Enums!$B$7, [1]Enums!$A$7, IF(K120=[1]Enums!$B$8, [1]Enums!$A$8, [1]Enums!$A$9))</f>
        <v>Vial</v>
      </c>
      <c r="M120" s="4" t="str">
        <f>IF(K120=[1]Enums!$B$10, [1]Enums!$A$10, IF(K120=[1]Enums!$B$11, [1]Enums!$A$11, [1]Enums!$A$12))</f>
        <v>Beaker</v>
      </c>
      <c r="N120" s="4" t="str">
        <f>IF(K120=[1]Enums!$B$13, [1]Enums!$A$13, IF(K120=[1]Enums!$B$14, [1]Enums!$A$14, [1]Enums!$A$15))</f>
        <v>Drum</v>
      </c>
      <c r="O120" s="4" t="str">
        <f>IF(K120=[1]Enums!$B$16, [1]Enums!$A$16, IF(K120=[1]Enums!$B$17, [1]Enums!$A$17, [1]Enums!$A$18))</f>
        <v>Chemical Vat</v>
      </c>
    </row>
    <row r="121" spans="1:15" x14ac:dyDescent="0.2">
      <c r="A121" s="4"/>
      <c r="B121" s="13" t="s">
        <v>819</v>
      </c>
      <c r="C121" s="13" t="s">
        <v>1151</v>
      </c>
      <c r="D121" s="13" t="s">
        <v>1481</v>
      </c>
      <c r="E121" s="13" t="s">
        <v>1811</v>
      </c>
      <c r="F121" s="16" t="str">
        <f t="shared" si="4"/>
        <v>Vial (Dicarboxyllic Acid)</v>
      </c>
      <c r="G121" s="16" t="str">
        <f t="shared" si="5"/>
        <v>Beaker (Dicarboxyllic Acid)</v>
      </c>
      <c r="H121" s="16" t="str">
        <f t="shared" si="6"/>
        <v>Drum (Dicarboxyllic Acid)</v>
      </c>
      <c r="I121" s="16" t="str">
        <f t="shared" si="7"/>
        <v>Chemical Vat (Dicarboxyllic Acid)</v>
      </c>
      <c r="J121" s="16" t="str">
        <f>[1]Compounds!$B113</f>
        <v>Dicarboxyllic Acid</v>
      </c>
      <c r="K121" t="str">
        <f>[1]Compounds!$D113</f>
        <v>Liquid</v>
      </c>
      <c r="L121" s="4" t="str">
        <f>IF(K121=[1]Enums!$B$7, [1]Enums!$A$7, IF(K121=[1]Enums!$B$8, [1]Enums!$A$8, [1]Enums!$A$9))</f>
        <v>Vial</v>
      </c>
      <c r="M121" s="4" t="str">
        <f>IF(K121=[1]Enums!$B$10, [1]Enums!$A$10, IF(K121=[1]Enums!$B$11, [1]Enums!$A$11, [1]Enums!$A$12))</f>
        <v>Beaker</v>
      </c>
      <c r="N121" s="4" t="str">
        <f>IF(K121=[1]Enums!$B$13, [1]Enums!$A$13, IF(K121=[1]Enums!$B$14, [1]Enums!$A$14, [1]Enums!$A$15))</f>
        <v>Drum</v>
      </c>
      <c r="O121" s="4" t="str">
        <f>IF(K121=[1]Enums!$B$16, [1]Enums!$A$16, IF(K121=[1]Enums!$B$17, [1]Enums!$A$17, [1]Enums!$A$18))</f>
        <v>Chemical Vat</v>
      </c>
    </row>
    <row r="122" spans="1:15" x14ac:dyDescent="0.2">
      <c r="A122" s="4" t="str">
        <f>[1]Enums!$A$134</f>
        <v>1.0.0</v>
      </c>
      <c r="B122" s="13" t="s">
        <v>818</v>
      </c>
      <c r="C122" s="13" t="s">
        <v>1150</v>
      </c>
      <c r="D122" s="13" t="s">
        <v>1480</v>
      </c>
      <c r="E122" s="13" t="s">
        <v>1810</v>
      </c>
      <c r="F122" s="16" t="str">
        <f t="shared" si="4"/>
        <v>Vial (Dichloromethane)</v>
      </c>
      <c r="G122" s="16" t="str">
        <f t="shared" si="5"/>
        <v>Beaker (Dichloromethane)</v>
      </c>
      <c r="H122" s="16" t="str">
        <f t="shared" si="6"/>
        <v>Drum (Dichloromethane)</v>
      </c>
      <c r="I122" s="16" t="str">
        <f t="shared" si="7"/>
        <v>Chemical Vat (Dichloromethane)</v>
      </c>
      <c r="J122" s="16" t="str">
        <f>[1]Compounds!$B114</f>
        <v>Dichloromethane</v>
      </c>
      <c r="K122" t="str">
        <f>[1]Compounds!$D114</f>
        <v>Liquid</v>
      </c>
      <c r="L122" s="4" t="str">
        <f>IF(K122=[1]Enums!$B$7, [1]Enums!$A$7, IF(K122=[1]Enums!$B$8, [1]Enums!$A$8, [1]Enums!$A$9))</f>
        <v>Vial</v>
      </c>
      <c r="M122" s="4" t="str">
        <f>IF(K122=[1]Enums!$B$10, [1]Enums!$A$10, IF(K122=[1]Enums!$B$11, [1]Enums!$A$11, [1]Enums!$A$12))</f>
        <v>Beaker</v>
      </c>
      <c r="N122" s="4" t="str">
        <f>IF(K122=[1]Enums!$B$13, [1]Enums!$A$13, IF(K122=[1]Enums!$B$14, [1]Enums!$A$14, [1]Enums!$A$15))</f>
        <v>Drum</v>
      </c>
      <c r="O122" s="4" t="str">
        <f>IF(K122=[1]Enums!$B$16, [1]Enums!$A$16, IF(K122=[1]Enums!$B$17, [1]Enums!$A$17, [1]Enums!$A$18))</f>
        <v>Chemical Vat</v>
      </c>
    </row>
    <row r="123" spans="1:15" x14ac:dyDescent="0.2">
      <c r="A123" s="4" t="str">
        <f>[1]Enums!$A$134</f>
        <v>1.0.0</v>
      </c>
      <c r="B123" s="13" t="s">
        <v>817</v>
      </c>
      <c r="C123" s="13" t="s">
        <v>1149</v>
      </c>
      <c r="D123" s="13" t="s">
        <v>1479</v>
      </c>
      <c r="E123" s="13" t="s">
        <v>1809</v>
      </c>
      <c r="F123" s="16" t="str">
        <f t="shared" si="4"/>
        <v>Vial (Diesel)</v>
      </c>
      <c r="G123" s="16" t="str">
        <f t="shared" si="5"/>
        <v>Beaker (Diesel)</v>
      </c>
      <c r="H123" s="16" t="str">
        <f t="shared" si="6"/>
        <v>Drum (Diesel)</v>
      </c>
      <c r="I123" s="16" t="str">
        <f t="shared" si="7"/>
        <v>Chemical Vat (Diesel)</v>
      </c>
      <c r="J123" s="16" t="str">
        <f>[1]Compounds!$B115</f>
        <v>Diesel</v>
      </c>
      <c r="K123" t="str">
        <f>[1]Compounds!$D115</f>
        <v>Liquid</v>
      </c>
      <c r="L123" s="4" t="str">
        <f>IF(K123=[1]Enums!$B$7, [1]Enums!$A$7, IF(K123=[1]Enums!$B$8, [1]Enums!$A$8, [1]Enums!$A$9))</f>
        <v>Vial</v>
      </c>
      <c r="M123" s="4" t="str">
        <f>IF(K123=[1]Enums!$B$10, [1]Enums!$A$10, IF(K123=[1]Enums!$B$11, [1]Enums!$A$11, [1]Enums!$A$12))</f>
        <v>Beaker</v>
      </c>
      <c r="N123" s="4" t="str">
        <f>IF(K123=[1]Enums!$B$13, [1]Enums!$A$13, IF(K123=[1]Enums!$B$14, [1]Enums!$A$14, [1]Enums!$A$15))</f>
        <v>Drum</v>
      </c>
      <c r="O123" s="4" t="str">
        <f>IF(K123=[1]Enums!$B$16, [1]Enums!$A$16, IF(K123=[1]Enums!$B$17, [1]Enums!$A$17, [1]Enums!$A$18))</f>
        <v>Chemical Vat</v>
      </c>
    </row>
    <row r="124" spans="1:15" x14ac:dyDescent="0.2">
      <c r="A124" s="4"/>
      <c r="B124" s="13" t="s">
        <v>816</v>
      </c>
      <c r="C124" s="13" t="s">
        <v>1148</v>
      </c>
      <c r="D124" s="13" t="s">
        <v>1478</v>
      </c>
      <c r="E124" s="13" t="s">
        <v>1808</v>
      </c>
      <c r="F124" s="16" t="str">
        <f t="shared" si="4"/>
        <v>Vial (Diethoxyethane)</v>
      </c>
      <c r="G124" s="16" t="str">
        <f t="shared" si="5"/>
        <v>Beaker (Diethoxyethane)</v>
      </c>
      <c r="H124" s="16" t="str">
        <f t="shared" si="6"/>
        <v>Drum (Diethoxyethane)</v>
      </c>
      <c r="I124" s="16" t="str">
        <f t="shared" si="7"/>
        <v>Chemical Vat (Diethoxyethane)</v>
      </c>
      <c r="J124" s="16" t="str">
        <f>[1]Compounds!$B116</f>
        <v>Diethoxyethane</v>
      </c>
      <c r="K124" t="str">
        <f>[1]Compounds!$D116</f>
        <v>Liquid</v>
      </c>
      <c r="L124" s="4" t="str">
        <f>IF(K124=[1]Enums!$B$7, [1]Enums!$A$7, IF(K124=[1]Enums!$B$8, [1]Enums!$A$8, [1]Enums!$A$9))</f>
        <v>Vial</v>
      </c>
      <c r="M124" s="4" t="str">
        <f>IF(K124=[1]Enums!$B$10, [1]Enums!$A$10, IF(K124=[1]Enums!$B$11, [1]Enums!$A$11, [1]Enums!$A$12))</f>
        <v>Beaker</v>
      </c>
      <c r="N124" s="4" t="str">
        <f>IF(K124=[1]Enums!$B$13, [1]Enums!$A$13, IF(K124=[1]Enums!$B$14, [1]Enums!$A$14, [1]Enums!$A$15))</f>
        <v>Drum</v>
      </c>
      <c r="O124" s="4" t="str">
        <f>IF(K124=[1]Enums!$B$16, [1]Enums!$A$16, IF(K124=[1]Enums!$B$17, [1]Enums!$A$17, [1]Enums!$A$18))</f>
        <v>Chemical Vat</v>
      </c>
    </row>
    <row r="125" spans="1:15" x14ac:dyDescent="0.2">
      <c r="A125" s="4" t="str">
        <f>[1]Enums!$A$134</f>
        <v>1.0.0</v>
      </c>
      <c r="B125" s="13" t="s">
        <v>815</v>
      </c>
      <c r="C125" s="13" t="s">
        <v>1147</v>
      </c>
      <c r="D125" s="13" t="s">
        <v>1477</v>
      </c>
      <c r="E125" s="13" t="s">
        <v>1807</v>
      </c>
      <c r="F125" s="16" t="str">
        <f t="shared" si="4"/>
        <v>Vial (Diethylene Glycol)</v>
      </c>
      <c r="G125" s="16" t="str">
        <f t="shared" si="5"/>
        <v>Beaker (Diethylene Glycol)</v>
      </c>
      <c r="H125" s="16" t="str">
        <f t="shared" si="6"/>
        <v>Drum (Diethylene Glycol)</v>
      </c>
      <c r="I125" s="16" t="str">
        <f t="shared" si="7"/>
        <v>Chemical Vat (Diethylene Glycol)</v>
      </c>
      <c r="J125" s="16" t="str">
        <f>[1]Compounds!$B117</f>
        <v>Diethylene Glycol</v>
      </c>
      <c r="K125" t="str">
        <f>[1]Compounds!$D117</f>
        <v>Liquid</v>
      </c>
      <c r="L125" s="4" t="str">
        <f>IF(K125=[1]Enums!$B$7, [1]Enums!$A$7, IF(K125=[1]Enums!$B$8, [1]Enums!$A$8, [1]Enums!$A$9))</f>
        <v>Vial</v>
      </c>
      <c r="M125" s="4" t="str">
        <f>IF(K125=[1]Enums!$B$10, [1]Enums!$A$10, IF(K125=[1]Enums!$B$11, [1]Enums!$A$11, [1]Enums!$A$12))</f>
        <v>Beaker</v>
      </c>
      <c r="N125" s="4" t="str">
        <f>IF(K125=[1]Enums!$B$13, [1]Enums!$A$13, IF(K125=[1]Enums!$B$14, [1]Enums!$A$14, [1]Enums!$A$15))</f>
        <v>Drum</v>
      </c>
      <c r="O125" s="4" t="str">
        <f>IF(K125=[1]Enums!$B$16, [1]Enums!$A$16, IF(K125=[1]Enums!$B$17, [1]Enums!$A$17, [1]Enums!$A$18))</f>
        <v>Chemical Vat</v>
      </c>
    </row>
    <row r="126" spans="1:15" x14ac:dyDescent="0.2">
      <c r="A126" s="4" t="str">
        <f>[1]Enums!$A$134</f>
        <v>1.0.0</v>
      </c>
      <c r="B126" s="13" t="s">
        <v>814</v>
      </c>
      <c r="C126" s="13" t="s">
        <v>1146</v>
      </c>
      <c r="D126" s="13" t="s">
        <v>1476</v>
      </c>
      <c r="E126" s="13" t="s">
        <v>1806</v>
      </c>
      <c r="F126" s="16" t="str">
        <f t="shared" si="4"/>
        <v>Vial (Dimethoxyethane)</v>
      </c>
      <c r="G126" s="16" t="str">
        <f t="shared" si="5"/>
        <v>Beaker (Dimethoxyethane)</v>
      </c>
      <c r="H126" s="16" t="str">
        <f t="shared" si="6"/>
        <v>Drum (Dimethoxyethane)</v>
      </c>
      <c r="I126" s="16" t="str">
        <f t="shared" si="7"/>
        <v>Chemical Vat (Dimethoxyethane)</v>
      </c>
      <c r="J126" s="16" t="str">
        <f>[1]Compounds!$B118</f>
        <v>Dimethoxyethane</v>
      </c>
      <c r="K126" t="str">
        <f>[1]Compounds!$D118</f>
        <v>Liquid</v>
      </c>
      <c r="L126" s="4" t="str">
        <f>IF(K126=[1]Enums!$B$7, [1]Enums!$A$7, IF(K126=[1]Enums!$B$8, [1]Enums!$A$8, [1]Enums!$A$9))</f>
        <v>Vial</v>
      </c>
      <c r="M126" s="4" t="str">
        <f>IF(K126=[1]Enums!$B$10, [1]Enums!$A$10, IF(K126=[1]Enums!$B$11, [1]Enums!$A$11, [1]Enums!$A$12))</f>
        <v>Beaker</v>
      </c>
      <c r="N126" s="4" t="str">
        <f>IF(K126=[1]Enums!$B$13, [1]Enums!$A$13, IF(K126=[1]Enums!$B$14, [1]Enums!$A$14, [1]Enums!$A$15))</f>
        <v>Drum</v>
      </c>
      <c r="O126" s="4" t="str">
        <f>IF(K126=[1]Enums!$B$16, [1]Enums!$A$16, IF(K126=[1]Enums!$B$17, [1]Enums!$A$17, [1]Enums!$A$18))</f>
        <v>Chemical Vat</v>
      </c>
    </row>
    <row r="127" spans="1:15" x14ac:dyDescent="0.2">
      <c r="A127" s="4"/>
      <c r="B127" s="13" t="s">
        <v>813</v>
      </c>
      <c r="C127" s="13" t="s">
        <v>1145</v>
      </c>
      <c r="D127" s="13" t="s">
        <v>1475</v>
      </c>
      <c r="E127" s="13" t="s">
        <v>1805</v>
      </c>
      <c r="F127" s="16" t="str">
        <f t="shared" si="4"/>
        <v>Vial (Dimethyl Sulfoxide)</v>
      </c>
      <c r="G127" s="16" t="str">
        <f t="shared" si="5"/>
        <v>Beaker (Dimethyl Sulfoxide)</v>
      </c>
      <c r="H127" s="16" t="str">
        <f t="shared" si="6"/>
        <v>Drum (Dimethyl Sulfoxide)</v>
      </c>
      <c r="I127" s="16" t="str">
        <f t="shared" si="7"/>
        <v>Chemical Vat (Dimethyl Sulfoxide)</v>
      </c>
      <c r="J127" s="16" t="str">
        <f>[1]Compounds!$B119</f>
        <v>Dimethyl Sulfoxide</v>
      </c>
      <c r="K127" t="str">
        <f>[1]Compounds!$D119</f>
        <v>Liquid</v>
      </c>
      <c r="L127" s="4" t="str">
        <f>IF(K127=[1]Enums!$B$7, [1]Enums!$A$7, IF(K127=[1]Enums!$B$8, [1]Enums!$A$8, [1]Enums!$A$9))</f>
        <v>Vial</v>
      </c>
      <c r="M127" s="4" t="str">
        <f>IF(K127=[1]Enums!$B$10, [1]Enums!$A$10, IF(K127=[1]Enums!$B$11, [1]Enums!$A$11, [1]Enums!$A$12))</f>
        <v>Beaker</v>
      </c>
      <c r="N127" s="4" t="str">
        <f>IF(K127=[1]Enums!$B$13, [1]Enums!$A$13, IF(K127=[1]Enums!$B$14, [1]Enums!$A$14, [1]Enums!$A$15))</f>
        <v>Drum</v>
      </c>
      <c r="O127" s="4" t="str">
        <f>IF(K127=[1]Enums!$B$16, [1]Enums!$A$16, IF(K127=[1]Enums!$B$17, [1]Enums!$A$17, [1]Enums!$A$18))</f>
        <v>Chemical Vat</v>
      </c>
    </row>
    <row r="128" spans="1:15" x14ac:dyDescent="0.2">
      <c r="A128" s="4" t="str">
        <f>[1]Enums!$A$134</f>
        <v>1.0.0</v>
      </c>
      <c r="B128" s="13" t="s">
        <v>812</v>
      </c>
      <c r="C128" s="13" t="s">
        <v>1144</v>
      </c>
      <c r="D128" s="13" t="s">
        <v>1474</v>
      </c>
      <c r="E128" s="13" t="s">
        <v>1804</v>
      </c>
      <c r="F128" s="16" t="str">
        <f t="shared" ref="F128:F188" si="8">L128&amp;" ("&amp;$J128&amp;")"</f>
        <v>Vial (Dimethyl Terephthalate)</v>
      </c>
      <c r="G128" s="16" t="str">
        <f t="shared" ref="G128:G188" si="9">M128&amp;" ("&amp;$J128&amp;")"</f>
        <v>Beaker (Dimethyl Terephthalate)</v>
      </c>
      <c r="H128" s="16" t="str">
        <f t="shared" ref="H128:H188" si="10">N128&amp;" ("&amp;$J128&amp;")"</f>
        <v>Drum (Dimethyl Terephthalate)</v>
      </c>
      <c r="I128" s="16" t="str">
        <f t="shared" ref="I128:I188" si="11">O128&amp;" ("&amp;$J128&amp;")"</f>
        <v>Chemical Vat (Dimethyl Terephthalate)</v>
      </c>
      <c r="J128" s="16" t="str">
        <f>[1]Compounds!$B120</f>
        <v>Dimethyl Terephthalate</v>
      </c>
      <c r="K128" t="str">
        <f>[1]Compounds!$D120</f>
        <v>Liquid</v>
      </c>
      <c r="L128" s="4" t="str">
        <f>IF(K128=[1]Enums!$B$7, [1]Enums!$A$7, IF(K128=[1]Enums!$B$8, [1]Enums!$A$8, [1]Enums!$A$9))</f>
        <v>Vial</v>
      </c>
      <c r="M128" s="4" t="str">
        <f>IF(K128=[1]Enums!$B$10, [1]Enums!$A$10, IF(K128=[1]Enums!$B$11, [1]Enums!$A$11, [1]Enums!$A$12))</f>
        <v>Beaker</v>
      </c>
      <c r="N128" s="4" t="str">
        <f>IF(K128=[1]Enums!$B$13, [1]Enums!$A$13, IF(K128=[1]Enums!$B$14, [1]Enums!$A$14, [1]Enums!$A$15))</f>
        <v>Drum</v>
      </c>
      <c r="O128" s="4" t="str">
        <f>IF(K128=[1]Enums!$B$16, [1]Enums!$A$16, IF(K128=[1]Enums!$B$17, [1]Enums!$A$17, [1]Enums!$A$18))</f>
        <v>Chemical Vat</v>
      </c>
    </row>
    <row r="129" spans="1:15" x14ac:dyDescent="0.2">
      <c r="A129" s="4" t="str">
        <f>[1]Enums!$A$134</f>
        <v>1.0.0</v>
      </c>
      <c r="B129" s="13" t="s">
        <v>811</v>
      </c>
      <c r="C129" s="13" t="s">
        <v>1143</v>
      </c>
      <c r="D129" s="13" t="s">
        <v>1473</v>
      </c>
      <c r="E129" s="13" t="s">
        <v>1803</v>
      </c>
      <c r="F129" s="16" t="str">
        <f t="shared" si="8"/>
        <v>Vial (Dioxane)</v>
      </c>
      <c r="G129" s="16" t="str">
        <f t="shared" si="9"/>
        <v>Beaker (Dioxane)</v>
      </c>
      <c r="H129" s="16" t="str">
        <f t="shared" si="10"/>
        <v>Drum (Dioxane)</v>
      </c>
      <c r="I129" s="16" t="str">
        <f t="shared" si="11"/>
        <v>Chemical Vat (Dioxane)</v>
      </c>
      <c r="J129" s="16" t="str">
        <f>[1]Compounds!$B121</f>
        <v>Dioxane</v>
      </c>
      <c r="K129" t="str">
        <f>[1]Compounds!$D121</f>
        <v>Liquid</v>
      </c>
      <c r="L129" s="4" t="str">
        <f>IF(K129=[1]Enums!$B$7, [1]Enums!$A$7, IF(K129=[1]Enums!$B$8, [1]Enums!$A$8, [1]Enums!$A$9))</f>
        <v>Vial</v>
      </c>
      <c r="M129" s="4" t="str">
        <f>IF(K129=[1]Enums!$B$10, [1]Enums!$A$10, IF(K129=[1]Enums!$B$11, [1]Enums!$A$11, [1]Enums!$A$12))</f>
        <v>Beaker</v>
      </c>
      <c r="N129" s="4" t="str">
        <f>IF(K129=[1]Enums!$B$13, [1]Enums!$A$13, IF(K129=[1]Enums!$B$14, [1]Enums!$A$14, [1]Enums!$A$15))</f>
        <v>Drum</v>
      </c>
      <c r="O129" s="4" t="str">
        <f>IF(K129=[1]Enums!$B$16, [1]Enums!$A$16, IF(K129=[1]Enums!$B$17, [1]Enums!$A$17, [1]Enums!$A$18))</f>
        <v>Chemical Vat</v>
      </c>
    </row>
    <row r="130" spans="1:15" x14ac:dyDescent="0.2">
      <c r="A130" s="4"/>
      <c r="B130" s="13" t="s">
        <v>810</v>
      </c>
      <c r="C130" s="13" t="s">
        <v>1142</v>
      </c>
      <c r="D130" s="13" t="s">
        <v>1472</v>
      </c>
      <c r="E130" s="13" t="s">
        <v>1802</v>
      </c>
      <c r="F130" s="16" t="str">
        <f t="shared" si="8"/>
        <v>Vial (Disodium Phosphate)</v>
      </c>
      <c r="G130" s="16" t="str">
        <f t="shared" si="9"/>
        <v>Beaker (Disodium Phosphate)</v>
      </c>
      <c r="H130" s="16" t="str">
        <f t="shared" si="10"/>
        <v>Drum (Disodium Phosphate)</v>
      </c>
      <c r="I130" s="16" t="str">
        <f t="shared" si="11"/>
        <v>Chemical Vat (Disodium Phosphate)</v>
      </c>
      <c r="J130" s="16" t="str">
        <f>[1]Compounds!$B122</f>
        <v>Disodium Phosphate</v>
      </c>
      <c r="K130" t="str">
        <f>[1]Compounds!$D122</f>
        <v>Liquid</v>
      </c>
      <c r="L130" s="4" t="str">
        <f>IF(K130=[1]Enums!$B$7, [1]Enums!$A$7, IF(K130=[1]Enums!$B$8, [1]Enums!$A$8, [1]Enums!$A$9))</f>
        <v>Vial</v>
      </c>
      <c r="M130" s="4" t="str">
        <f>IF(K130=[1]Enums!$B$10, [1]Enums!$A$10, IF(K130=[1]Enums!$B$11, [1]Enums!$A$11, [1]Enums!$A$12))</f>
        <v>Beaker</v>
      </c>
      <c r="N130" s="4" t="str">
        <f>IF(K130=[1]Enums!$B$13, [1]Enums!$A$13, IF(K130=[1]Enums!$B$14, [1]Enums!$A$14, [1]Enums!$A$15))</f>
        <v>Drum</v>
      </c>
      <c r="O130" s="4" t="str">
        <f>IF(K130=[1]Enums!$B$16, [1]Enums!$A$16, IF(K130=[1]Enums!$B$17, [1]Enums!$A$17, [1]Enums!$A$18))</f>
        <v>Chemical Vat</v>
      </c>
    </row>
    <row r="131" spans="1:15" x14ac:dyDescent="0.2">
      <c r="A131" s="4" t="str">
        <f>[1]Enums!$A$134</f>
        <v>1.0.0</v>
      </c>
      <c r="B131" s="13" t="s">
        <v>809</v>
      </c>
      <c r="C131" s="13" t="s">
        <v>1141</v>
      </c>
      <c r="D131" s="13" t="s">
        <v>1471</v>
      </c>
      <c r="E131" s="13" t="s">
        <v>1801</v>
      </c>
      <c r="F131" s="16" t="str">
        <f t="shared" si="8"/>
        <v>Vial (EDC)</v>
      </c>
      <c r="G131" s="16" t="str">
        <f t="shared" si="9"/>
        <v>Beaker (EDC)</v>
      </c>
      <c r="H131" s="16" t="str">
        <f t="shared" si="10"/>
        <v>Drum (EDC)</v>
      </c>
      <c r="I131" s="16" t="str">
        <f t="shared" si="11"/>
        <v>Chemical Vat (EDC)</v>
      </c>
      <c r="J131" s="16" t="str">
        <f>[1]Compounds!$B123</f>
        <v>EDC</v>
      </c>
      <c r="K131" t="str">
        <f>[1]Compounds!$D123</f>
        <v>Liquid</v>
      </c>
      <c r="L131" s="4" t="str">
        <f>IF(K131=[1]Enums!$B$7, [1]Enums!$A$7, IF(K131=[1]Enums!$B$8, [1]Enums!$A$8, [1]Enums!$A$9))</f>
        <v>Vial</v>
      </c>
      <c r="M131" s="4" t="str">
        <f>IF(K131=[1]Enums!$B$10, [1]Enums!$A$10, IF(K131=[1]Enums!$B$11, [1]Enums!$A$11, [1]Enums!$A$12))</f>
        <v>Beaker</v>
      </c>
      <c r="N131" s="4" t="str">
        <f>IF(K131=[1]Enums!$B$13, [1]Enums!$A$13, IF(K131=[1]Enums!$B$14, [1]Enums!$A$14, [1]Enums!$A$15))</f>
        <v>Drum</v>
      </c>
      <c r="O131" s="4" t="str">
        <f>IF(K131=[1]Enums!$B$16, [1]Enums!$A$16, IF(K131=[1]Enums!$B$17, [1]Enums!$A$17, [1]Enums!$A$18))</f>
        <v>Chemical Vat</v>
      </c>
    </row>
    <row r="132" spans="1:15" x14ac:dyDescent="0.2">
      <c r="A132" s="4" t="str">
        <f>[1]Enums!$A$134</f>
        <v>1.0.0</v>
      </c>
      <c r="B132" s="13" t="s">
        <v>808</v>
      </c>
      <c r="C132" s="13" t="s">
        <v>1140</v>
      </c>
      <c r="D132" s="13" t="s">
        <v>1470</v>
      </c>
      <c r="E132" s="13" t="s">
        <v>1800</v>
      </c>
      <c r="F132" s="16" t="str">
        <f t="shared" si="8"/>
        <v>Vial (e-Mercaptan)</v>
      </c>
      <c r="G132" s="16" t="str">
        <f t="shared" si="9"/>
        <v>Beaker (e-Mercaptan)</v>
      </c>
      <c r="H132" s="16" t="str">
        <f t="shared" si="10"/>
        <v>Drum (e-Mercaptan)</v>
      </c>
      <c r="I132" s="16" t="str">
        <f t="shared" si="11"/>
        <v>Chemical Vat (e-Mercaptan)</v>
      </c>
      <c r="J132" s="16" t="str">
        <f>[1]Compounds!$B182</f>
        <v>e-Mercaptan</v>
      </c>
      <c r="K132" t="str">
        <f>[1]Compounds!$D182</f>
        <v>Liquid</v>
      </c>
      <c r="L132" s="4" t="str">
        <f>IF(K132=[1]Enums!$B$7, [1]Enums!$A$7, IF(K132=[1]Enums!$B$8, [1]Enums!$A$8, [1]Enums!$A$9))</f>
        <v>Vial</v>
      </c>
      <c r="M132" s="4" t="str">
        <f>IF(K132=[1]Enums!$B$10, [1]Enums!$A$10, IF(K132=[1]Enums!$B$11, [1]Enums!$A$11, [1]Enums!$A$12))</f>
        <v>Beaker</v>
      </c>
      <c r="N132" s="4" t="str">
        <f>IF(K132=[1]Enums!$B$13, [1]Enums!$A$13, IF(K132=[1]Enums!$B$14, [1]Enums!$A$14, [1]Enums!$A$15))</f>
        <v>Drum</v>
      </c>
      <c r="O132" s="4" t="str">
        <f>IF(K132=[1]Enums!$B$16, [1]Enums!$A$16, IF(K132=[1]Enums!$B$17, [1]Enums!$A$17, [1]Enums!$A$18))</f>
        <v>Chemical Vat</v>
      </c>
    </row>
    <row r="133" spans="1:15" x14ac:dyDescent="0.2">
      <c r="A133" s="4" t="str">
        <f>[1]Enums!$A$134</f>
        <v>1.0.0</v>
      </c>
      <c r="B133" s="13" t="s">
        <v>807</v>
      </c>
      <c r="C133" s="13" t="s">
        <v>1139</v>
      </c>
      <c r="D133" s="13" t="s">
        <v>1469</v>
      </c>
      <c r="E133" s="13" t="s">
        <v>1799</v>
      </c>
      <c r="F133" s="16" t="str">
        <f t="shared" si="8"/>
        <v>Flask (Ethane)</v>
      </c>
      <c r="G133" s="16" t="str">
        <f t="shared" si="9"/>
        <v>Cartridge (Ethane)</v>
      </c>
      <c r="H133" s="16" t="str">
        <f t="shared" si="10"/>
        <v>Canister (Ethane)</v>
      </c>
      <c r="I133" s="16" t="str">
        <f t="shared" si="11"/>
        <v>Chemical Tank (Ethane)</v>
      </c>
      <c r="J133" s="16" t="str">
        <f>[1]Compounds!$B124</f>
        <v>Ethane</v>
      </c>
      <c r="K133" t="str">
        <f>[1]Compounds!$D124</f>
        <v>Gas</v>
      </c>
      <c r="L133" s="4" t="str">
        <f>IF(K133=[1]Enums!$B$7, [1]Enums!$A$7, IF(K133=[1]Enums!$B$8, [1]Enums!$A$8, [1]Enums!$A$9))</f>
        <v>Flask</v>
      </c>
      <c r="M133" s="4" t="str">
        <f>IF(K133=[1]Enums!$B$10, [1]Enums!$A$10, IF(K133=[1]Enums!$B$11, [1]Enums!$A$11, [1]Enums!$A$12))</f>
        <v>Cartridge</v>
      </c>
      <c r="N133" s="4" t="str">
        <f>IF(K133=[1]Enums!$B$13, [1]Enums!$A$13, IF(K133=[1]Enums!$B$14, [1]Enums!$A$14, [1]Enums!$A$15))</f>
        <v>Canister</v>
      </c>
      <c r="O133" s="4" t="str">
        <f>IF(K133=[1]Enums!$B$16, [1]Enums!$A$16, IF(K133=[1]Enums!$B$17, [1]Enums!$A$17, [1]Enums!$A$18))</f>
        <v>Chemical Tank</v>
      </c>
    </row>
    <row r="134" spans="1:15" x14ac:dyDescent="0.2">
      <c r="A134" s="4" t="str">
        <f>[1]Enums!$A$134</f>
        <v>1.0.0</v>
      </c>
      <c r="B134" s="13" t="s">
        <v>806</v>
      </c>
      <c r="C134" s="13" t="s">
        <v>1138</v>
      </c>
      <c r="D134" s="13" t="s">
        <v>1468</v>
      </c>
      <c r="E134" s="13" t="s">
        <v>1798</v>
      </c>
      <c r="F134" s="16" t="str">
        <f t="shared" si="8"/>
        <v>Vial (Ethanol)</v>
      </c>
      <c r="G134" s="16" t="str">
        <f t="shared" si="9"/>
        <v>Beaker (Ethanol)</v>
      </c>
      <c r="H134" s="16" t="str">
        <f t="shared" si="10"/>
        <v>Drum (Ethanol)</v>
      </c>
      <c r="I134" s="16" t="str">
        <f t="shared" si="11"/>
        <v>Chemical Vat (Ethanol)</v>
      </c>
      <c r="J134" s="16" t="str">
        <f>[1]Compounds!$B125</f>
        <v>Ethanol</v>
      </c>
      <c r="K134" t="str">
        <f>[1]Compounds!$D125</f>
        <v>Liquid</v>
      </c>
      <c r="L134" s="4" t="str">
        <f>IF(K134=[1]Enums!$B$7, [1]Enums!$A$7, IF(K134=[1]Enums!$B$8, [1]Enums!$A$8, [1]Enums!$A$9))</f>
        <v>Vial</v>
      </c>
      <c r="M134" s="4" t="str">
        <f>IF(K134=[1]Enums!$B$10, [1]Enums!$A$10, IF(K134=[1]Enums!$B$11, [1]Enums!$A$11, [1]Enums!$A$12))</f>
        <v>Beaker</v>
      </c>
      <c r="N134" s="4" t="str">
        <f>IF(K134=[1]Enums!$B$13, [1]Enums!$A$13, IF(K134=[1]Enums!$B$14, [1]Enums!$A$14, [1]Enums!$A$15))</f>
        <v>Drum</v>
      </c>
      <c r="O134" s="4" t="str">
        <f>IF(K134=[1]Enums!$B$16, [1]Enums!$A$16, IF(K134=[1]Enums!$B$17, [1]Enums!$A$17, [1]Enums!$A$18))</f>
        <v>Chemical Vat</v>
      </c>
    </row>
    <row r="135" spans="1:15" x14ac:dyDescent="0.2">
      <c r="A135" s="4"/>
      <c r="B135" s="13" t="s">
        <v>805</v>
      </c>
      <c r="C135" s="13" t="s">
        <v>1137</v>
      </c>
      <c r="D135" s="13" t="s">
        <v>1467</v>
      </c>
      <c r="E135" s="13" t="s">
        <v>1797</v>
      </c>
      <c r="F135" s="16" t="str">
        <f t="shared" si="8"/>
        <v>Vial (Ethanol/Ethyl Alcohol)</v>
      </c>
      <c r="G135" s="16" t="str">
        <f t="shared" si="9"/>
        <v>Beaker (Ethanol/Ethyl Alcohol)</v>
      </c>
      <c r="H135" s="16" t="str">
        <f t="shared" si="10"/>
        <v>Drum (Ethanol/Ethyl Alcohol)</v>
      </c>
      <c r="I135" s="16" t="str">
        <f t="shared" si="11"/>
        <v>Chemical Vat (Ethanol/Ethyl Alcohol)</v>
      </c>
      <c r="J135" s="16" t="str">
        <f>[1]Compounds!$B126</f>
        <v>Ethanol/Ethyl Alcohol</v>
      </c>
      <c r="K135" t="str">
        <f>[1]Compounds!$D126</f>
        <v>Liquid</v>
      </c>
      <c r="L135" s="4" t="str">
        <f>IF(K135=[1]Enums!$B$7, [1]Enums!$A$7, IF(K135=[1]Enums!$B$8, [1]Enums!$A$8, [1]Enums!$A$9))</f>
        <v>Vial</v>
      </c>
      <c r="M135" s="4" t="str">
        <f>IF(K135=[1]Enums!$B$10, [1]Enums!$A$10, IF(K135=[1]Enums!$B$11, [1]Enums!$A$11, [1]Enums!$A$12))</f>
        <v>Beaker</v>
      </c>
      <c r="N135" s="4" t="str">
        <f>IF(K135=[1]Enums!$B$13, [1]Enums!$A$13, IF(K135=[1]Enums!$B$14, [1]Enums!$A$14, [1]Enums!$A$15))</f>
        <v>Drum</v>
      </c>
      <c r="O135" s="4" t="str">
        <f>IF(K135=[1]Enums!$B$16, [1]Enums!$A$16, IF(K135=[1]Enums!$B$17, [1]Enums!$A$17, [1]Enums!$A$18))</f>
        <v>Chemical Vat</v>
      </c>
    </row>
    <row r="136" spans="1:15" x14ac:dyDescent="0.2">
      <c r="A136" s="4"/>
      <c r="B136" s="13" t="s">
        <v>804</v>
      </c>
      <c r="C136" s="13" t="s">
        <v>1136</v>
      </c>
      <c r="D136" s="13" t="s">
        <v>1466</v>
      </c>
      <c r="E136" s="13" t="s">
        <v>1796</v>
      </c>
      <c r="F136" s="16" t="str">
        <f t="shared" si="8"/>
        <v>Vial (Ether)</v>
      </c>
      <c r="G136" s="16" t="str">
        <f t="shared" si="9"/>
        <v>Beaker (Ether)</v>
      </c>
      <c r="H136" s="16" t="str">
        <f t="shared" si="10"/>
        <v>Drum (Ether)</v>
      </c>
      <c r="I136" s="16" t="str">
        <f t="shared" si="11"/>
        <v>Chemical Vat (Ether)</v>
      </c>
      <c r="J136" s="16" t="str">
        <f>[1]Compounds!$B127</f>
        <v>Ether</v>
      </c>
      <c r="K136" t="str">
        <f>[1]Compounds!$D127</f>
        <v>Liquid</v>
      </c>
      <c r="L136" s="4" t="str">
        <f>IF(K136=[1]Enums!$B$7, [1]Enums!$A$7, IF(K136=[1]Enums!$B$8, [1]Enums!$A$8, [1]Enums!$A$9))</f>
        <v>Vial</v>
      </c>
      <c r="M136" s="4" t="str">
        <f>IF(K136=[1]Enums!$B$10, [1]Enums!$A$10, IF(K136=[1]Enums!$B$11, [1]Enums!$A$11, [1]Enums!$A$12))</f>
        <v>Beaker</v>
      </c>
      <c r="N136" s="4" t="str">
        <f>IF(K136=[1]Enums!$B$13, [1]Enums!$A$13, IF(K136=[1]Enums!$B$14, [1]Enums!$A$14, [1]Enums!$A$15))</f>
        <v>Drum</v>
      </c>
      <c r="O136" s="4" t="str">
        <f>IF(K136=[1]Enums!$B$16, [1]Enums!$A$16, IF(K136=[1]Enums!$B$17, [1]Enums!$A$17, [1]Enums!$A$18))</f>
        <v>Chemical Vat</v>
      </c>
    </row>
    <row r="137" spans="1:15" x14ac:dyDescent="0.2">
      <c r="A137" s="4" t="str">
        <f>[1]Enums!$A$134</f>
        <v>1.0.0</v>
      </c>
      <c r="B137" s="13" t="s">
        <v>803</v>
      </c>
      <c r="C137" s="13" t="s">
        <v>1135</v>
      </c>
      <c r="D137" s="13" t="s">
        <v>1465</v>
      </c>
      <c r="E137" s="13" t="s">
        <v>1795</v>
      </c>
      <c r="F137" s="16" t="str">
        <f t="shared" si="8"/>
        <v>Vial (Ethylbenzene)</v>
      </c>
      <c r="G137" s="16" t="str">
        <f t="shared" si="9"/>
        <v>Beaker (Ethylbenzene)</v>
      </c>
      <c r="H137" s="16" t="str">
        <f t="shared" si="10"/>
        <v>Drum (Ethylbenzene)</v>
      </c>
      <c r="I137" s="16" t="str">
        <f t="shared" si="11"/>
        <v>Chemical Vat (Ethylbenzene)</v>
      </c>
      <c r="J137" s="16" t="str">
        <f>[1]Compounds!$B128</f>
        <v>Ethylbenzene</v>
      </c>
      <c r="K137" t="str">
        <f>[1]Compounds!$D128</f>
        <v>Liquid</v>
      </c>
      <c r="L137" s="4" t="str">
        <f>IF(K137=[1]Enums!$B$7, [1]Enums!$A$7, IF(K137=[1]Enums!$B$8, [1]Enums!$A$8, [1]Enums!$A$9))</f>
        <v>Vial</v>
      </c>
      <c r="M137" s="4" t="str">
        <f>IF(K137=[1]Enums!$B$10, [1]Enums!$A$10, IF(K137=[1]Enums!$B$11, [1]Enums!$A$11, [1]Enums!$A$12))</f>
        <v>Beaker</v>
      </c>
      <c r="N137" s="4" t="str">
        <f>IF(K137=[1]Enums!$B$13, [1]Enums!$A$13, IF(K137=[1]Enums!$B$14, [1]Enums!$A$14, [1]Enums!$A$15))</f>
        <v>Drum</v>
      </c>
      <c r="O137" s="4" t="str">
        <f>IF(K137=[1]Enums!$B$16, [1]Enums!$A$16, IF(K137=[1]Enums!$B$17, [1]Enums!$A$17, [1]Enums!$A$18))</f>
        <v>Chemical Vat</v>
      </c>
    </row>
    <row r="138" spans="1:15" x14ac:dyDescent="0.2">
      <c r="A138" s="4" t="str">
        <f>[1]Enums!$A$134</f>
        <v>1.0.0</v>
      </c>
      <c r="B138" s="13" t="s">
        <v>802</v>
      </c>
      <c r="C138" s="13" t="s">
        <v>1134</v>
      </c>
      <c r="D138" s="13" t="s">
        <v>1464</v>
      </c>
      <c r="E138" s="13" t="s">
        <v>1794</v>
      </c>
      <c r="F138" s="16" t="str">
        <f t="shared" si="8"/>
        <v>Flask (Ethylene)</v>
      </c>
      <c r="G138" s="16" t="str">
        <f t="shared" si="9"/>
        <v>Cartridge (Ethylene)</v>
      </c>
      <c r="H138" s="16" t="str">
        <f t="shared" si="10"/>
        <v>Canister (Ethylene)</v>
      </c>
      <c r="I138" s="16" t="str">
        <f t="shared" si="11"/>
        <v>Chemical Tank (Ethylene)</v>
      </c>
      <c r="J138" s="16" t="str">
        <f>[1]Compounds!$B129</f>
        <v>Ethylene</v>
      </c>
      <c r="K138" t="str">
        <f>[1]Compounds!$D129</f>
        <v>Gas</v>
      </c>
      <c r="L138" s="4" t="str">
        <f>IF(K138=[1]Enums!$B$7, [1]Enums!$A$7, IF(K138=[1]Enums!$B$8, [1]Enums!$A$8, [1]Enums!$A$9))</f>
        <v>Flask</v>
      </c>
      <c r="M138" s="4" t="str">
        <f>IF(K138=[1]Enums!$B$10, [1]Enums!$A$10, IF(K138=[1]Enums!$B$11, [1]Enums!$A$11, [1]Enums!$A$12))</f>
        <v>Cartridge</v>
      </c>
      <c r="N138" s="4" t="str">
        <f>IF(K138=[1]Enums!$B$13, [1]Enums!$A$13, IF(K138=[1]Enums!$B$14, [1]Enums!$A$14, [1]Enums!$A$15))</f>
        <v>Canister</v>
      </c>
      <c r="O138" s="4" t="str">
        <f>IF(K138=[1]Enums!$B$16, [1]Enums!$A$16, IF(K138=[1]Enums!$B$17, [1]Enums!$A$17, [1]Enums!$A$18))</f>
        <v>Chemical Tank</v>
      </c>
    </row>
    <row r="139" spans="1:15" x14ac:dyDescent="0.2">
      <c r="A139" s="4" t="str">
        <f>[1]Enums!$A$134</f>
        <v>1.0.0</v>
      </c>
      <c r="B139" s="13" t="s">
        <v>801</v>
      </c>
      <c r="C139" s="13" t="s">
        <v>1133</v>
      </c>
      <c r="D139" s="13" t="s">
        <v>1463</v>
      </c>
      <c r="E139" s="13" t="s">
        <v>1793</v>
      </c>
      <c r="F139" s="16" t="str">
        <f t="shared" si="8"/>
        <v>Vial (Ethylene Carbonate)</v>
      </c>
      <c r="G139" s="16" t="str">
        <f t="shared" si="9"/>
        <v>Beaker (Ethylene Carbonate)</v>
      </c>
      <c r="H139" s="16" t="str">
        <f t="shared" si="10"/>
        <v>Drum (Ethylene Carbonate)</v>
      </c>
      <c r="I139" s="16" t="str">
        <f t="shared" si="11"/>
        <v>Chemical Vat (Ethylene Carbonate)</v>
      </c>
      <c r="J139" s="16" t="str">
        <f>[1]Compounds!$B130</f>
        <v>Ethylene Carbonate</v>
      </c>
      <c r="K139" t="str">
        <f>[1]Compounds!$D130</f>
        <v>Liquid</v>
      </c>
      <c r="L139" s="4" t="str">
        <f>IF(K139=[1]Enums!$B$7, [1]Enums!$A$7, IF(K139=[1]Enums!$B$8, [1]Enums!$A$8, [1]Enums!$A$9))</f>
        <v>Vial</v>
      </c>
      <c r="M139" s="4" t="str">
        <f>IF(K139=[1]Enums!$B$10, [1]Enums!$A$10, IF(K139=[1]Enums!$B$11, [1]Enums!$A$11, [1]Enums!$A$12))</f>
        <v>Beaker</v>
      </c>
      <c r="N139" s="4" t="str">
        <f>IF(K139=[1]Enums!$B$13, [1]Enums!$A$13, IF(K139=[1]Enums!$B$14, [1]Enums!$A$14, [1]Enums!$A$15))</f>
        <v>Drum</v>
      </c>
      <c r="O139" s="4" t="str">
        <f>IF(K139=[1]Enums!$B$16, [1]Enums!$A$16, IF(K139=[1]Enums!$B$17, [1]Enums!$A$17, [1]Enums!$A$18))</f>
        <v>Chemical Vat</v>
      </c>
    </row>
    <row r="140" spans="1:15" x14ac:dyDescent="0.2">
      <c r="A140" s="4" t="str">
        <f>[1]Enums!$A$134</f>
        <v>1.0.0</v>
      </c>
      <c r="B140" s="13" t="s">
        <v>800</v>
      </c>
      <c r="C140" s="13" t="s">
        <v>1132</v>
      </c>
      <c r="D140" s="13" t="s">
        <v>1462</v>
      </c>
      <c r="E140" s="13" t="s">
        <v>1792</v>
      </c>
      <c r="F140" s="16" t="str">
        <f t="shared" si="8"/>
        <v>Vial (Ethylene Glycol)</v>
      </c>
      <c r="G140" s="16" t="str">
        <f t="shared" si="9"/>
        <v>Beaker (Ethylene Glycol)</v>
      </c>
      <c r="H140" s="16" t="str">
        <f t="shared" si="10"/>
        <v>Drum (Ethylene Glycol)</v>
      </c>
      <c r="I140" s="16" t="str">
        <f t="shared" si="11"/>
        <v>Chemical Vat (Ethylene Glycol)</v>
      </c>
      <c r="J140" s="16" t="str">
        <f>[1]Compounds!$B131</f>
        <v>Ethylene Glycol</v>
      </c>
      <c r="K140" t="str">
        <f>[1]Compounds!$D131</f>
        <v>Liquid</v>
      </c>
      <c r="L140" s="4" t="str">
        <f>IF(K140=[1]Enums!$B$7, [1]Enums!$A$7, IF(K140=[1]Enums!$B$8, [1]Enums!$A$8, [1]Enums!$A$9))</f>
        <v>Vial</v>
      </c>
      <c r="M140" s="4" t="str">
        <f>IF(K140=[1]Enums!$B$10, [1]Enums!$A$10, IF(K140=[1]Enums!$B$11, [1]Enums!$A$11, [1]Enums!$A$12))</f>
        <v>Beaker</v>
      </c>
      <c r="N140" s="4" t="str">
        <f>IF(K140=[1]Enums!$B$13, [1]Enums!$A$13, IF(K140=[1]Enums!$B$14, [1]Enums!$A$14, [1]Enums!$A$15))</f>
        <v>Drum</v>
      </c>
      <c r="O140" s="4" t="str">
        <f>IF(K140=[1]Enums!$B$16, [1]Enums!$A$16, IF(K140=[1]Enums!$B$17, [1]Enums!$A$17, [1]Enums!$A$18))</f>
        <v>Chemical Vat</v>
      </c>
    </row>
    <row r="141" spans="1:15" x14ac:dyDescent="0.2">
      <c r="A141" s="4" t="str">
        <f>[1]Enums!$A$134</f>
        <v>1.0.0</v>
      </c>
      <c r="B141" s="13" t="s">
        <v>799</v>
      </c>
      <c r="C141" s="13" t="s">
        <v>1131</v>
      </c>
      <c r="D141" s="13" t="s">
        <v>1461</v>
      </c>
      <c r="E141" s="13" t="s">
        <v>1791</v>
      </c>
      <c r="F141" s="16" t="str">
        <f t="shared" si="8"/>
        <v>Vial (Ethylene Oxide)</v>
      </c>
      <c r="G141" s="16" t="str">
        <f t="shared" si="9"/>
        <v>Beaker (Ethylene Oxide)</v>
      </c>
      <c r="H141" s="16" t="str">
        <f t="shared" si="10"/>
        <v>Drum (Ethylene Oxide)</v>
      </c>
      <c r="I141" s="16" t="str">
        <f t="shared" si="11"/>
        <v>Chemical Vat (Ethylene Oxide)</v>
      </c>
      <c r="J141" s="16" t="str">
        <f>[1]Compounds!$B132</f>
        <v>Ethylene Oxide</v>
      </c>
      <c r="K141" t="str">
        <f>[1]Compounds!$D132</f>
        <v>Liquid</v>
      </c>
      <c r="L141" s="4" t="str">
        <f>IF(K141=[1]Enums!$B$7, [1]Enums!$A$7, IF(K141=[1]Enums!$B$8, [1]Enums!$A$8, [1]Enums!$A$9))</f>
        <v>Vial</v>
      </c>
      <c r="M141" s="4" t="str">
        <f>IF(K141=[1]Enums!$B$10, [1]Enums!$A$10, IF(K141=[1]Enums!$B$11, [1]Enums!$A$11, [1]Enums!$A$12))</f>
        <v>Beaker</v>
      </c>
      <c r="N141" s="4" t="str">
        <f>IF(K141=[1]Enums!$B$13, [1]Enums!$A$13, IF(K141=[1]Enums!$B$14, [1]Enums!$A$14, [1]Enums!$A$15))</f>
        <v>Drum</v>
      </c>
      <c r="O141" s="4" t="str">
        <f>IF(K141=[1]Enums!$B$16, [1]Enums!$A$16, IF(K141=[1]Enums!$B$17, [1]Enums!$A$17, [1]Enums!$A$18))</f>
        <v>Chemical Vat</v>
      </c>
    </row>
    <row r="142" spans="1:15" x14ac:dyDescent="0.2">
      <c r="A142" s="4" t="str">
        <f>[1]Enums!$A$134</f>
        <v>1.0.0</v>
      </c>
      <c r="B142" s="13" t="s">
        <v>798</v>
      </c>
      <c r="C142" s="13" t="s">
        <v>1130</v>
      </c>
      <c r="D142" s="13" t="s">
        <v>1460</v>
      </c>
      <c r="E142" s="13" t="s">
        <v>1790</v>
      </c>
      <c r="F142" s="16" t="str">
        <f t="shared" si="8"/>
        <v>Vial (Ethylidene Diacetate)</v>
      </c>
      <c r="G142" s="16" t="str">
        <f t="shared" si="9"/>
        <v>Beaker (Ethylidene Diacetate)</v>
      </c>
      <c r="H142" s="16" t="str">
        <f t="shared" si="10"/>
        <v>Drum (Ethylidene Diacetate)</v>
      </c>
      <c r="I142" s="16" t="str">
        <f t="shared" si="11"/>
        <v>Chemical Vat (Ethylidene Diacetate)</v>
      </c>
      <c r="J142" s="16" t="str">
        <f>[1]Compounds!$B133</f>
        <v>Ethylidene Diacetate</v>
      </c>
      <c r="K142" t="str">
        <f>[1]Compounds!$D133</f>
        <v>Liquid</v>
      </c>
      <c r="L142" s="4" t="str">
        <f>IF(K142=[1]Enums!$B$7, [1]Enums!$A$7, IF(K142=[1]Enums!$B$8, [1]Enums!$A$8, [1]Enums!$A$9))</f>
        <v>Vial</v>
      </c>
      <c r="M142" s="4" t="str">
        <f>IF(K142=[1]Enums!$B$10, [1]Enums!$A$10, IF(K142=[1]Enums!$B$11, [1]Enums!$A$11, [1]Enums!$A$12))</f>
        <v>Beaker</v>
      </c>
      <c r="N142" s="4" t="str">
        <f>IF(K142=[1]Enums!$B$13, [1]Enums!$A$13, IF(K142=[1]Enums!$B$14, [1]Enums!$A$14, [1]Enums!$A$15))</f>
        <v>Drum</v>
      </c>
      <c r="O142" s="4" t="str">
        <f>IF(K142=[1]Enums!$B$16, [1]Enums!$A$16, IF(K142=[1]Enums!$B$17, [1]Enums!$A$17, [1]Enums!$A$18))</f>
        <v>Chemical Vat</v>
      </c>
    </row>
    <row r="143" spans="1:15" x14ac:dyDescent="0.2">
      <c r="A143" s="4"/>
      <c r="B143" s="13" t="s">
        <v>797</v>
      </c>
      <c r="C143" s="13" t="s">
        <v>1129</v>
      </c>
      <c r="D143" s="13" t="s">
        <v>1459</v>
      </c>
      <c r="E143" s="13" t="s">
        <v>1789</v>
      </c>
      <c r="F143" s="16" t="str">
        <f t="shared" si="8"/>
        <v>Vial (Eugenol)</v>
      </c>
      <c r="G143" s="16" t="str">
        <f t="shared" si="9"/>
        <v>Beaker (Eugenol)</v>
      </c>
      <c r="H143" s="16" t="str">
        <f t="shared" si="10"/>
        <v>Drum (Eugenol)</v>
      </c>
      <c r="I143" s="16" t="str">
        <f t="shared" si="11"/>
        <v>Chemical Vat (Eugenol)</v>
      </c>
      <c r="J143" s="16" t="str">
        <f>[1]Compounds!$B134</f>
        <v>Eugenol</v>
      </c>
      <c r="K143" t="str">
        <f>[1]Compounds!$D134</f>
        <v>Liquid</v>
      </c>
      <c r="L143" s="4" t="str">
        <f>IF(K143=[1]Enums!$B$7, [1]Enums!$A$7, IF(K143=[1]Enums!$B$8, [1]Enums!$A$8, [1]Enums!$A$9))</f>
        <v>Vial</v>
      </c>
      <c r="M143" s="4" t="str">
        <f>IF(K143=[1]Enums!$B$10, [1]Enums!$A$10, IF(K143=[1]Enums!$B$11, [1]Enums!$A$11, [1]Enums!$A$12))</f>
        <v>Beaker</v>
      </c>
      <c r="N143" s="4" t="str">
        <f>IF(K143=[1]Enums!$B$13, [1]Enums!$A$13, IF(K143=[1]Enums!$B$14, [1]Enums!$A$14, [1]Enums!$A$15))</f>
        <v>Drum</v>
      </c>
      <c r="O143" s="4" t="str">
        <f>IF(K143=[1]Enums!$B$16, [1]Enums!$A$16, IF(K143=[1]Enums!$B$17, [1]Enums!$A$17, [1]Enums!$A$18))</f>
        <v>Chemical Vat</v>
      </c>
    </row>
    <row r="144" spans="1:15" x14ac:dyDescent="0.2">
      <c r="A144" s="4"/>
      <c r="B144" s="13" t="s">
        <v>796</v>
      </c>
      <c r="C144" s="13" t="s">
        <v>1128</v>
      </c>
      <c r="D144" s="13" t="s">
        <v>1458</v>
      </c>
      <c r="E144" s="13" t="s">
        <v>1788</v>
      </c>
      <c r="F144" s="16" t="str">
        <f t="shared" si="8"/>
        <v>Vial (Ferric Chloride)</v>
      </c>
      <c r="G144" s="16" t="str">
        <f t="shared" si="9"/>
        <v>Beaker (Ferric Chloride)</v>
      </c>
      <c r="H144" s="16" t="str">
        <f t="shared" si="10"/>
        <v>Drum (Ferric Chloride)</v>
      </c>
      <c r="I144" s="16" t="str">
        <f t="shared" si="11"/>
        <v>Chemical Vat (Ferric Chloride)</v>
      </c>
      <c r="J144" s="16" t="str">
        <f>[1]Compounds!$B135</f>
        <v>Ferric Chloride</v>
      </c>
      <c r="K144" t="str">
        <f>[1]Compounds!$D135</f>
        <v>Liquid</v>
      </c>
      <c r="L144" s="4" t="str">
        <f>IF(K144=[1]Enums!$B$7, [1]Enums!$A$7, IF(K144=[1]Enums!$B$8, [1]Enums!$A$8, [1]Enums!$A$9))</f>
        <v>Vial</v>
      </c>
      <c r="M144" s="4" t="str">
        <f>IF(K144=[1]Enums!$B$10, [1]Enums!$A$10, IF(K144=[1]Enums!$B$11, [1]Enums!$A$11, [1]Enums!$A$12))</f>
        <v>Beaker</v>
      </c>
      <c r="N144" s="4" t="str">
        <f>IF(K144=[1]Enums!$B$13, [1]Enums!$A$13, IF(K144=[1]Enums!$B$14, [1]Enums!$A$14, [1]Enums!$A$15))</f>
        <v>Drum</v>
      </c>
      <c r="O144" s="4" t="str">
        <f>IF(K144=[1]Enums!$B$16, [1]Enums!$A$16, IF(K144=[1]Enums!$B$17, [1]Enums!$A$17, [1]Enums!$A$18))</f>
        <v>Chemical Vat</v>
      </c>
    </row>
    <row r="145" spans="1:15" x14ac:dyDescent="0.2">
      <c r="A145" s="4"/>
      <c r="B145" s="13" t="s">
        <v>795</v>
      </c>
      <c r="C145" s="13" t="s">
        <v>1127</v>
      </c>
      <c r="D145" s="13" t="s">
        <v>1457</v>
      </c>
      <c r="E145" s="13" t="s">
        <v>1787</v>
      </c>
      <c r="F145" s="16" t="str">
        <f t="shared" si="8"/>
        <v>Vial (Ferric Oxide (Iron III Oxide))</v>
      </c>
      <c r="G145" s="16" t="str">
        <f t="shared" si="9"/>
        <v>Beaker (Ferric Oxide (Iron III Oxide))</v>
      </c>
      <c r="H145" s="16" t="str">
        <f t="shared" si="10"/>
        <v>Drum (Ferric Oxide (Iron III Oxide))</v>
      </c>
      <c r="I145" s="16" t="str">
        <f t="shared" si="11"/>
        <v>Chemical Vat (Ferric Oxide (Iron III Oxide))</v>
      </c>
      <c r="J145" s="16" t="str">
        <f>[1]Compounds!$B136</f>
        <v>Ferric Oxide (Iron III Oxide)</v>
      </c>
      <c r="K145" t="str">
        <f>[1]Compounds!$D136</f>
        <v>Liquid</v>
      </c>
      <c r="L145" s="4" t="str">
        <f>IF(K145=[1]Enums!$B$7, [1]Enums!$A$7, IF(K145=[1]Enums!$B$8, [1]Enums!$A$8, [1]Enums!$A$9))</f>
        <v>Vial</v>
      </c>
      <c r="M145" s="4" t="str">
        <f>IF(K145=[1]Enums!$B$10, [1]Enums!$A$10, IF(K145=[1]Enums!$B$11, [1]Enums!$A$11, [1]Enums!$A$12))</f>
        <v>Beaker</v>
      </c>
      <c r="N145" s="4" t="str">
        <f>IF(K145=[1]Enums!$B$13, [1]Enums!$A$13, IF(K145=[1]Enums!$B$14, [1]Enums!$A$14, [1]Enums!$A$15))</f>
        <v>Drum</v>
      </c>
      <c r="O145" s="4" t="str">
        <f>IF(K145=[1]Enums!$B$16, [1]Enums!$A$16, IF(K145=[1]Enums!$B$17, [1]Enums!$A$17, [1]Enums!$A$18))</f>
        <v>Chemical Vat</v>
      </c>
    </row>
    <row r="146" spans="1:15" x14ac:dyDescent="0.2">
      <c r="A146" s="4"/>
      <c r="B146" s="13" t="s">
        <v>794</v>
      </c>
      <c r="C146" s="13" t="s">
        <v>1126</v>
      </c>
      <c r="D146" s="13" t="s">
        <v>1456</v>
      </c>
      <c r="E146" s="13" t="s">
        <v>1786</v>
      </c>
      <c r="F146" s="16" t="str">
        <f t="shared" si="8"/>
        <v>Vial (Ferrous Ferric Oxide (Iron II-III Oxide))</v>
      </c>
      <c r="G146" s="16" t="str">
        <f t="shared" si="9"/>
        <v>Beaker (Ferrous Ferric Oxide (Iron II-III Oxide))</v>
      </c>
      <c r="H146" s="16" t="str">
        <f t="shared" si="10"/>
        <v>Drum (Ferrous Ferric Oxide (Iron II-III Oxide))</v>
      </c>
      <c r="I146" s="16" t="str">
        <f t="shared" si="11"/>
        <v>Chemical Vat (Ferrous Ferric Oxide (Iron II-III Oxide))</v>
      </c>
      <c r="J146" s="16" t="str">
        <f>[1]Compounds!$B137</f>
        <v>Ferrous Ferric Oxide (Iron II-III Oxide)</v>
      </c>
      <c r="K146" t="str">
        <f>[1]Compounds!$D137</f>
        <v>Liquid</v>
      </c>
      <c r="L146" s="4" t="str">
        <f>IF(K146=[1]Enums!$B$7, [1]Enums!$A$7, IF(K146=[1]Enums!$B$8, [1]Enums!$A$8, [1]Enums!$A$9))</f>
        <v>Vial</v>
      </c>
      <c r="M146" s="4" t="str">
        <f>IF(K146=[1]Enums!$B$10, [1]Enums!$A$10, IF(K146=[1]Enums!$B$11, [1]Enums!$A$11, [1]Enums!$A$12))</f>
        <v>Beaker</v>
      </c>
      <c r="N146" s="4" t="str">
        <f>IF(K146=[1]Enums!$B$13, [1]Enums!$A$13, IF(K146=[1]Enums!$B$14, [1]Enums!$A$14, [1]Enums!$A$15))</f>
        <v>Drum</v>
      </c>
      <c r="O146" s="4" t="str">
        <f>IF(K146=[1]Enums!$B$16, [1]Enums!$A$16, IF(K146=[1]Enums!$B$17, [1]Enums!$A$17, [1]Enums!$A$18))</f>
        <v>Chemical Vat</v>
      </c>
    </row>
    <row r="147" spans="1:15" x14ac:dyDescent="0.2">
      <c r="A147" s="4" t="str">
        <f>[1]Enums!$A$134</f>
        <v>1.0.0</v>
      </c>
      <c r="B147" s="13" t="s">
        <v>793</v>
      </c>
      <c r="C147" s="13" t="s">
        <v>1125</v>
      </c>
      <c r="D147" s="13" t="s">
        <v>1455</v>
      </c>
      <c r="E147" s="13" t="s">
        <v>1785</v>
      </c>
      <c r="F147" s="16" t="str">
        <f t="shared" si="8"/>
        <v>Vial (Formaldehyde)</v>
      </c>
      <c r="G147" s="16" t="str">
        <f t="shared" si="9"/>
        <v>Beaker (Formaldehyde)</v>
      </c>
      <c r="H147" s="16" t="str">
        <f t="shared" si="10"/>
        <v>Drum (Formaldehyde)</v>
      </c>
      <c r="I147" s="16" t="str">
        <f t="shared" si="11"/>
        <v>Chemical Vat (Formaldehyde)</v>
      </c>
      <c r="J147" s="16" t="str">
        <f>[1]Compounds!$B138</f>
        <v>Formaldehyde</v>
      </c>
      <c r="K147" t="str">
        <f>[1]Compounds!$D138</f>
        <v>Liquid</v>
      </c>
      <c r="L147" s="4" t="str">
        <f>IF(K147=[1]Enums!$B$7, [1]Enums!$A$7, IF(K147=[1]Enums!$B$8, [1]Enums!$A$8, [1]Enums!$A$9))</f>
        <v>Vial</v>
      </c>
      <c r="M147" s="4" t="str">
        <f>IF(K147=[1]Enums!$B$10, [1]Enums!$A$10, IF(K147=[1]Enums!$B$11, [1]Enums!$A$11, [1]Enums!$A$12))</f>
        <v>Beaker</v>
      </c>
      <c r="N147" s="4" t="str">
        <f>IF(K147=[1]Enums!$B$13, [1]Enums!$A$13, IF(K147=[1]Enums!$B$14, [1]Enums!$A$14, [1]Enums!$A$15))</f>
        <v>Drum</v>
      </c>
      <c r="O147" s="4" t="str">
        <f>IF(K147=[1]Enums!$B$16, [1]Enums!$A$16, IF(K147=[1]Enums!$B$17, [1]Enums!$A$17, [1]Enums!$A$18))</f>
        <v>Chemical Vat</v>
      </c>
    </row>
    <row r="148" spans="1:15" x14ac:dyDescent="0.2">
      <c r="A148" s="4"/>
      <c r="B148" s="13" t="s">
        <v>792</v>
      </c>
      <c r="C148" s="13" t="s">
        <v>1124</v>
      </c>
      <c r="D148" s="13" t="s">
        <v>1454</v>
      </c>
      <c r="E148" s="13" t="s">
        <v>1784</v>
      </c>
      <c r="F148" s="16" t="str">
        <f t="shared" si="8"/>
        <v>Vial (Formic Acid)</v>
      </c>
      <c r="G148" s="16" t="str">
        <f t="shared" si="9"/>
        <v>Beaker (Formic Acid)</v>
      </c>
      <c r="H148" s="16" t="str">
        <f t="shared" si="10"/>
        <v>Drum (Formic Acid)</v>
      </c>
      <c r="I148" s="16" t="str">
        <f t="shared" si="11"/>
        <v>Chemical Vat (Formic Acid)</v>
      </c>
      <c r="J148" s="16" t="str">
        <f>[1]Compounds!$B139</f>
        <v>Formic Acid</v>
      </c>
      <c r="K148" t="str">
        <f>[1]Compounds!$D139</f>
        <v>Liquid</v>
      </c>
      <c r="L148" s="4" t="str">
        <f>IF(K148=[1]Enums!$B$7, [1]Enums!$A$7, IF(K148=[1]Enums!$B$8, [1]Enums!$A$8, [1]Enums!$A$9))</f>
        <v>Vial</v>
      </c>
      <c r="M148" s="4" t="str">
        <f>IF(K148=[1]Enums!$B$10, [1]Enums!$A$10, IF(K148=[1]Enums!$B$11, [1]Enums!$A$11, [1]Enums!$A$12))</f>
        <v>Beaker</v>
      </c>
      <c r="N148" s="4" t="str">
        <f>IF(K148=[1]Enums!$B$13, [1]Enums!$A$13, IF(K148=[1]Enums!$B$14, [1]Enums!$A$14, [1]Enums!$A$15))</f>
        <v>Drum</v>
      </c>
      <c r="O148" s="4" t="str">
        <f>IF(K148=[1]Enums!$B$16, [1]Enums!$A$16, IF(K148=[1]Enums!$B$17, [1]Enums!$A$17, [1]Enums!$A$18))</f>
        <v>Chemical Vat</v>
      </c>
    </row>
    <row r="149" spans="1:15" x14ac:dyDescent="0.2">
      <c r="A149" s="4"/>
      <c r="B149" s="13" t="s">
        <v>791</v>
      </c>
      <c r="C149" s="13" t="s">
        <v>1123</v>
      </c>
      <c r="D149" s="13" t="s">
        <v>1453</v>
      </c>
      <c r="E149" s="13" t="s">
        <v>1783</v>
      </c>
      <c r="F149" s="16" t="str">
        <f t="shared" si="8"/>
        <v>Vial (Fructose)</v>
      </c>
      <c r="G149" s="16" t="str">
        <f t="shared" si="9"/>
        <v>Beaker (Fructose)</v>
      </c>
      <c r="H149" s="16" t="str">
        <f t="shared" si="10"/>
        <v>Drum (Fructose)</v>
      </c>
      <c r="I149" s="16" t="str">
        <f t="shared" si="11"/>
        <v>Chemical Vat (Fructose)</v>
      </c>
      <c r="J149" s="16" t="str">
        <f>[1]Compounds!$B140</f>
        <v>Fructose</v>
      </c>
      <c r="K149" t="str">
        <f>[1]Compounds!$D140</f>
        <v>Liquid</v>
      </c>
      <c r="L149" s="4" t="str">
        <f>IF(K149=[1]Enums!$B$7, [1]Enums!$A$7, IF(K149=[1]Enums!$B$8, [1]Enums!$A$8, [1]Enums!$A$9))</f>
        <v>Vial</v>
      </c>
      <c r="M149" s="4" t="str">
        <f>IF(K149=[1]Enums!$B$10, [1]Enums!$A$10, IF(K149=[1]Enums!$B$11, [1]Enums!$A$11, [1]Enums!$A$12))</f>
        <v>Beaker</v>
      </c>
      <c r="N149" s="4" t="str">
        <f>IF(K149=[1]Enums!$B$13, [1]Enums!$A$13, IF(K149=[1]Enums!$B$14, [1]Enums!$A$14, [1]Enums!$A$15))</f>
        <v>Drum</v>
      </c>
      <c r="O149" s="4" t="str">
        <f>IF(K149=[1]Enums!$B$16, [1]Enums!$A$16, IF(K149=[1]Enums!$B$17, [1]Enums!$A$17, [1]Enums!$A$18))</f>
        <v>Chemical Vat</v>
      </c>
    </row>
    <row r="150" spans="1:15" x14ac:dyDescent="0.2">
      <c r="A150" s="4" t="str">
        <f>[1]Enums!$A$134</f>
        <v>1.0.0</v>
      </c>
      <c r="B150" s="13" t="s">
        <v>790</v>
      </c>
      <c r="C150" s="13" t="s">
        <v>1122</v>
      </c>
      <c r="D150" s="13" t="s">
        <v>1452</v>
      </c>
      <c r="E150" s="13" t="s">
        <v>1782</v>
      </c>
      <c r="F150" s="16" t="str">
        <f t="shared" si="8"/>
        <v>Vial (Fruit Brandy)</v>
      </c>
      <c r="G150" s="16" t="str">
        <f t="shared" si="9"/>
        <v>Beaker (Fruit Brandy)</v>
      </c>
      <c r="H150" s="16" t="str">
        <f t="shared" si="10"/>
        <v>Drum (Fruit Brandy)</v>
      </c>
      <c r="I150" s="16" t="str">
        <f t="shared" si="11"/>
        <v>Chemical Vat (Fruit Brandy)</v>
      </c>
      <c r="J150" s="16" t="str">
        <f>[1]Compounds!$B326</f>
        <v>Fruit Brandy</v>
      </c>
      <c r="K150" t="str">
        <f>[1]Compounds!$D326</f>
        <v>Liquid</v>
      </c>
      <c r="L150" s="4" t="str">
        <f>IF(K150=[1]Enums!$B$7, [1]Enums!$A$7, IF(K150=[1]Enums!$B$8, [1]Enums!$A$8, [1]Enums!$A$9))</f>
        <v>Vial</v>
      </c>
      <c r="M150" s="4" t="str">
        <f>IF(K150=[1]Enums!$B$10, [1]Enums!$A$10, IF(K150=[1]Enums!$B$11, [1]Enums!$A$11, [1]Enums!$A$12))</f>
        <v>Beaker</v>
      </c>
      <c r="N150" s="4" t="str">
        <f>IF(K150=[1]Enums!$B$13, [1]Enums!$A$13, IF(K150=[1]Enums!$B$14, [1]Enums!$A$14, [1]Enums!$A$15))</f>
        <v>Drum</v>
      </c>
      <c r="O150" s="4" t="str">
        <f>IF(K150=[1]Enums!$B$16, [1]Enums!$A$16, IF(K150=[1]Enums!$B$17, [1]Enums!$A$17, [1]Enums!$A$18))</f>
        <v>Chemical Vat</v>
      </c>
    </row>
    <row r="151" spans="1:15" x14ac:dyDescent="0.2">
      <c r="A151" s="4" t="str">
        <f>[1]Enums!$A$134</f>
        <v>1.0.0</v>
      </c>
      <c r="B151" s="13" t="s">
        <v>789</v>
      </c>
      <c r="C151" s="13" t="s">
        <v>1121</v>
      </c>
      <c r="D151" s="13" t="s">
        <v>1451</v>
      </c>
      <c r="E151" s="13" t="s">
        <v>1781</v>
      </c>
      <c r="F151" s="16" t="str">
        <f t="shared" si="8"/>
        <v>Vial (Gas Oil)</v>
      </c>
      <c r="G151" s="16" t="str">
        <f t="shared" si="9"/>
        <v>Beaker (Gas Oil)</v>
      </c>
      <c r="H151" s="16" t="str">
        <f t="shared" si="10"/>
        <v>Drum (Gas Oil)</v>
      </c>
      <c r="I151" s="16" t="str">
        <f t="shared" si="11"/>
        <v>Chemical Vat (Gas Oil)</v>
      </c>
      <c r="J151" s="16" t="str">
        <f>[1]Compounds!$B141</f>
        <v>Gas Oil</v>
      </c>
      <c r="K151" t="str">
        <f>[1]Compounds!$D141</f>
        <v>Liquid</v>
      </c>
      <c r="L151" s="4" t="str">
        <f>IF(K151=[1]Enums!$B$7, [1]Enums!$A$7, IF(K151=[1]Enums!$B$8, [1]Enums!$A$8, [1]Enums!$A$9))</f>
        <v>Vial</v>
      </c>
      <c r="M151" s="4" t="str">
        <f>IF(K151=[1]Enums!$B$10, [1]Enums!$A$10, IF(K151=[1]Enums!$B$11, [1]Enums!$A$11, [1]Enums!$A$12))</f>
        <v>Beaker</v>
      </c>
      <c r="N151" s="4" t="str">
        <f>IF(K151=[1]Enums!$B$13, [1]Enums!$A$13, IF(K151=[1]Enums!$B$14, [1]Enums!$A$14, [1]Enums!$A$15))</f>
        <v>Drum</v>
      </c>
      <c r="O151" s="4" t="str">
        <f>IF(K151=[1]Enums!$B$16, [1]Enums!$A$16, IF(K151=[1]Enums!$B$17, [1]Enums!$A$17, [1]Enums!$A$18))</f>
        <v>Chemical Vat</v>
      </c>
    </row>
    <row r="152" spans="1:15" x14ac:dyDescent="0.2">
      <c r="A152" s="4" t="str">
        <f>[1]Enums!$A$134</f>
        <v>1.0.0</v>
      </c>
      <c r="B152" s="13" t="s">
        <v>788</v>
      </c>
      <c r="C152" s="13" t="s">
        <v>1120</v>
      </c>
      <c r="D152" s="13" t="s">
        <v>1450</v>
      </c>
      <c r="E152" s="13" t="s">
        <v>1780</v>
      </c>
      <c r="F152" s="16" t="str">
        <f t="shared" si="8"/>
        <v>Vial (Gin)</v>
      </c>
      <c r="G152" s="16" t="str">
        <f t="shared" si="9"/>
        <v>Beaker (Gin)</v>
      </c>
      <c r="H152" s="16" t="str">
        <f t="shared" si="10"/>
        <v>Drum (Gin)</v>
      </c>
      <c r="I152" s="16" t="str">
        <f t="shared" si="11"/>
        <v>Chemical Vat (Gin)</v>
      </c>
      <c r="J152" s="16" t="str">
        <f>[1]Compounds!$B328</f>
        <v>Gin</v>
      </c>
      <c r="K152" t="str">
        <f>[1]Compounds!$D328</f>
        <v>Liquid</v>
      </c>
      <c r="L152" s="4" t="str">
        <f>IF(K152=[1]Enums!$B$7, [1]Enums!$A$7, IF(K152=[1]Enums!$B$8, [1]Enums!$A$8, [1]Enums!$A$9))</f>
        <v>Vial</v>
      </c>
      <c r="M152" s="4" t="str">
        <f>IF(K152=[1]Enums!$B$10, [1]Enums!$A$10, IF(K152=[1]Enums!$B$11, [1]Enums!$A$11, [1]Enums!$A$12))</f>
        <v>Beaker</v>
      </c>
      <c r="N152" s="4" t="str">
        <f>IF(K152=[1]Enums!$B$13, [1]Enums!$A$13, IF(K152=[1]Enums!$B$14, [1]Enums!$A$14, [1]Enums!$A$15))</f>
        <v>Drum</v>
      </c>
      <c r="O152" s="4" t="str">
        <f>IF(K152=[1]Enums!$B$16, [1]Enums!$A$16, IF(K152=[1]Enums!$B$17, [1]Enums!$A$17, [1]Enums!$A$18))</f>
        <v>Chemical Vat</v>
      </c>
    </row>
    <row r="153" spans="1:15" x14ac:dyDescent="0.2">
      <c r="A153" s="4" t="str">
        <f>[1]Enums!$A$134</f>
        <v>1.0.0</v>
      </c>
      <c r="B153" s="13" t="s">
        <v>787</v>
      </c>
      <c r="C153" s="13" t="s">
        <v>1119</v>
      </c>
      <c r="D153" s="13" t="s">
        <v>1449</v>
      </c>
      <c r="E153" s="13" t="s">
        <v>1779</v>
      </c>
      <c r="F153" s="16" t="str">
        <f t="shared" si="8"/>
        <v>Vial (Glucose)</v>
      </c>
      <c r="G153" s="16" t="str">
        <f t="shared" si="9"/>
        <v>Beaker (Glucose)</v>
      </c>
      <c r="H153" s="16" t="str">
        <f t="shared" si="10"/>
        <v>Drum (Glucose)</v>
      </c>
      <c r="I153" s="16" t="str">
        <f t="shared" si="11"/>
        <v>Chemical Vat (Glucose)</v>
      </c>
      <c r="J153" s="16" t="str">
        <f>[1]Compounds!$B142</f>
        <v>Glucose</v>
      </c>
      <c r="K153" t="str">
        <f>[1]Compounds!$D142</f>
        <v>Liquid</v>
      </c>
      <c r="L153" s="4" t="str">
        <f>IF(K153=[1]Enums!$B$7, [1]Enums!$A$7, IF(K153=[1]Enums!$B$8, [1]Enums!$A$8, [1]Enums!$A$9))</f>
        <v>Vial</v>
      </c>
      <c r="M153" s="4" t="str">
        <f>IF(K153=[1]Enums!$B$10, [1]Enums!$A$10, IF(K153=[1]Enums!$B$11, [1]Enums!$A$11, [1]Enums!$A$12))</f>
        <v>Beaker</v>
      </c>
      <c r="N153" s="4" t="str">
        <f>IF(K153=[1]Enums!$B$13, [1]Enums!$A$13, IF(K153=[1]Enums!$B$14, [1]Enums!$A$14, [1]Enums!$A$15))</f>
        <v>Drum</v>
      </c>
      <c r="O153" s="4" t="str">
        <f>IF(K153=[1]Enums!$B$16, [1]Enums!$A$16, IF(K153=[1]Enums!$B$17, [1]Enums!$A$17, [1]Enums!$A$18))</f>
        <v>Chemical Vat</v>
      </c>
    </row>
    <row r="154" spans="1:15" x14ac:dyDescent="0.2">
      <c r="A154" s="4" t="str">
        <f>[1]Enums!$A$134</f>
        <v>1.0.0</v>
      </c>
      <c r="B154" s="13" t="s">
        <v>786</v>
      </c>
      <c r="C154" s="13" t="s">
        <v>1118</v>
      </c>
      <c r="D154" s="13" t="s">
        <v>1448</v>
      </c>
      <c r="E154" s="13" t="s">
        <v>1778</v>
      </c>
      <c r="F154" s="16" t="str">
        <f t="shared" si="8"/>
        <v>Vial (Glycerol)</v>
      </c>
      <c r="G154" s="16" t="str">
        <f t="shared" si="9"/>
        <v>Beaker (Glycerol)</v>
      </c>
      <c r="H154" s="16" t="str">
        <f t="shared" si="10"/>
        <v>Drum (Glycerol)</v>
      </c>
      <c r="I154" s="16" t="str">
        <f t="shared" si="11"/>
        <v>Chemical Vat (Glycerol)</v>
      </c>
      <c r="J154" s="16" t="str">
        <f>[1]Compounds!$B143</f>
        <v>Glycerol</v>
      </c>
      <c r="K154" t="str">
        <f>[1]Compounds!$D143</f>
        <v>Liquid</v>
      </c>
      <c r="L154" s="4" t="str">
        <f>IF(K154=[1]Enums!$B$7, [1]Enums!$A$7, IF(K154=[1]Enums!$B$8, [1]Enums!$A$8, [1]Enums!$A$9))</f>
        <v>Vial</v>
      </c>
      <c r="M154" s="4" t="str">
        <f>IF(K154=[1]Enums!$B$10, [1]Enums!$A$10, IF(K154=[1]Enums!$B$11, [1]Enums!$A$11, [1]Enums!$A$12))</f>
        <v>Beaker</v>
      </c>
      <c r="N154" s="4" t="str">
        <f>IF(K154=[1]Enums!$B$13, [1]Enums!$A$13, IF(K154=[1]Enums!$B$14, [1]Enums!$A$14, [1]Enums!$A$15))</f>
        <v>Drum</v>
      </c>
      <c r="O154" s="4" t="str">
        <f>IF(K154=[1]Enums!$B$16, [1]Enums!$A$16, IF(K154=[1]Enums!$B$17, [1]Enums!$A$17, [1]Enums!$A$18))</f>
        <v>Chemical Vat</v>
      </c>
    </row>
    <row r="155" spans="1:15" x14ac:dyDescent="0.2">
      <c r="A155" s="4" t="str">
        <f>[1]Enums!$A$134</f>
        <v>1.0.0</v>
      </c>
      <c r="B155" s="13" t="s">
        <v>785</v>
      </c>
      <c r="C155" s="13" t="s">
        <v>1117</v>
      </c>
      <c r="D155" s="13" t="s">
        <v>1447</v>
      </c>
      <c r="E155" s="13" t="s">
        <v>1777</v>
      </c>
      <c r="F155" s="16" t="str">
        <f t="shared" si="8"/>
        <v>Vial (Glycolic Acid)</v>
      </c>
      <c r="G155" s="16" t="str">
        <f t="shared" si="9"/>
        <v>Beaker (Glycolic Acid)</v>
      </c>
      <c r="H155" s="16" t="str">
        <f t="shared" si="10"/>
        <v>Drum (Glycolic Acid)</v>
      </c>
      <c r="I155" s="16" t="str">
        <f t="shared" si="11"/>
        <v>Chemical Vat (Glycolic Acid)</v>
      </c>
      <c r="J155" s="16" t="str">
        <f>[1]Compounds!$B144</f>
        <v>Glycolic Acid</v>
      </c>
      <c r="K155" t="str">
        <f>[1]Compounds!$D144</f>
        <v>Liquid</v>
      </c>
      <c r="L155" s="4" t="str">
        <f>IF(K155=[1]Enums!$B$7, [1]Enums!$A$7, IF(K155=[1]Enums!$B$8, [1]Enums!$A$8, [1]Enums!$A$9))</f>
        <v>Vial</v>
      </c>
      <c r="M155" s="4" t="str">
        <f>IF(K155=[1]Enums!$B$10, [1]Enums!$A$10, IF(K155=[1]Enums!$B$11, [1]Enums!$A$11, [1]Enums!$A$12))</f>
        <v>Beaker</v>
      </c>
      <c r="N155" s="4" t="str">
        <f>IF(K155=[1]Enums!$B$13, [1]Enums!$A$13, IF(K155=[1]Enums!$B$14, [1]Enums!$A$14, [1]Enums!$A$15))</f>
        <v>Drum</v>
      </c>
      <c r="O155" s="4" t="str">
        <f>IF(K155=[1]Enums!$B$16, [1]Enums!$A$16, IF(K155=[1]Enums!$B$17, [1]Enums!$A$17, [1]Enums!$A$18))</f>
        <v>Chemical Vat</v>
      </c>
    </row>
    <row r="156" spans="1:15" x14ac:dyDescent="0.2">
      <c r="A156" s="4"/>
      <c r="B156" s="13" t="s">
        <v>784</v>
      </c>
      <c r="C156" s="13" t="s">
        <v>1116</v>
      </c>
      <c r="D156" s="13" t="s">
        <v>1446</v>
      </c>
      <c r="E156" s="13" t="s">
        <v>1776</v>
      </c>
      <c r="F156" s="16" t="str">
        <f t="shared" si="8"/>
        <v>Vial (Gum Arabic)</v>
      </c>
      <c r="G156" s="16" t="str">
        <f t="shared" si="9"/>
        <v>Beaker (Gum Arabic)</v>
      </c>
      <c r="H156" s="16" t="str">
        <f t="shared" si="10"/>
        <v>Drum (Gum Arabic)</v>
      </c>
      <c r="I156" s="16" t="str">
        <f t="shared" si="11"/>
        <v>Chemical Vat (Gum Arabic)</v>
      </c>
      <c r="J156" s="16" t="str">
        <f>[1]Compounds!$B145</f>
        <v>Gum Arabic</v>
      </c>
      <c r="K156" t="str">
        <f>[1]Compounds!$D145</f>
        <v>Liquid</v>
      </c>
      <c r="L156" s="4" t="str">
        <f>IF(K156=[1]Enums!$B$7, [1]Enums!$A$7, IF(K156=[1]Enums!$B$8, [1]Enums!$A$8, [1]Enums!$A$9))</f>
        <v>Vial</v>
      </c>
      <c r="M156" s="4" t="str">
        <f>IF(K156=[1]Enums!$B$10, [1]Enums!$A$10, IF(K156=[1]Enums!$B$11, [1]Enums!$A$11, [1]Enums!$A$12))</f>
        <v>Beaker</v>
      </c>
      <c r="N156" s="4" t="str">
        <f>IF(K156=[1]Enums!$B$13, [1]Enums!$A$13, IF(K156=[1]Enums!$B$14, [1]Enums!$A$14, [1]Enums!$A$15))</f>
        <v>Drum</v>
      </c>
      <c r="O156" s="4" t="str">
        <f>IF(K156=[1]Enums!$B$16, [1]Enums!$A$16, IF(K156=[1]Enums!$B$17, [1]Enums!$A$17, [1]Enums!$A$18))</f>
        <v>Chemical Vat</v>
      </c>
    </row>
    <row r="157" spans="1:15" x14ac:dyDescent="0.2">
      <c r="A157" s="4" t="str">
        <f>[1]Enums!$A$134</f>
        <v>1.0.0</v>
      </c>
      <c r="B157" s="13" t="s">
        <v>783</v>
      </c>
      <c r="C157" s="13" t="s">
        <v>1115</v>
      </c>
      <c r="D157" s="13" t="s">
        <v>1445</v>
      </c>
      <c r="E157" s="13" t="s">
        <v>1775</v>
      </c>
      <c r="F157" s="16" t="str">
        <f t="shared" si="8"/>
        <v>Vial (Heavy Naphtha)</v>
      </c>
      <c r="G157" s="16" t="str">
        <f t="shared" si="9"/>
        <v>Beaker (Heavy Naphtha)</v>
      </c>
      <c r="H157" s="16" t="str">
        <f t="shared" si="10"/>
        <v>Drum (Heavy Naphtha)</v>
      </c>
      <c r="I157" s="16" t="str">
        <f t="shared" si="11"/>
        <v>Chemical Vat (Heavy Naphtha)</v>
      </c>
      <c r="J157" s="16" t="str">
        <f>[1]Compounds!$B146</f>
        <v>Heavy Naphtha</v>
      </c>
      <c r="K157" t="str">
        <f>[1]Compounds!$D146</f>
        <v>Liquid</v>
      </c>
      <c r="L157" s="4" t="str">
        <f>IF(K157=[1]Enums!$B$7, [1]Enums!$A$7, IF(K157=[1]Enums!$B$8, [1]Enums!$A$8, [1]Enums!$A$9))</f>
        <v>Vial</v>
      </c>
      <c r="M157" s="4" t="str">
        <f>IF(K157=[1]Enums!$B$10, [1]Enums!$A$10, IF(K157=[1]Enums!$B$11, [1]Enums!$A$11, [1]Enums!$A$12))</f>
        <v>Beaker</v>
      </c>
      <c r="N157" s="4" t="str">
        <f>IF(K157=[1]Enums!$B$13, [1]Enums!$A$13, IF(K157=[1]Enums!$B$14, [1]Enums!$A$14, [1]Enums!$A$15))</f>
        <v>Drum</v>
      </c>
      <c r="O157" s="4" t="str">
        <f>IF(K157=[1]Enums!$B$16, [1]Enums!$A$16, IF(K157=[1]Enums!$B$17, [1]Enums!$A$17, [1]Enums!$A$18))</f>
        <v>Chemical Vat</v>
      </c>
    </row>
    <row r="158" spans="1:15" x14ac:dyDescent="0.2">
      <c r="A158" s="4" t="str">
        <f>[1]Enums!$A$134</f>
        <v>1.0.0</v>
      </c>
      <c r="B158" s="13" t="s">
        <v>782</v>
      </c>
      <c r="C158" s="13" t="s">
        <v>1114</v>
      </c>
      <c r="D158" s="13" t="s">
        <v>1444</v>
      </c>
      <c r="E158" s="13" t="s">
        <v>1774</v>
      </c>
      <c r="F158" s="16" t="str">
        <f t="shared" si="8"/>
        <v>Vial (Hexamine)</v>
      </c>
      <c r="G158" s="16" t="str">
        <f t="shared" si="9"/>
        <v>Beaker (Hexamine)</v>
      </c>
      <c r="H158" s="16" t="str">
        <f t="shared" si="10"/>
        <v>Drum (Hexamine)</v>
      </c>
      <c r="I158" s="16" t="str">
        <f t="shared" si="11"/>
        <v>Chemical Vat (Hexamine)</v>
      </c>
      <c r="J158" s="16" t="str">
        <f>[1]Compounds!$B148</f>
        <v>Hexamine</v>
      </c>
      <c r="K158" t="str">
        <f>[1]Compounds!$D148</f>
        <v>Liquid</v>
      </c>
      <c r="L158" s="4" t="str">
        <f>IF(K158=[1]Enums!$B$7, [1]Enums!$A$7, IF(K158=[1]Enums!$B$8, [1]Enums!$A$8, [1]Enums!$A$9))</f>
        <v>Vial</v>
      </c>
      <c r="M158" s="4" t="str">
        <f>IF(K158=[1]Enums!$B$10, [1]Enums!$A$10, IF(K158=[1]Enums!$B$11, [1]Enums!$A$11, [1]Enums!$A$12))</f>
        <v>Beaker</v>
      </c>
      <c r="N158" s="4" t="str">
        <f>IF(K158=[1]Enums!$B$13, [1]Enums!$A$13, IF(K158=[1]Enums!$B$14, [1]Enums!$A$14, [1]Enums!$A$15))</f>
        <v>Drum</v>
      </c>
      <c r="O158" s="4" t="str">
        <f>IF(K158=[1]Enums!$B$16, [1]Enums!$A$16, IF(K158=[1]Enums!$B$17, [1]Enums!$A$17, [1]Enums!$A$18))</f>
        <v>Chemical Vat</v>
      </c>
    </row>
    <row r="159" spans="1:15" x14ac:dyDescent="0.2">
      <c r="A159" s="4" t="str">
        <f>[1]Enums!$A$134</f>
        <v>1.0.0</v>
      </c>
      <c r="B159" s="13" t="s">
        <v>781</v>
      </c>
      <c r="C159" s="13" t="s">
        <v>1113</v>
      </c>
      <c r="D159" s="13" t="s">
        <v>1443</v>
      </c>
      <c r="E159" s="13" t="s">
        <v>1773</v>
      </c>
      <c r="F159" s="16" t="str">
        <f t="shared" si="8"/>
        <v>Vial (Hexane Isomers)</v>
      </c>
      <c r="G159" s="16" t="str">
        <f t="shared" si="9"/>
        <v>Beaker (Hexane Isomers)</v>
      </c>
      <c r="H159" s="16" t="str">
        <f t="shared" si="10"/>
        <v>Drum (Hexane Isomers)</v>
      </c>
      <c r="I159" s="16" t="str">
        <f t="shared" si="11"/>
        <v>Chemical Vat (Hexane Isomers)</v>
      </c>
      <c r="J159" s="16" t="str">
        <f>[1]Compounds!$B149</f>
        <v>Hexane Isomers</v>
      </c>
      <c r="K159" t="str">
        <f>[1]Compounds!$D149</f>
        <v>Liquid</v>
      </c>
      <c r="L159" s="4" t="str">
        <f>IF(K159=[1]Enums!$B$7, [1]Enums!$A$7, IF(K159=[1]Enums!$B$8, [1]Enums!$A$8, [1]Enums!$A$9))</f>
        <v>Vial</v>
      </c>
      <c r="M159" s="4" t="str">
        <f>IF(K159=[1]Enums!$B$10, [1]Enums!$A$10, IF(K159=[1]Enums!$B$11, [1]Enums!$A$11, [1]Enums!$A$12))</f>
        <v>Beaker</v>
      </c>
      <c r="N159" s="4" t="str">
        <f>IF(K159=[1]Enums!$B$13, [1]Enums!$A$13, IF(K159=[1]Enums!$B$14, [1]Enums!$A$14, [1]Enums!$A$15))</f>
        <v>Drum</v>
      </c>
      <c r="O159" s="4" t="str">
        <f>IF(K159=[1]Enums!$B$16, [1]Enums!$A$16, IF(K159=[1]Enums!$B$17, [1]Enums!$A$17, [1]Enums!$A$18))</f>
        <v>Chemical Vat</v>
      </c>
    </row>
    <row r="160" spans="1:15" x14ac:dyDescent="0.2">
      <c r="A160" s="4" t="str">
        <f>[1]Enums!$A$134</f>
        <v>1.0.0</v>
      </c>
      <c r="B160" s="13" t="s">
        <v>780</v>
      </c>
      <c r="C160" s="13" t="s">
        <v>1112</v>
      </c>
      <c r="D160" s="13" t="s">
        <v>1442</v>
      </c>
      <c r="E160" s="13" t="s">
        <v>1772</v>
      </c>
      <c r="F160" s="16" t="str">
        <f t="shared" si="8"/>
        <v>Vial (High Octane Gasoline)</v>
      </c>
      <c r="G160" s="16" t="str">
        <f t="shared" si="9"/>
        <v>Beaker (High Octane Gasoline)</v>
      </c>
      <c r="H160" s="16" t="str">
        <f t="shared" si="10"/>
        <v>Drum (High Octane Gasoline)</v>
      </c>
      <c r="I160" s="16" t="str">
        <f t="shared" si="11"/>
        <v>Chemical Vat (High Octane Gasoline)</v>
      </c>
      <c r="J160" s="16" t="str">
        <f>[1]Compounds!$B150</f>
        <v>High Octane Gasoline</v>
      </c>
      <c r="K160" t="str">
        <f>[1]Compounds!$D150</f>
        <v>Liquid</v>
      </c>
      <c r="L160" s="4" t="str">
        <f>IF(K160=[1]Enums!$B$7, [1]Enums!$A$7, IF(K160=[1]Enums!$B$8, [1]Enums!$A$8, [1]Enums!$A$9))</f>
        <v>Vial</v>
      </c>
      <c r="M160" s="4" t="str">
        <f>IF(K160=[1]Enums!$B$10, [1]Enums!$A$10, IF(K160=[1]Enums!$B$11, [1]Enums!$A$11, [1]Enums!$A$12))</f>
        <v>Beaker</v>
      </c>
      <c r="N160" s="4" t="str">
        <f>IF(K160=[1]Enums!$B$13, [1]Enums!$A$13, IF(K160=[1]Enums!$B$14, [1]Enums!$A$14, [1]Enums!$A$15))</f>
        <v>Drum</v>
      </c>
      <c r="O160" s="4" t="str">
        <f>IF(K160=[1]Enums!$B$16, [1]Enums!$A$16, IF(K160=[1]Enums!$B$17, [1]Enums!$A$17, [1]Enums!$A$18))</f>
        <v>Chemical Vat</v>
      </c>
    </row>
    <row r="161" spans="1:15" x14ac:dyDescent="0.2">
      <c r="A161" s="4" t="str">
        <f>[1]Enums!$A$134</f>
        <v>1.0.0</v>
      </c>
      <c r="B161" s="13" t="s">
        <v>779</v>
      </c>
      <c r="C161" s="13" t="s">
        <v>1111</v>
      </c>
      <c r="D161" s="13" t="s">
        <v>1441</v>
      </c>
      <c r="E161" s="13" t="s">
        <v>1771</v>
      </c>
      <c r="F161" s="16" t="str">
        <f t="shared" si="8"/>
        <v>Vial (Hydrochloric Acid)</v>
      </c>
      <c r="G161" s="16" t="str">
        <f t="shared" si="9"/>
        <v>Beaker (Hydrochloric Acid)</v>
      </c>
      <c r="H161" s="16" t="str">
        <f t="shared" si="10"/>
        <v>Drum (Hydrochloric Acid)</v>
      </c>
      <c r="I161" s="16" t="str">
        <f t="shared" si="11"/>
        <v>Chemical Vat (Hydrochloric Acid)</v>
      </c>
      <c r="J161" s="16" t="str">
        <f>[1]Compounds!$B151</f>
        <v>Hydrochloric Acid</v>
      </c>
      <c r="K161" t="str">
        <f>[1]Compounds!$D151</f>
        <v>Liquid</v>
      </c>
      <c r="L161" s="4" t="str">
        <f>IF(K161=[1]Enums!$B$7, [1]Enums!$A$7, IF(K161=[1]Enums!$B$8, [1]Enums!$A$8, [1]Enums!$A$9))</f>
        <v>Vial</v>
      </c>
      <c r="M161" s="4" t="str">
        <f>IF(K161=[1]Enums!$B$10, [1]Enums!$A$10, IF(K161=[1]Enums!$B$11, [1]Enums!$A$11, [1]Enums!$A$12))</f>
        <v>Beaker</v>
      </c>
      <c r="N161" s="4" t="str">
        <f>IF(K161=[1]Enums!$B$13, [1]Enums!$A$13, IF(K161=[1]Enums!$B$14, [1]Enums!$A$14, [1]Enums!$A$15))</f>
        <v>Drum</v>
      </c>
      <c r="O161" s="4" t="str">
        <f>IF(K161=[1]Enums!$B$16, [1]Enums!$A$16, IF(K161=[1]Enums!$B$17, [1]Enums!$A$17, [1]Enums!$A$18))</f>
        <v>Chemical Vat</v>
      </c>
    </row>
    <row r="162" spans="1:15" x14ac:dyDescent="0.2">
      <c r="A162" s="4" t="str">
        <f>[1]Enums!$A$146</f>
        <v>1.1.2</v>
      </c>
      <c r="B162" s="13" t="s">
        <v>778</v>
      </c>
      <c r="C162" s="13" t="s">
        <v>1110</v>
      </c>
      <c r="D162" s="13" t="s">
        <v>1440</v>
      </c>
      <c r="E162" s="13" t="s">
        <v>1770</v>
      </c>
      <c r="F162" s="16" t="str">
        <f t="shared" si="8"/>
        <v>Vial (Hydrofluoric Acid)</v>
      </c>
      <c r="G162" s="16" t="str">
        <f t="shared" si="9"/>
        <v>Beaker (Hydrofluoric Acid)</v>
      </c>
      <c r="H162" s="16" t="str">
        <f t="shared" si="10"/>
        <v>Drum (Hydrofluoric Acid)</v>
      </c>
      <c r="I162" s="16" t="str">
        <f t="shared" si="11"/>
        <v>Chemical Vat (Hydrofluoric Acid)</v>
      </c>
      <c r="J162" s="16" t="str">
        <f>[1]Compounds!$B152</f>
        <v>Hydrofluoric Acid</v>
      </c>
      <c r="K162" t="str">
        <f>[1]Compounds!$D152</f>
        <v>Liquid</v>
      </c>
      <c r="L162" s="4" t="str">
        <f>IF(K162=[1]Enums!$B$7, [1]Enums!$A$7, IF(K162=[1]Enums!$B$8, [1]Enums!$A$8, [1]Enums!$A$9))</f>
        <v>Vial</v>
      </c>
      <c r="M162" s="4" t="str">
        <f>IF(K162=[1]Enums!$B$10, [1]Enums!$A$10, IF(K162=[1]Enums!$B$11, [1]Enums!$A$11, [1]Enums!$A$12))</f>
        <v>Beaker</v>
      </c>
      <c r="N162" s="4" t="str">
        <f>IF(K162=[1]Enums!$B$13, [1]Enums!$A$13, IF(K162=[1]Enums!$B$14, [1]Enums!$A$14, [1]Enums!$A$15))</f>
        <v>Drum</v>
      </c>
      <c r="O162" s="4" t="str">
        <f>IF(K162=[1]Enums!$B$16, [1]Enums!$A$16, IF(K162=[1]Enums!$B$17, [1]Enums!$A$17, [1]Enums!$A$18))</f>
        <v>Chemical Vat</v>
      </c>
    </row>
    <row r="163" spans="1:15" x14ac:dyDescent="0.2">
      <c r="A163" s="4" t="str">
        <f>[1]Enums!$A$134</f>
        <v>1.0.0</v>
      </c>
      <c r="B163" s="13" t="s">
        <v>777</v>
      </c>
      <c r="C163" s="13" t="s">
        <v>1109</v>
      </c>
      <c r="D163" s="13" t="s">
        <v>1439</v>
      </c>
      <c r="E163" s="13" t="s">
        <v>1769</v>
      </c>
      <c r="F163" s="16" t="str">
        <f t="shared" si="8"/>
        <v>Vial (Hydrogen Peroxide)</v>
      </c>
      <c r="G163" s="16" t="str">
        <f t="shared" si="9"/>
        <v>Beaker (Hydrogen Peroxide)</v>
      </c>
      <c r="H163" s="16" t="str">
        <f t="shared" si="10"/>
        <v>Drum (Hydrogen Peroxide)</v>
      </c>
      <c r="I163" s="16" t="str">
        <f t="shared" si="11"/>
        <v>Chemical Vat (Hydrogen Peroxide)</v>
      </c>
      <c r="J163" s="16" t="str">
        <f>[1]Compounds!$B154</f>
        <v>Hydrogen Peroxide</v>
      </c>
      <c r="K163" t="str">
        <f>[1]Compounds!$D154</f>
        <v>Liquid</v>
      </c>
      <c r="L163" s="4" t="str">
        <f>IF(K163=[1]Enums!$B$7, [1]Enums!$A$7, IF(K163=[1]Enums!$B$8, [1]Enums!$A$8, [1]Enums!$A$9))</f>
        <v>Vial</v>
      </c>
      <c r="M163" s="4" t="str">
        <f>IF(K163=[1]Enums!$B$10, [1]Enums!$A$10, IF(K163=[1]Enums!$B$11, [1]Enums!$A$11, [1]Enums!$A$12))</f>
        <v>Beaker</v>
      </c>
      <c r="N163" s="4" t="str">
        <f>IF(K163=[1]Enums!$B$13, [1]Enums!$A$13, IF(K163=[1]Enums!$B$14, [1]Enums!$A$14, [1]Enums!$A$15))</f>
        <v>Drum</v>
      </c>
      <c r="O163" s="4" t="str">
        <f>IF(K163=[1]Enums!$B$16, [1]Enums!$A$16, IF(K163=[1]Enums!$B$17, [1]Enums!$A$17, [1]Enums!$A$18))</f>
        <v>Chemical Vat</v>
      </c>
    </row>
    <row r="164" spans="1:15" x14ac:dyDescent="0.2">
      <c r="A164" s="4" t="str">
        <f>[1]Enums!$A$146</f>
        <v>1.1.2</v>
      </c>
      <c r="B164" s="13" t="s">
        <v>776</v>
      </c>
      <c r="C164" s="13" t="s">
        <v>1108</v>
      </c>
      <c r="D164" s="13" t="s">
        <v>1438</v>
      </c>
      <c r="E164" s="13" t="s">
        <v>1768</v>
      </c>
      <c r="F164" s="16" t="str">
        <f t="shared" si="8"/>
        <v>Vial (Hydroquinone)</v>
      </c>
      <c r="G164" s="16" t="str">
        <f t="shared" si="9"/>
        <v>Beaker (Hydroquinone)</v>
      </c>
      <c r="H164" s="16" t="str">
        <f t="shared" si="10"/>
        <v>Drum (Hydroquinone)</v>
      </c>
      <c r="I164" s="16" t="str">
        <f t="shared" si="11"/>
        <v>Chemical Vat (Hydroquinone)</v>
      </c>
      <c r="J164" s="16" t="str">
        <f>[1]Compounds!$B155</f>
        <v>Hydroquinone</v>
      </c>
      <c r="K164" t="str">
        <f>[1]Compounds!$D155</f>
        <v>Liquid</v>
      </c>
      <c r="L164" s="4" t="str">
        <f>IF(K164=[1]Enums!$B$7, [1]Enums!$A$7, IF(K164=[1]Enums!$B$8, [1]Enums!$A$8, [1]Enums!$A$9))</f>
        <v>Vial</v>
      </c>
      <c r="M164" s="4" t="str">
        <f>IF(K164=[1]Enums!$B$10, [1]Enums!$A$10, IF(K164=[1]Enums!$B$11, [1]Enums!$A$11, [1]Enums!$A$12))</f>
        <v>Beaker</v>
      </c>
      <c r="N164" s="4" t="str">
        <f>IF(K164=[1]Enums!$B$13, [1]Enums!$A$13, IF(K164=[1]Enums!$B$14, [1]Enums!$A$14, [1]Enums!$A$15))</f>
        <v>Drum</v>
      </c>
      <c r="O164" s="4" t="str">
        <f>IF(K164=[1]Enums!$B$16, [1]Enums!$A$16, IF(K164=[1]Enums!$B$17, [1]Enums!$A$17, [1]Enums!$A$18))</f>
        <v>Chemical Vat</v>
      </c>
    </row>
    <row r="165" spans="1:15" x14ac:dyDescent="0.2">
      <c r="A165" s="4"/>
      <c r="B165" s="13" t="s">
        <v>775</v>
      </c>
      <c r="C165" s="13" t="s">
        <v>1107</v>
      </c>
      <c r="D165" s="13" t="s">
        <v>1437</v>
      </c>
      <c r="E165" s="13" t="s">
        <v>1767</v>
      </c>
      <c r="F165" s="16" t="str">
        <f t="shared" si="8"/>
        <v>Vial (Hypochlorous Acid)</v>
      </c>
      <c r="G165" s="16" t="str">
        <f t="shared" si="9"/>
        <v>Beaker (Hypochlorous Acid)</v>
      </c>
      <c r="H165" s="16" t="str">
        <f t="shared" si="10"/>
        <v>Drum (Hypochlorous Acid)</v>
      </c>
      <c r="I165" s="16" t="str">
        <f t="shared" si="11"/>
        <v>Chemical Vat (Hypochlorous Acid)</v>
      </c>
      <c r="J165" s="16" t="str">
        <f>[1]Compounds!$B156</f>
        <v>Hypochlorous Acid</v>
      </c>
      <c r="K165" t="str">
        <f>[1]Compounds!$D156</f>
        <v>Liquid</v>
      </c>
      <c r="L165" s="4" t="str">
        <f>IF(K165=[1]Enums!$B$7, [1]Enums!$A$7, IF(K165=[1]Enums!$B$8, [1]Enums!$A$8, [1]Enums!$A$9))</f>
        <v>Vial</v>
      </c>
      <c r="M165" s="4" t="str">
        <f>IF(K165=[1]Enums!$B$10, [1]Enums!$A$10, IF(K165=[1]Enums!$B$11, [1]Enums!$A$11, [1]Enums!$A$12))</f>
        <v>Beaker</v>
      </c>
      <c r="N165" s="4" t="str">
        <f>IF(K165=[1]Enums!$B$13, [1]Enums!$A$13, IF(K165=[1]Enums!$B$14, [1]Enums!$A$14, [1]Enums!$A$15))</f>
        <v>Drum</v>
      </c>
      <c r="O165" s="4" t="str">
        <f>IF(K165=[1]Enums!$B$16, [1]Enums!$A$16, IF(K165=[1]Enums!$B$17, [1]Enums!$A$17, [1]Enums!$A$18))</f>
        <v>Chemical Vat</v>
      </c>
    </row>
    <row r="166" spans="1:15" x14ac:dyDescent="0.2">
      <c r="A166" s="4"/>
      <c r="B166" s="13" t="s">
        <v>774</v>
      </c>
      <c r="C166" s="13" t="s">
        <v>1106</v>
      </c>
      <c r="D166" s="13" t="s">
        <v>1436</v>
      </c>
      <c r="E166" s="13" t="s">
        <v>1766</v>
      </c>
      <c r="F166" s="16" t="str">
        <f t="shared" si="8"/>
        <v>Bag (Iron III Chloride)</v>
      </c>
      <c r="G166" s="16" t="str">
        <f t="shared" si="9"/>
        <v>Sack (Iron III Chloride)</v>
      </c>
      <c r="H166" s="16" t="str">
        <f t="shared" si="10"/>
        <v>Powder Keg (Iron III Chloride)</v>
      </c>
      <c r="I166" s="16" t="str">
        <f t="shared" si="11"/>
        <v>Chemical Silo (Iron III Chloride)</v>
      </c>
      <c r="J166" s="16" t="str">
        <f>[1]Compounds!$B308</f>
        <v>Iron III Chloride</v>
      </c>
      <c r="K166" t="str">
        <f>[1]Compounds!$D308</f>
        <v>Solid</v>
      </c>
      <c r="L166" s="4" t="str">
        <f>IF(K166=[1]Enums!$B$7, [1]Enums!$A$7, IF(K166=[1]Enums!$B$8, [1]Enums!$A$8, [1]Enums!$A$9))</f>
        <v>Bag</v>
      </c>
      <c r="M166" s="4" t="str">
        <f>IF(K166=[1]Enums!$B$10, [1]Enums!$A$10, IF(K166=[1]Enums!$B$11, [1]Enums!$A$11, [1]Enums!$A$12))</f>
        <v>Sack</v>
      </c>
      <c r="N166" s="4" t="str">
        <f>IF(K166=[1]Enums!$B$13, [1]Enums!$A$13, IF(K166=[1]Enums!$B$14, [1]Enums!$A$14, [1]Enums!$A$15))</f>
        <v>Powder Keg</v>
      </c>
      <c r="O166" s="4" t="str">
        <f>IF(K166=[1]Enums!$B$16, [1]Enums!$A$16, IF(K166=[1]Enums!$B$17, [1]Enums!$A$17, [1]Enums!$A$18))</f>
        <v>Chemical Silo</v>
      </c>
    </row>
    <row r="167" spans="1:15" x14ac:dyDescent="0.2">
      <c r="A167" s="4"/>
      <c r="B167" s="13" t="s">
        <v>773</v>
      </c>
      <c r="C167" s="13" t="s">
        <v>1105</v>
      </c>
      <c r="D167" s="13" t="s">
        <v>1435</v>
      </c>
      <c r="E167" s="13" t="s">
        <v>1765</v>
      </c>
      <c r="F167" s="16" t="str">
        <f t="shared" si="8"/>
        <v>Bag (Iron III Oxide)</v>
      </c>
      <c r="G167" s="16" t="str">
        <f t="shared" si="9"/>
        <v>Sack (Iron III Oxide)</v>
      </c>
      <c r="H167" s="16" t="str">
        <f t="shared" si="10"/>
        <v>Powder Keg (Iron III Oxide)</v>
      </c>
      <c r="I167" s="16" t="str">
        <f t="shared" si="11"/>
        <v>Chemical Silo (Iron III Oxide)</v>
      </c>
      <c r="J167" s="16" t="str">
        <f>[1]Compounds!$B309</f>
        <v>Iron III Oxide</v>
      </c>
      <c r="K167" t="str">
        <f>[1]Compounds!$D309</f>
        <v>Solid</v>
      </c>
      <c r="L167" s="4" t="str">
        <f>IF(K167=[1]Enums!$B$7, [1]Enums!$A$7, IF(K167=[1]Enums!$B$8, [1]Enums!$A$8, [1]Enums!$A$9))</f>
        <v>Bag</v>
      </c>
      <c r="M167" s="4" t="str">
        <f>IF(K167=[1]Enums!$B$10, [1]Enums!$A$10, IF(K167=[1]Enums!$B$11, [1]Enums!$A$11, [1]Enums!$A$12))</f>
        <v>Sack</v>
      </c>
      <c r="N167" s="4" t="str">
        <f>IF(K167=[1]Enums!$B$13, [1]Enums!$A$13, IF(K167=[1]Enums!$B$14, [1]Enums!$A$14, [1]Enums!$A$15))</f>
        <v>Powder Keg</v>
      </c>
      <c r="O167" s="4" t="str">
        <f>IF(K167=[1]Enums!$B$16, [1]Enums!$A$16, IF(K167=[1]Enums!$B$17, [1]Enums!$A$17, [1]Enums!$A$18))</f>
        <v>Chemical Silo</v>
      </c>
    </row>
    <row r="168" spans="1:15" x14ac:dyDescent="0.2">
      <c r="A168" s="4"/>
      <c r="B168" s="13" t="s">
        <v>772</v>
      </c>
      <c r="C168" s="13" t="s">
        <v>1104</v>
      </c>
      <c r="D168" s="13" t="s">
        <v>1434</v>
      </c>
      <c r="E168" s="13" t="s">
        <v>1764</v>
      </c>
      <c r="F168" s="16" t="str">
        <f t="shared" si="8"/>
        <v>Vial (Iron Sulfate)</v>
      </c>
      <c r="G168" s="16" t="str">
        <f t="shared" si="9"/>
        <v>Beaker (Iron Sulfate)</v>
      </c>
      <c r="H168" s="16" t="str">
        <f t="shared" si="10"/>
        <v>Drum (Iron Sulfate)</v>
      </c>
      <c r="I168" s="16" t="str">
        <f t="shared" si="11"/>
        <v>Chemical Vat (Iron Sulfate)</v>
      </c>
      <c r="J168" s="16" t="str">
        <f>[1]Compounds!$B158</f>
        <v>Iron Sulfate</v>
      </c>
      <c r="K168" t="str">
        <f>[1]Compounds!$D158</f>
        <v>Liquid</v>
      </c>
      <c r="L168" s="4" t="str">
        <f>IF(K168=[1]Enums!$B$7, [1]Enums!$A$7, IF(K168=[1]Enums!$B$8, [1]Enums!$A$8, [1]Enums!$A$9))</f>
        <v>Vial</v>
      </c>
      <c r="M168" s="4" t="str">
        <f>IF(K168=[1]Enums!$B$10, [1]Enums!$A$10, IF(K168=[1]Enums!$B$11, [1]Enums!$A$11, [1]Enums!$A$12))</f>
        <v>Beaker</v>
      </c>
      <c r="N168" s="4" t="str">
        <f>IF(K168=[1]Enums!$B$13, [1]Enums!$A$13, IF(K168=[1]Enums!$B$14, [1]Enums!$A$14, [1]Enums!$A$15))</f>
        <v>Drum</v>
      </c>
      <c r="O168" s="4" t="str">
        <f>IF(K168=[1]Enums!$B$16, [1]Enums!$A$16, IF(K168=[1]Enums!$B$17, [1]Enums!$A$17, [1]Enums!$A$18))</f>
        <v>Chemical Vat</v>
      </c>
    </row>
    <row r="169" spans="1:15" x14ac:dyDescent="0.2">
      <c r="A169" s="4" t="str">
        <f>[1]Enums!$A$134</f>
        <v>1.0.0</v>
      </c>
      <c r="B169" s="13" t="s">
        <v>771</v>
      </c>
      <c r="C169" s="13" t="s">
        <v>1103</v>
      </c>
      <c r="D169" s="13" t="s">
        <v>1433</v>
      </c>
      <c r="E169" s="13" t="s">
        <v>1763</v>
      </c>
      <c r="F169" s="16" t="str">
        <f t="shared" si="8"/>
        <v>Vial (IsoButane)</v>
      </c>
      <c r="G169" s="16" t="str">
        <f t="shared" si="9"/>
        <v>Beaker (IsoButane)</v>
      </c>
      <c r="H169" s="16" t="str">
        <f t="shared" si="10"/>
        <v>Drum (IsoButane)</v>
      </c>
      <c r="I169" s="16" t="str">
        <f t="shared" si="11"/>
        <v>Chemical Vat (IsoButane)</v>
      </c>
      <c r="J169" s="16" t="str">
        <f>[1]Compounds!$B159</f>
        <v>IsoButane</v>
      </c>
      <c r="K169" t="str">
        <f>[1]Compounds!$D159</f>
        <v>Liquid</v>
      </c>
      <c r="L169" s="4" t="str">
        <f>IF(K169=[1]Enums!$B$7, [1]Enums!$A$7, IF(K169=[1]Enums!$B$8, [1]Enums!$A$8, [1]Enums!$A$9))</f>
        <v>Vial</v>
      </c>
      <c r="M169" s="4" t="str">
        <f>IF(K169=[1]Enums!$B$10, [1]Enums!$A$10, IF(K169=[1]Enums!$B$11, [1]Enums!$A$11, [1]Enums!$A$12))</f>
        <v>Beaker</v>
      </c>
      <c r="N169" s="4" t="str">
        <f>IF(K169=[1]Enums!$B$13, [1]Enums!$A$13, IF(K169=[1]Enums!$B$14, [1]Enums!$A$14, [1]Enums!$A$15))</f>
        <v>Drum</v>
      </c>
      <c r="O169" s="4" t="str">
        <f>IF(K169=[1]Enums!$B$16, [1]Enums!$A$16, IF(K169=[1]Enums!$B$17, [1]Enums!$A$17, [1]Enums!$A$18))</f>
        <v>Chemical Vat</v>
      </c>
    </row>
    <row r="170" spans="1:15" x14ac:dyDescent="0.2">
      <c r="A170" s="4" t="str">
        <f>[1]Enums!$A$134</f>
        <v>1.0.0</v>
      </c>
      <c r="B170" s="13" t="s">
        <v>770</v>
      </c>
      <c r="C170" s="13" t="s">
        <v>1102</v>
      </c>
      <c r="D170" s="13" t="s">
        <v>1432</v>
      </c>
      <c r="E170" s="13" t="s">
        <v>1762</v>
      </c>
      <c r="F170" s="16" t="str">
        <f t="shared" si="8"/>
        <v>Vial (IsoPentane)</v>
      </c>
      <c r="G170" s="16" t="str">
        <f t="shared" si="9"/>
        <v>Beaker (IsoPentane)</v>
      </c>
      <c r="H170" s="16" t="str">
        <f t="shared" si="10"/>
        <v>Drum (IsoPentane)</v>
      </c>
      <c r="I170" s="16" t="str">
        <f t="shared" si="11"/>
        <v>Chemical Vat (IsoPentane)</v>
      </c>
      <c r="J170" s="16" t="str">
        <f>[1]Compounds!$B160</f>
        <v>IsoPentane</v>
      </c>
      <c r="K170" t="str">
        <f>[1]Compounds!$D160</f>
        <v>Liquid</v>
      </c>
      <c r="L170" s="4" t="str">
        <f>IF(K170=[1]Enums!$B$7, [1]Enums!$A$7, IF(K170=[1]Enums!$B$8, [1]Enums!$A$8, [1]Enums!$A$9))</f>
        <v>Vial</v>
      </c>
      <c r="M170" s="4" t="str">
        <f>IF(K170=[1]Enums!$B$10, [1]Enums!$A$10, IF(K170=[1]Enums!$B$11, [1]Enums!$A$11, [1]Enums!$A$12))</f>
        <v>Beaker</v>
      </c>
      <c r="N170" s="4" t="str">
        <f>IF(K170=[1]Enums!$B$13, [1]Enums!$A$13, IF(K170=[1]Enums!$B$14, [1]Enums!$A$14, [1]Enums!$A$15))</f>
        <v>Drum</v>
      </c>
      <c r="O170" s="4" t="str">
        <f>IF(K170=[1]Enums!$B$16, [1]Enums!$A$16, IF(K170=[1]Enums!$B$17, [1]Enums!$A$17, [1]Enums!$A$18))</f>
        <v>Chemical Vat</v>
      </c>
    </row>
    <row r="171" spans="1:15" x14ac:dyDescent="0.2">
      <c r="A171" s="4" t="str">
        <f>[1]Enums!$A$134</f>
        <v>1.0.0</v>
      </c>
      <c r="B171" s="13" t="s">
        <v>769</v>
      </c>
      <c r="C171" s="13" t="s">
        <v>1101</v>
      </c>
      <c r="D171" s="13" t="s">
        <v>1431</v>
      </c>
      <c r="E171" s="13" t="s">
        <v>1761</v>
      </c>
      <c r="F171" s="16" t="str">
        <f t="shared" si="8"/>
        <v>Vial (Isophthalic Acid)</v>
      </c>
      <c r="G171" s="16" t="str">
        <f t="shared" si="9"/>
        <v>Beaker (Isophthalic Acid)</v>
      </c>
      <c r="H171" s="16" t="str">
        <f t="shared" si="10"/>
        <v>Drum (Isophthalic Acid)</v>
      </c>
      <c r="I171" s="16" t="str">
        <f t="shared" si="11"/>
        <v>Chemical Vat (Isophthalic Acid)</v>
      </c>
      <c r="J171" s="16" t="str">
        <f>[1]Compounds!$B161</f>
        <v>Isophthalic Acid</v>
      </c>
      <c r="K171" t="str">
        <f>[1]Compounds!$D161</f>
        <v>Liquid</v>
      </c>
      <c r="L171" s="4" t="str">
        <f>IF(K171=[1]Enums!$B$7, [1]Enums!$A$7, IF(K171=[1]Enums!$B$8, [1]Enums!$A$8, [1]Enums!$A$9))</f>
        <v>Vial</v>
      </c>
      <c r="M171" s="4" t="str">
        <f>IF(K171=[1]Enums!$B$10, [1]Enums!$A$10, IF(K171=[1]Enums!$B$11, [1]Enums!$A$11, [1]Enums!$A$12))</f>
        <v>Beaker</v>
      </c>
      <c r="N171" s="4" t="str">
        <f>IF(K171=[1]Enums!$B$13, [1]Enums!$A$13, IF(K171=[1]Enums!$B$14, [1]Enums!$A$14, [1]Enums!$A$15))</f>
        <v>Drum</v>
      </c>
      <c r="O171" s="4" t="str">
        <f>IF(K171=[1]Enums!$B$16, [1]Enums!$A$16, IF(K171=[1]Enums!$B$17, [1]Enums!$A$17, [1]Enums!$A$18))</f>
        <v>Chemical Vat</v>
      </c>
    </row>
    <row r="172" spans="1:15" x14ac:dyDescent="0.2">
      <c r="A172" s="4" t="str">
        <f>[1]Enums!$A$134</f>
        <v>1.0.0</v>
      </c>
      <c r="B172" s="13" t="s">
        <v>768</v>
      </c>
      <c r="C172" s="13" t="s">
        <v>1100</v>
      </c>
      <c r="D172" s="13" t="s">
        <v>1430</v>
      </c>
      <c r="E172" s="13" t="s">
        <v>1760</v>
      </c>
      <c r="F172" s="16" t="str">
        <f t="shared" si="8"/>
        <v>Vial (Kerosene)</v>
      </c>
      <c r="G172" s="16" t="str">
        <f t="shared" si="9"/>
        <v>Beaker (Kerosene)</v>
      </c>
      <c r="H172" s="16" t="str">
        <f t="shared" si="10"/>
        <v>Drum (Kerosene)</v>
      </c>
      <c r="I172" s="16" t="str">
        <f t="shared" si="11"/>
        <v>Chemical Vat (Kerosene)</v>
      </c>
      <c r="J172" s="16" t="str">
        <f>[1]Compounds!$B162</f>
        <v>Kerosene</v>
      </c>
      <c r="K172" t="str">
        <f>[1]Compounds!$D162</f>
        <v>Liquid</v>
      </c>
      <c r="L172" s="4" t="str">
        <f>IF(K172=[1]Enums!$B$7, [1]Enums!$A$7, IF(K172=[1]Enums!$B$8, [1]Enums!$A$8, [1]Enums!$A$9))</f>
        <v>Vial</v>
      </c>
      <c r="M172" s="4" t="str">
        <f>IF(K172=[1]Enums!$B$10, [1]Enums!$A$10, IF(K172=[1]Enums!$B$11, [1]Enums!$A$11, [1]Enums!$A$12))</f>
        <v>Beaker</v>
      </c>
      <c r="N172" s="4" t="str">
        <f>IF(K172=[1]Enums!$B$13, [1]Enums!$A$13, IF(K172=[1]Enums!$B$14, [1]Enums!$A$14, [1]Enums!$A$15))</f>
        <v>Drum</v>
      </c>
      <c r="O172" s="4" t="str">
        <f>IF(K172=[1]Enums!$B$16, [1]Enums!$A$16, IF(K172=[1]Enums!$B$17, [1]Enums!$A$17, [1]Enums!$A$18))</f>
        <v>Chemical Vat</v>
      </c>
    </row>
    <row r="173" spans="1:15" x14ac:dyDescent="0.2">
      <c r="A173" s="4" t="str">
        <f>[1]Enums!$A$134</f>
        <v>1.0.0</v>
      </c>
      <c r="B173" s="13" t="s">
        <v>767</v>
      </c>
      <c r="C173" s="13" t="s">
        <v>1099</v>
      </c>
      <c r="D173" s="13" t="s">
        <v>1429</v>
      </c>
      <c r="E173" s="13" t="s">
        <v>1759</v>
      </c>
      <c r="F173" s="16" t="str">
        <f t="shared" si="8"/>
        <v>Vial (Lactic Acid)</v>
      </c>
      <c r="G173" s="16" t="str">
        <f t="shared" si="9"/>
        <v>Beaker (Lactic Acid)</v>
      </c>
      <c r="H173" s="16" t="str">
        <f t="shared" si="10"/>
        <v>Drum (Lactic Acid)</v>
      </c>
      <c r="I173" s="16" t="str">
        <f t="shared" si="11"/>
        <v>Chemical Vat (Lactic Acid)</v>
      </c>
      <c r="J173" s="16" t="str">
        <f>[1]Compounds!$B163</f>
        <v>Lactic Acid</v>
      </c>
      <c r="K173" t="str">
        <f>[1]Compounds!$D163</f>
        <v>Liquid</v>
      </c>
      <c r="L173" s="4" t="str">
        <f>IF(K173=[1]Enums!$B$7, [1]Enums!$A$7, IF(K173=[1]Enums!$B$8, [1]Enums!$A$8, [1]Enums!$A$9))</f>
        <v>Vial</v>
      </c>
      <c r="M173" s="4" t="str">
        <f>IF(K173=[1]Enums!$B$10, [1]Enums!$A$10, IF(K173=[1]Enums!$B$11, [1]Enums!$A$11, [1]Enums!$A$12))</f>
        <v>Beaker</v>
      </c>
      <c r="N173" s="4" t="str">
        <f>IF(K173=[1]Enums!$B$13, [1]Enums!$A$13, IF(K173=[1]Enums!$B$14, [1]Enums!$A$14, [1]Enums!$A$15))</f>
        <v>Drum</v>
      </c>
      <c r="O173" s="4" t="str">
        <f>IF(K173=[1]Enums!$B$16, [1]Enums!$A$16, IF(K173=[1]Enums!$B$17, [1]Enums!$A$17, [1]Enums!$A$18))</f>
        <v>Chemical Vat</v>
      </c>
    </row>
    <row r="174" spans="1:15" x14ac:dyDescent="0.2">
      <c r="A174" s="4" t="str">
        <f>[1]Enums!$A$134</f>
        <v>1.0.0</v>
      </c>
      <c r="B174" s="13" t="s">
        <v>766</v>
      </c>
      <c r="C174" s="13" t="s">
        <v>1098</v>
      </c>
      <c r="D174" s="13" t="s">
        <v>1428</v>
      </c>
      <c r="E174" s="13" t="s">
        <v>1758</v>
      </c>
      <c r="F174" s="16" t="str">
        <f t="shared" si="8"/>
        <v>Vial (Latex)</v>
      </c>
      <c r="G174" s="16" t="str">
        <f t="shared" si="9"/>
        <v>Beaker (Latex)</v>
      </c>
      <c r="H174" s="16" t="str">
        <f t="shared" si="10"/>
        <v>Drum (Latex)</v>
      </c>
      <c r="I174" s="16" t="str">
        <f t="shared" si="11"/>
        <v>Chemical Vat (Latex)</v>
      </c>
      <c r="J174" s="16" t="str">
        <f>[1]Compounds!$B164</f>
        <v>Latex</v>
      </c>
      <c r="K174" t="str">
        <f>[1]Compounds!$D164</f>
        <v>Liquid</v>
      </c>
      <c r="L174" s="4" t="str">
        <f>IF(K174=[1]Enums!$B$7, [1]Enums!$A$7, IF(K174=[1]Enums!$B$8, [1]Enums!$A$8, [1]Enums!$A$9))</f>
        <v>Vial</v>
      </c>
      <c r="M174" s="4" t="str">
        <f>IF(K174=[1]Enums!$B$10, [1]Enums!$A$10, IF(K174=[1]Enums!$B$11, [1]Enums!$A$11, [1]Enums!$A$12))</f>
        <v>Beaker</v>
      </c>
      <c r="N174" s="4" t="str">
        <f>IF(K174=[1]Enums!$B$13, [1]Enums!$A$13, IF(K174=[1]Enums!$B$14, [1]Enums!$A$14, [1]Enums!$A$15))</f>
        <v>Drum</v>
      </c>
      <c r="O174" s="4" t="str">
        <f>IF(K174=[1]Enums!$B$16, [1]Enums!$A$16, IF(K174=[1]Enums!$B$17, [1]Enums!$A$17, [1]Enums!$A$18))</f>
        <v>Chemical Vat</v>
      </c>
    </row>
    <row r="175" spans="1:15" x14ac:dyDescent="0.2">
      <c r="A175" s="4" t="str">
        <f>[1]Enums!$A$134</f>
        <v>1.0.0</v>
      </c>
      <c r="B175" s="13" t="s">
        <v>765</v>
      </c>
      <c r="C175" s="13" t="s">
        <v>1097</v>
      </c>
      <c r="D175" s="13" t="s">
        <v>1427</v>
      </c>
      <c r="E175" s="13" t="s">
        <v>1757</v>
      </c>
      <c r="F175" s="16" t="str">
        <f t="shared" si="8"/>
        <v>Vial (Lauryl Alcohol)</v>
      </c>
      <c r="G175" s="16" t="str">
        <f t="shared" si="9"/>
        <v>Beaker (Lauryl Alcohol)</v>
      </c>
      <c r="H175" s="16" t="str">
        <f t="shared" si="10"/>
        <v>Drum (Lauryl Alcohol)</v>
      </c>
      <c r="I175" s="16" t="str">
        <f t="shared" si="11"/>
        <v>Chemical Vat (Lauryl Alcohol)</v>
      </c>
      <c r="J175" s="16" t="str">
        <f>[1]Compounds!$B165</f>
        <v>Lauryl Alcohol</v>
      </c>
      <c r="K175" t="str">
        <f>[1]Compounds!$D165</f>
        <v>Liquid</v>
      </c>
      <c r="L175" s="4" t="str">
        <f>IF(K175=[1]Enums!$B$7, [1]Enums!$A$7, IF(K175=[1]Enums!$B$8, [1]Enums!$A$8, [1]Enums!$A$9))</f>
        <v>Vial</v>
      </c>
      <c r="M175" s="4" t="str">
        <f>IF(K175=[1]Enums!$B$10, [1]Enums!$A$10, IF(K175=[1]Enums!$B$11, [1]Enums!$A$11, [1]Enums!$A$12))</f>
        <v>Beaker</v>
      </c>
      <c r="N175" s="4" t="str">
        <f>IF(K175=[1]Enums!$B$13, [1]Enums!$A$13, IF(K175=[1]Enums!$B$14, [1]Enums!$A$14, [1]Enums!$A$15))</f>
        <v>Drum</v>
      </c>
      <c r="O175" s="4" t="str">
        <f>IF(K175=[1]Enums!$B$16, [1]Enums!$A$16, IF(K175=[1]Enums!$B$17, [1]Enums!$A$17, [1]Enums!$A$18))</f>
        <v>Chemical Vat</v>
      </c>
    </row>
    <row r="176" spans="1:15" x14ac:dyDescent="0.2">
      <c r="A176" s="4" t="str">
        <f>[1]Enums!$A$134</f>
        <v>1.0.0</v>
      </c>
      <c r="B176" s="13" t="s">
        <v>764</v>
      </c>
      <c r="C176" s="13" t="s">
        <v>1096</v>
      </c>
      <c r="D176" s="13" t="s">
        <v>1426</v>
      </c>
      <c r="E176" s="13" t="s">
        <v>1756</v>
      </c>
      <c r="F176" s="16" t="str">
        <f t="shared" si="8"/>
        <v>Vial (Light Naphtha)</v>
      </c>
      <c r="G176" s="16" t="str">
        <f t="shared" si="9"/>
        <v>Beaker (Light Naphtha)</v>
      </c>
      <c r="H176" s="16" t="str">
        <f t="shared" si="10"/>
        <v>Drum (Light Naphtha)</v>
      </c>
      <c r="I176" s="16" t="str">
        <f t="shared" si="11"/>
        <v>Chemical Vat (Light Naphtha)</v>
      </c>
      <c r="J176" s="16" t="str">
        <f>[1]Compounds!$B166</f>
        <v>Light Naphtha</v>
      </c>
      <c r="K176" t="str">
        <f>[1]Compounds!$D166</f>
        <v>Liquid</v>
      </c>
      <c r="L176" s="4" t="str">
        <f>IF(K176=[1]Enums!$B$7, [1]Enums!$A$7, IF(K176=[1]Enums!$B$8, [1]Enums!$A$8, [1]Enums!$A$9))</f>
        <v>Vial</v>
      </c>
      <c r="M176" s="4" t="str">
        <f>IF(K176=[1]Enums!$B$10, [1]Enums!$A$10, IF(K176=[1]Enums!$B$11, [1]Enums!$A$11, [1]Enums!$A$12))</f>
        <v>Beaker</v>
      </c>
      <c r="N176" s="4" t="str">
        <f>IF(K176=[1]Enums!$B$13, [1]Enums!$A$13, IF(K176=[1]Enums!$B$14, [1]Enums!$A$14, [1]Enums!$A$15))</f>
        <v>Drum</v>
      </c>
      <c r="O176" s="4" t="str">
        <f>IF(K176=[1]Enums!$B$16, [1]Enums!$A$16, IF(K176=[1]Enums!$B$17, [1]Enums!$A$17, [1]Enums!$A$18))</f>
        <v>Chemical Vat</v>
      </c>
    </row>
    <row r="177" spans="1:15" x14ac:dyDescent="0.2">
      <c r="A177" s="4" t="str">
        <f>[1]Enums!$A$134</f>
        <v>1.0.0</v>
      </c>
      <c r="B177" s="13" t="s">
        <v>763</v>
      </c>
      <c r="C177" s="13" t="s">
        <v>1095</v>
      </c>
      <c r="D177" s="13" t="s">
        <v>1425</v>
      </c>
      <c r="E177" s="13" t="s">
        <v>1755</v>
      </c>
      <c r="F177" s="16" t="str">
        <f t="shared" si="8"/>
        <v>Vial (Light Naphthenes)</v>
      </c>
      <c r="G177" s="16" t="str">
        <f t="shared" si="9"/>
        <v>Beaker (Light Naphthenes)</v>
      </c>
      <c r="H177" s="16" t="str">
        <f t="shared" si="10"/>
        <v>Drum (Light Naphthenes)</v>
      </c>
      <c r="I177" s="16" t="str">
        <f t="shared" si="11"/>
        <v>Chemical Vat (Light Naphthenes)</v>
      </c>
      <c r="J177" s="16" t="str">
        <f>[1]Compounds!$B167</f>
        <v>Light Naphthenes</v>
      </c>
      <c r="K177" t="str">
        <f>[1]Compounds!$D167</f>
        <v>Liquid</v>
      </c>
      <c r="L177" s="4" t="str">
        <f>IF(K177=[1]Enums!$B$7, [1]Enums!$A$7, IF(K177=[1]Enums!$B$8, [1]Enums!$A$8, [1]Enums!$A$9))</f>
        <v>Vial</v>
      </c>
      <c r="M177" s="4" t="str">
        <f>IF(K177=[1]Enums!$B$10, [1]Enums!$A$10, IF(K177=[1]Enums!$B$11, [1]Enums!$A$11, [1]Enums!$A$12))</f>
        <v>Beaker</v>
      </c>
      <c r="N177" s="4" t="str">
        <f>IF(K177=[1]Enums!$B$13, [1]Enums!$A$13, IF(K177=[1]Enums!$B$14, [1]Enums!$A$14, [1]Enums!$A$15))</f>
        <v>Drum</v>
      </c>
      <c r="O177" s="4" t="str">
        <f>IF(K177=[1]Enums!$B$16, [1]Enums!$A$16, IF(K177=[1]Enums!$B$17, [1]Enums!$A$17, [1]Enums!$A$18))</f>
        <v>Chemical Vat</v>
      </c>
    </row>
    <row r="178" spans="1:15" x14ac:dyDescent="0.2">
      <c r="A178" s="4" t="str">
        <f>[1]Enums!$A$134</f>
        <v>1.0.0</v>
      </c>
      <c r="B178" s="13" t="s">
        <v>762</v>
      </c>
      <c r="C178" s="13" t="s">
        <v>1094</v>
      </c>
      <c r="D178" s="13" t="s">
        <v>1424</v>
      </c>
      <c r="E178" s="13" t="s">
        <v>1754</v>
      </c>
      <c r="F178" s="16" t="str">
        <f t="shared" si="8"/>
        <v>Vial (Light Olefins)</v>
      </c>
      <c r="G178" s="16" t="str">
        <f t="shared" si="9"/>
        <v>Beaker (Light Olefins)</v>
      </c>
      <c r="H178" s="16" t="str">
        <f t="shared" si="10"/>
        <v>Drum (Light Olefins)</v>
      </c>
      <c r="I178" s="16" t="str">
        <f t="shared" si="11"/>
        <v>Chemical Vat (Light Olefins)</v>
      </c>
      <c r="J178" s="16" t="str">
        <f>[1]Compounds!$B168</f>
        <v>Light Olefins</v>
      </c>
      <c r="K178" t="str">
        <f>[1]Compounds!$D168</f>
        <v>Liquid</v>
      </c>
      <c r="L178" s="4" t="str">
        <f>IF(K178=[1]Enums!$B$7, [1]Enums!$A$7, IF(K178=[1]Enums!$B$8, [1]Enums!$A$8, [1]Enums!$A$9))</f>
        <v>Vial</v>
      </c>
      <c r="M178" s="4" t="str">
        <f>IF(K178=[1]Enums!$B$10, [1]Enums!$A$10, IF(K178=[1]Enums!$B$11, [1]Enums!$A$11, [1]Enums!$A$12))</f>
        <v>Beaker</v>
      </c>
      <c r="N178" s="4" t="str">
        <f>IF(K178=[1]Enums!$B$13, [1]Enums!$A$13, IF(K178=[1]Enums!$B$14, [1]Enums!$A$14, [1]Enums!$A$15))</f>
        <v>Drum</v>
      </c>
      <c r="O178" s="4" t="str">
        <f>IF(K178=[1]Enums!$B$16, [1]Enums!$A$16, IF(K178=[1]Enums!$B$17, [1]Enums!$A$17, [1]Enums!$A$18))</f>
        <v>Chemical Vat</v>
      </c>
    </row>
    <row r="179" spans="1:15" x14ac:dyDescent="0.2">
      <c r="A179" s="4" t="str">
        <f>[1]Enums!$A$134</f>
        <v>1.0.0</v>
      </c>
      <c r="B179" s="13" t="s">
        <v>761</v>
      </c>
      <c r="C179" s="13" t="s">
        <v>1093</v>
      </c>
      <c r="D179" s="13" t="s">
        <v>1423</v>
      </c>
      <c r="E179" s="13" t="s">
        <v>1753</v>
      </c>
      <c r="F179" s="16" t="str">
        <f t="shared" si="8"/>
        <v>Vial (Light Parrafins)</v>
      </c>
      <c r="G179" s="16" t="str">
        <f t="shared" si="9"/>
        <v>Beaker (Light Parrafins)</v>
      </c>
      <c r="H179" s="16" t="str">
        <f t="shared" si="10"/>
        <v>Drum (Light Parrafins)</v>
      </c>
      <c r="I179" s="16" t="str">
        <f t="shared" si="11"/>
        <v>Chemical Vat (Light Parrafins)</v>
      </c>
      <c r="J179" s="16" t="str">
        <f>[1]Compounds!$B169</f>
        <v>Light Parrafins</v>
      </c>
      <c r="K179" t="str">
        <f>[1]Compounds!$D169</f>
        <v>Liquid</v>
      </c>
      <c r="L179" s="4" t="str">
        <f>IF(K179=[1]Enums!$B$7, [1]Enums!$A$7, IF(K179=[1]Enums!$B$8, [1]Enums!$A$8, [1]Enums!$A$9))</f>
        <v>Vial</v>
      </c>
      <c r="M179" s="4" t="str">
        <f>IF(K179=[1]Enums!$B$10, [1]Enums!$A$10, IF(K179=[1]Enums!$B$11, [1]Enums!$A$11, [1]Enums!$A$12))</f>
        <v>Beaker</v>
      </c>
      <c r="N179" s="4" t="str">
        <f>IF(K179=[1]Enums!$B$13, [1]Enums!$A$13, IF(K179=[1]Enums!$B$14, [1]Enums!$A$14, [1]Enums!$A$15))</f>
        <v>Drum</v>
      </c>
      <c r="O179" s="4" t="str">
        <f>IF(K179=[1]Enums!$B$16, [1]Enums!$A$16, IF(K179=[1]Enums!$B$17, [1]Enums!$A$17, [1]Enums!$A$18))</f>
        <v>Chemical Vat</v>
      </c>
    </row>
    <row r="180" spans="1:15" x14ac:dyDescent="0.2">
      <c r="A180" s="4"/>
      <c r="B180" s="13" t="s">
        <v>760</v>
      </c>
      <c r="C180" s="13" t="s">
        <v>1092</v>
      </c>
      <c r="D180" s="13" t="s">
        <v>1422</v>
      </c>
      <c r="E180" s="13" t="s">
        <v>1752</v>
      </c>
      <c r="F180" s="16" t="str">
        <f t="shared" si="8"/>
        <v>Vial (Linseed Oil)</v>
      </c>
      <c r="G180" s="16" t="str">
        <f t="shared" si="9"/>
        <v>Beaker (Linseed Oil)</v>
      </c>
      <c r="H180" s="16" t="str">
        <f t="shared" si="10"/>
        <v>Drum (Linseed Oil)</v>
      </c>
      <c r="I180" s="16" t="str">
        <f t="shared" si="11"/>
        <v>Chemical Vat (Linseed Oil)</v>
      </c>
      <c r="J180" s="16" t="str">
        <f>[1]Compounds!$B171</f>
        <v>Linseed Oil</v>
      </c>
      <c r="K180" t="str">
        <f>[1]Compounds!$D171</f>
        <v>Liquid</v>
      </c>
      <c r="L180" s="4" t="str">
        <f>IF(K180=[1]Enums!$B$7, [1]Enums!$A$7, IF(K180=[1]Enums!$B$8, [1]Enums!$A$8, [1]Enums!$A$9))</f>
        <v>Vial</v>
      </c>
      <c r="M180" s="4" t="str">
        <f>IF(K180=[1]Enums!$B$10, [1]Enums!$A$10, IF(K180=[1]Enums!$B$11, [1]Enums!$A$11, [1]Enums!$A$12))</f>
        <v>Beaker</v>
      </c>
      <c r="N180" s="4" t="str">
        <f>IF(K180=[1]Enums!$B$13, [1]Enums!$A$13, IF(K180=[1]Enums!$B$14, [1]Enums!$A$14, [1]Enums!$A$15))</f>
        <v>Drum</v>
      </c>
      <c r="O180" s="4" t="str">
        <f>IF(K180=[1]Enums!$B$16, [1]Enums!$A$16, IF(K180=[1]Enums!$B$17, [1]Enums!$A$17, [1]Enums!$A$18))</f>
        <v>Chemical Vat</v>
      </c>
    </row>
    <row r="181" spans="1:15" x14ac:dyDescent="0.2">
      <c r="A181" s="4"/>
      <c r="B181" s="13" t="s">
        <v>759</v>
      </c>
      <c r="C181" s="13" t="s">
        <v>1091</v>
      </c>
      <c r="D181" s="13" t="s">
        <v>1421</v>
      </c>
      <c r="E181" s="13" t="s">
        <v>1751</v>
      </c>
      <c r="F181" s="16" t="str">
        <f t="shared" si="8"/>
        <v>Vial (Liquified Natural Gas)</v>
      </c>
      <c r="G181" s="16" t="str">
        <f t="shared" si="9"/>
        <v>Beaker (Liquified Natural Gas)</v>
      </c>
      <c r="H181" s="16" t="str">
        <f t="shared" si="10"/>
        <v>Drum (Liquified Natural Gas)</v>
      </c>
      <c r="I181" s="16" t="str">
        <f t="shared" si="11"/>
        <v>Chemical Vat (Liquified Natural Gas)</v>
      </c>
      <c r="J181" s="16" t="str">
        <f>[1]Compounds!$B170</f>
        <v>Liquified Natural Gas</v>
      </c>
      <c r="K181" t="str">
        <f>[1]Compounds!$D170</f>
        <v>Liquid</v>
      </c>
      <c r="L181" s="4" t="str">
        <f>IF(K181=[1]Enums!$B$7, [1]Enums!$A$7, IF(K181=[1]Enums!$B$8, [1]Enums!$A$8, [1]Enums!$A$9))</f>
        <v>Vial</v>
      </c>
      <c r="M181" s="4" t="str">
        <f>IF(K181=[1]Enums!$B$10, [1]Enums!$A$10, IF(K181=[1]Enums!$B$11, [1]Enums!$A$11, [1]Enums!$A$12))</f>
        <v>Beaker</v>
      </c>
      <c r="N181" s="4" t="str">
        <f>IF(K181=[1]Enums!$B$13, [1]Enums!$A$13, IF(K181=[1]Enums!$B$14, [1]Enums!$A$14, [1]Enums!$A$15))</f>
        <v>Drum</v>
      </c>
      <c r="O181" s="4" t="str">
        <f>IF(K181=[1]Enums!$B$16, [1]Enums!$A$16, IF(K181=[1]Enums!$B$17, [1]Enums!$A$17, [1]Enums!$A$18))</f>
        <v>Chemical Vat</v>
      </c>
    </row>
    <row r="182" spans="1:15" x14ac:dyDescent="0.2">
      <c r="A182" s="4"/>
      <c r="B182" s="13" t="s">
        <v>758</v>
      </c>
      <c r="C182" s="13" t="s">
        <v>1090</v>
      </c>
      <c r="D182" s="13" t="s">
        <v>1420</v>
      </c>
      <c r="E182" s="13" t="s">
        <v>1750</v>
      </c>
      <c r="F182" s="16" t="str">
        <f t="shared" si="8"/>
        <v>Vial (Magnesium Carbonate)</v>
      </c>
      <c r="G182" s="16" t="str">
        <f t="shared" si="9"/>
        <v>Beaker (Magnesium Carbonate)</v>
      </c>
      <c r="H182" s="16" t="str">
        <f t="shared" si="10"/>
        <v>Drum (Magnesium Carbonate)</v>
      </c>
      <c r="I182" s="16" t="str">
        <f t="shared" si="11"/>
        <v>Chemical Vat (Magnesium Carbonate)</v>
      </c>
      <c r="J182" s="16" t="str">
        <f>[1]Compounds!$B172</f>
        <v>Magnesium Carbonate</v>
      </c>
      <c r="K182" t="str">
        <f>[1]Compounds!$D172</f>
        <v>Liquid</v>
      </c>
      <c r="L182" s="4" t="str">
        <f>IF(K182=[1]Enums!$B$7, [1]Enums!$A$7, IF(K182=[1]Enums!$B$8, [1]Enums!$A$8, [1]Enums!$A$9))</f>
        <v>Vial</v>
      </c>
      <c r="M182" s="4" t="str">
        <f>IF(K182=[1]Enums!$B$10, [1]Enums!$A$10, IF(K182=[1]Enums!$B$11, [1]Enums!$A$11, [1]Enums!$A$12))</f>
        <v>Beaker</v>
      </c>
      <c r="N182" s="4" t="str">
        <f>IF(K182=[1]Enums!$B$13, [1]Enums!$A$13, IF(K182=[1]Enums!$B$14, [1]Enums!$A$14, [1]Enums!$A$15))</f>
        <v>Drum</v>
      </c>
      <c r="O182" s="4" t="str">
        <f>IF(K182=[1]Enums!$B$16, [1]Enums!$A$16, IF(K182=[1]Enums!$B$17, [1]Enums!$A$17, [1]Enums!$A$18))</f>
        <v>Chemical Vat</v>
      </c>
    </row>
    <row r="183" spans="1:15" x14ac:dyDescent="0.2">
      <c r="A183" s="4"/>
      <c r="B183" s="13" t="s">
        <v>757</v>
      </c>
      <c r="C183" s="13" t="s">
        <v>1089</v>
      </c>
      <c r="D183" s="13" t="s">
        <v>1419</v>
      </c>
      <c r="E183" s="13" t="s">
        <v>1749</v>
      </c>
      <c r="F183" s="16" t="str">
        <f t="shared" si="8"/>
        <v>Vial (Magnesium Chloride)</v>
      </c>
      <c r="G183" s="16" t="str">
        <f t="shared" si="9"/>
        <v>Beaker (Magnesium Chloride)</v>
      </c>
      <c r="H183" s="16" t="str">
        <f t="shared" si="10"/>
        <v>Drum (Magnesium Chloride)</v>
      </c>
      <c r="I183" s="16" t="str">
        <f t="shared" si="11"/>
        <v>Chemical Vat (Magnesium Chloride)</v>
      </c>
      <c r="J183" s="16" t="str">
        <f>[1]Compounds!$B173</f>
        <v>Magnesium Chloride</v>
      </c>
      <c r="K183" t="str">
        <f>[1]Compounds!$D173</f>
        <v>Liquid</v>
      </c>
      <c r="L183" s="4" t="str">
        <f>IF(K183=[1]Enums!$B$7, [1]Enums!$A$7, IF(K183=[1]Enums!$B$8, [1]Enums!$A$8, [1]Enums!$A$9))</f>
        <v>Vial</v>
      </c>
      <c r="M183" s="4" t="str">
        <f>IF(K183=[1]Enums!$B$10, [1]Enums!$A$10, IF(K183=[1]Enums!$B$11, [1]Enums!$A$11, [1]Enums!$A$12))</f>
        <v>Beaker</v>
      </c>
      <c r="N183" s="4" t="str">
        <f>IF(K183=[1]Enums!$B$13, [1]Enums!$A$13, IF(K183=[1]Enums!$B$14, [1]Enums!$A$14, [1]Enums!$A$15))</f>
        <v>Drum</v>
      </c>
      <c r="O183" s="4" t="str">
        <f>IF(K183=[1]Enums!$B$16, [1]Enums!$A$16, IF(K183=[1]Enums!$B$17, [1]Enums!$A$17, [1]Enums!$A$18))</f>
        <v>Chemical Vat</v>
      </c>
    </row>
    <row r="184" spans="1:15" x14ac:dyDescent="0.2">
      <c r="A184" s="4"/>
      <c r="B184" s="13" t="s">
        <v>756</v>
      </c>
      <c r="C184" s="13" t="s">
        <v>1088</v>
      </c>
      <c r="D184" s="13" t="s">
        <v>1418</v>
      </c>
      <c r="E184" s="13" t="s">
        <v>1748</v>
      </c>
      <c r="F184" s="16" t="str">
        <f t="shared" si="8"/>
        <v>Vial (Magnesium Hydroxide)</v>
      </c>
      <c r="G184" s="16" t="str">
        <f t="shared" si="9"/>
        <v>Beaker (Magnesium Hydroxide)</v>
      </c>
      <c r="H184" s="16" t="str">
        <f t="shared" si="10"/>
        <v>Drum (Magnesium Hydroxide)</v>
      </c>
      <c r="I184" s="16" t="str">
        <f t="shared" si="11"/>
        <v>Chemical Vat (Magnesium Hydroxide)</v>
      </c>
      <c r="J184" s="16" t="str">
        <f>[1]Compounds!$B174</f>
        <v>Magnesium Hydroxide</v>
      </c>
      <c r="K184" t="str">
        <f>[1]Compounds!$D174</f>
        <v>Liquid</v>
      </c>
      <c r="L184" s="4" t="str">
        <f>IF(K184=[1]Enums!$B$7, [1]Enums!$A$7, IF(K184=[1]Enums!$B$8, [1]Enums!$A$8, [1]Enums!$A$9))</f>
        <v>Vial</v>
      </c>
      <c r="M184" s="4" t="str">
        <f>IF(K184=[1]Enums!$B$10, [1]Enums!$A$10, IF(K184=[1]Enums!$B$11, [1]Enums!$A$11, [1]Enums!$A$12))</f>
        <v>Beaker</v>
      </c>
      <c r="N184" s="4" t="str">
        <f>IF(K184=[1]Enums!$B$13, [1]Enums!$A$13, IF(K184=[1]Enums!$B$14, [1]Enums!$A$14, [1]Enums!$A$15))</f>
        <v>Drum</v>
      </c>
      <c r="O184" s="4" t="str">
        <f>IF(K184=[1]Enums!$B$16, [1]Enums!$A$16, IF(K184=[1]Enums!$B$17, [1]Enums!$A$17, [1]Enums!$A$18))</f>
        <v>Chemical Vat</v>
      </c>
    </row>
    <row r="185" spans="1:15" x14ac:dyDescent="0.2">
      <c r="A185" s="4"/>
      <c r="B185" s="13" t="s">
        <v>755</v>
      </c>
      <c r="C185" s="13" t="s">
        <v>1087</v>
      </c>
      <c r="D185" s="13" t="s">
        <v>1417</v>
      </c>
      <c r="E185" s="13" t="s">
        <v>1747</v>
      </c>
      <c r="F185" s="16" t="str">
        <f t="shared" si="8"/>
        <v>Vial (Magnesium Silicate)</v>
      </c>
      <c r="G185" s="16" t="str">
        <f t="shared" si="9"/>
        <v>Beaker (Magnesium Silicate)</v>
      </c>
      <c r="H185" s="16" t="str">
        <f t="shared" si="10"/>
        <v>Drum (Magnesium Silicate)</v>
      </c>
      <c r="I185" s="16" t="str">
        <f t="shared" si="11"/>
        <v>Chemical Vat (Magnesium Silicate)</v>
      </c>
      <c r="J185" s="16" t="str">
        <f>[1]Compounds!$B175</f>
        <v>Magnesium Silicate</v>
      </c>
      <c r="K185" t="str">
        <f>[1]Compounds!$D175</f>
        <v>Liquid</v>
      </c>
      <c r="L185" s="4" t="str">
        <f>IF(K185=[1]Enums!$B$7, [1]Enums!$A$7, IF(K185=[1]Enums!$B$8, [1]Enums!$A$8, [1]Enums!$A$9))</f>
        <v>Vial</v>
      </c>
      <c r="M185" s="4" t="str">
        <f>IF(K185=[1]Enums!$B$10, [1]Enums!$A$10, IF(K185=[1]Enums!$B$11, [1]Enums!$A$11, [1]Enums!$A$12))</f>
        <v>Beaker</v>
      </c>
      <c r="N185" s="4" t="str">
        <f>IF(K185=[1]Enums!$B$13, [1]Enums!$A$13, IF(K185=[1]Enums!$B$14, [1]Enums!$A$14, [1]Enums!$A$15))</f>
        <v>Drum</v>
      </c>
      <c r="O185" s="4" t="str">
        <f>IF(K185=[1]Enums!$B$16, [1]Enums!$A$16, IF(K185=[1]Enums!$B$17, [1]Enums!$A$17, [1]Enums!$A$18))</f>
        <v>Chemical Vat</v>
      </c>
    </row>
    <row r="186" spans="1:15" x14ac:dyDescent="0.2">
      <c r="A186" s="4"/>
      <c r="B186" s="13" t="s">
        <v>754</v>
      </c>
      <c r="C186" s="13" t="s">
        <v>1086</v>
      </c>
      <c r="D186" s="13" t="s">
        <v>1416</v>
      </c>
      <c r="E186" s="13" t="s">
        <v>1746</v>
      </c>
      <c r="F186" s="16" t="str">
        <f t="shared" si="8"/>
        <v>Vial (Magnesium Sulfate)</v>
      </c>
      <c r="G186" s="16" t="str">
        <f t="shared" si="9"/>
        <v>Beaker (Magnesium Sulfate)</v>
      </c>
      <c r="H186" s="16" t="str">
        <f t="shared" si="10"/>
        <v>Drum (Magnesium Sulfate)</v>
      </c>
      <c r="I186" s="16" t="str">
        <f t="shared" si="11"/>
        <v>Chemical Vat (Magnesium Sulfate)</v>
      </c>
      <c r="J186" s="16" t="str">
        <f>[1]Compounds!$B176</f>
        <v>Magnesium Sulfate</v>
      </c>
      <c r="K186" t="str">
        <f>[1]Compounds!$D176</f>
        <v>Liquid</v>
      </c>
      <c r="L186" s="4" t="str">
        <f>IF(K186=[1]Enums!$B$7, [1]Enums!$A$7, IF(K186=[1]Enums!$B$8, [1]Enums!$A$8, [1]Enums!$A$9))</f>
        <v>Vial</v>
      </c>
      <c r="M186" s="4" t="str">
        <f>IF(K186=[1]Enums!$B$10, [1]Enums!$A$10, IF(K186=[1]Enums!$B$11, [1]Enums!$A$11, [1]Enums!$A$12))</f>
        <v>Beaker</v>
      </c>
      <c r="N186" s="4" t="str">
        <f>IF(K186=[1]Enums!$B$13, [1]Enums!$A$13, IF(K186=[1]Enums!$B$14, [1]Enums!$A$14, [1]Enums!$A$15))</f>
        <v>Drum</v>
      </c>
      <c r="O186" s="4" t="str">
        <f>IF(K186=[1]Enums!$B$16, [1]Enums!$A$16, IF(K186=[1]Enums!$B$17, [1]Enums!$A$17, [1]Enums!$A$18))</f>
        <v>Chemical Vat</v>
      </c>
    </row>
    <row r="187" spans="1:15" x14ac:dyDescent="0.2">
      <c r="A187" s="4"/>
      <c r="B187" s="13" t="s">
        <v>753</v>
      </c>
      <c r="C187" s="13" t="s">
        <v>1085</v>
      </c>
      <c r="D187" s="13" t="s">
        <v>1415</v>
      </c>
      <c r="E187" s="13" t="s">
        <v>1745</v>
      </c>
      <c r="F187" s="16" t="str">
        <f t="shared" si="8"/>
        <v>Bag (Magnesium Sulfate)</v>
      </c>
      <c r="G187" s="16" t="str">
        <f t="shared" si="9"/>
        <v>Sack (Magnesium Sulfate)</v>
      </c>
      <c r="H187" s="16" t="str">
        <f t="shared" si="10"/>
        <v>Powder Keg (Magnesium Sulfate)</v>
      </c>
      <c r="I187" s="16" t="str">
        <f t="shared" si="11"/>
        <v>Chemical Silo (Magnesium Sulfate)</v>
      </c>
      <c r="J187" s="16" t="str">
        <f>[1]Compounds!$B317</f>
        <v>Magnesium Sulfate</v>
      </c>
      <c r="K187" t="str">
        <f>[1]Compounds!$D317</f>
        <v>Solid</v>
      </c>
      <c r="L187" s="4" t="str">
        <f>IF(K187=[1]Enums!$B$7, [1]Enums!$A$7, IF(K187=[1]Enums!$B$8, [1]Enums!$A$8, [1]Enums!$A$9))</f>
        <v>Bag</v>
      </c>
      <c r="M187" s="4" t="str">
        <f>IF(K187=[1]Enums!$B$10, [1]Enums!$A$10, IF(K187=[1]Enums!$B$11, [1]Enums!$A$11, [1]Enums!$A$12))</f>
        <v>Sack</v>
      </c>
      <c r="N187" s="4" t="str">
        <f>IF(K187=[1]Enums!$B$13, [1]Enums!$A$13, IF(K187=[1]Enums!$B$14, [1]Enums!$A$14, [1]Enums!$A$15))</f>
        <v>Powder Keg</v>
      </c>
      <c r="O187" s="4" t="str">
        <f>IF(K187=[1]Enums!$B$16, [1]Enums!$A$16, IF(K187=[1]Enums!$B$17, [1]Enums!$A$17, [1]Enums!$A$18))</f>
        <v>Chemical Silo</v>
      </c>
    </row>
    <row r="188" spans="1:15" x14ac:dyDescent="0.2">
      <c r="A188" s="4"/>
      <c r="B188" s="13" t="s">
        <v>752</v>
      </c>
      <c r="C188" s="13" t="s">
        <v>1084</v>
      </c>
      <c r="D188" s="13" t="s">
        <v>1414</v>
      </c>
      <c r="E188" s="13" t="s">
        <v>1744</v>
      </c>
      <c r="F188" s="16" t="str">
        <f t="shared" si="8"/>
        <v>Vial (Manganese Dioxide)</v>
      </c>
      <c r="G188" s="16" t="str">
        <f t="shared" si="9"/>
        <v>Beaker (Manganese Dioxide)</v>
      </c>
      <c r="H188" s="16" t="str">
        <f t="shared" si="10"/>
        <v>Drum (Manganese Dioxide)</v>
      </c>
      <c r="I188" s="16" t="str">
        <f t="shared" si="11"/>
        <v>Chemical Vat (Manganese Dioxide)</v>
      </c>
      <c r="J188" s="16" t="str">
        <f>[1]Compounds!$B177</f>
        <v>Manganese Dioxide</v>
      </c>
      <c r="K188" t="str">
        <f>[1]Compounds!$D177</f>
        <v>Liquid</v>
      </c>
      <c r="L188" s="4" t="str">
        <f>IF(K188=[1]Enums!$B$7, [1]Enums!$A$7, IF(K188=[1]Enums!$B$8, [1]Enums!$A$8, [1]Enums!$A$9))</f>
        <v>Vial</v>
      </c>
      <c r="M188" s="4" t="str">
        <f>IF(K188=[1]Enums!$B$10, [1]Enums!$A$10, IF(K188=[1]Enums!$B$11, [1]Enums!$A$11, [1]Enums!$A$12))</f>
        <v>Beaker</v>
      </c>
      <c r="N188" s="4" t="str">
        <f>IF(K188=[1]Enums!$B$13, [1]Enums!$A$13, IF(K188=[1]Enums!$B$14, [1]Enums!$A$14, [1]Enums!$A$15))</f>
        <v>Drum</v>
      </c>
      <c r="O188" s="4" t="str">
        <f>IF(K188=[1]Enums!$B$16, [1]Enums!$A$16, IF(K188=[1]Enums!$B$17, [1]Enums!$A$17, [1]Enums!$A$18))</f>
        <v>Chemical Vat</v>
      </c>
    </row>
    <row r="189" spans="1:15" x14ac:dyDescent="0.2">
      <c r="A189" s="4"/>
      <c r="B189" s="13" t="s">
        <v>751</v>
      </c>
      <c r="C189" s="13" t="s">
        <v>1083</v>
      </c>
      <c r="D189" s="13" t="s">
        <v>1413</v>
      </c>
      <c r="E189" s="13" t="s">
        <v>1743</v>
      </c>
      <c r="F189" s="16" t="str">
        <f t="shared" ref="F189:F249" si="12">L189&amp;" ("&amp;$J189&amp;")"</f>
        <v>Vial (Melamine)</v>
      </c>
      <c r="G189" s="16" t="str">
        <f t="shared" ref="G189:G249" si="13">M189&amp;" ("&amp;$J189&amp;")"</f>
        <v>Beaker (Melamine)</v>
      </c>
      <c r="H189" s="16" t="str">
        <f t="shared" ref="H189:H249" si="14">N189&amp;" ("&amp;$J189&amp;")"</f>
        <v>Drum (Melamine)</v>
      </c>
      <c r="I189" s="16" t="str">
        <f t="shared" ref="I189:I249" si="15">O189&amp;" ("&amp;$J189&amp;")"</f>
        <v>Chemical Vat (Melamine)</v>
      </c>
      <c r="J189" s="16" t="str">
        <f>[1]Compounds!$B178</f>
        <v>Melamine</v>
      </c>
      <c r="K189" t="str">
        <f>[1]Compounds!$D178</f>
        <v>Liquid</v>
      </c>
      <c r="L189" s="4" t="str">
        <f>IF(K189=[1]Enums!$B$7, [1]Enums!$A$7, IF(K189=[1]Enums!$B$8, [1]Enums!$A$8, [1]Enums!$A$9))</f>
        <v>Vial</v>
      </c>
      <c r="M189" s="4" t="str">
        <f>IF(K189=[1]Enums!$B$10, [1]Enums!$A$10, IF(K189=[1]Enums!$B$11, [1]Enums!$A$11, [1]Enums!$A$12))</f>
        <v>Beaker</v>
      </c>
      <c r="N189" s="4" t="str">
        <f>IF(K189=[1]Enums!$B$13, [1]Enums!$A$13, IF(K189=[1]Enums!$B$14, [1]Enums!$A$14, [1]Enums!$A$15))</f>
        <v>Drum</v>
      </c>
      <c r="O189" s="4" t="str">
        <f>IF(K189=[1]Enums!$B$16, [1]Enums!$A$16, IF(K189=[1]Enums!$B$17, [1]Enums!$A$17, [1]Enums!$A$18))</f>
        <v>Chemical Vat</v>
      </c>
    </row>
    <row r="190" spans="1:15" x14ac:dyDescent="0.2">
      <c r="A190" s="4"/>
      <c r="B190" s="13" t="s">
        <v>750</v>
      </c>
      <c r="C190" s="13" t="s">
        <v>1082</v>
      </c>
      <c r="D190" s="13" t="s">
        <v>1412</v>
      </c>
      <c r="E190" s="13" t="s">
        <v>1742</v>
      </c>
      <c r="F190" s="16" t="str">
        <f t="shared" si="12"/>
        <v>Vial (Melamine Formaldehyde)</v>
      </c>
      <c r="G190" s="16" t="str">
        <f t="shared" si="13"/>
        <v>Beaker (Melamine Formaldehyde)</v>
      </c>
      <c r="H190" s="16" t="str">
        <f t="shared" si="14"/>
        <v>Drum (Melamine Formaldehyde)</v>
      </c>
      <c r="I190" s="16" t="str">
        <f t="shared" si="15"/>
        <v>Chemical Vat (Melamine Formaldehyde)</v>
      </c>
      <c r="J190" s="16" t="str">
        <f>[1]Compounds!$B179</f>
        <v>Melamine Formaldehyde</v>
      </c>
      <c r="K190" t="str">
        <f>[1]Compounds!$D179</f>
        <v>Liquid</v>
      </c>
      <c r="L190" s="4" t="str">
        <f>IF(K190=[1]Enums!$B$7, [1]Enums!$A$7, IF(K190=[1]Enums!$B$8, [1]Enums!$A$8, [1]Enums!$A$9))</f>
        <v>Vial</v>
      </c>
      <c r="M190" s="4" t="str">
        <f>IF(K190=[1]Enums!$B$10, [1]Enums!$A$10, IF(K190=[1]Enums!$B$11, [1]Enums!$A$11, [1]Enums!$A$12))</f>
        <v>Beaker</v>
      </c>
      <c r="N190" s="4" t="str">
        <f>IF(K190=[1]Enums!$B$13, [1]Enums!$A$13, IF(K190=[1]Enums!$B$14, [1]Enums!$A$14, [1]Enums!$A$15))</f>
        <v>Drum</v>
      </c>
      <c r="O190" s="4" t="str">
        <f>IF(K190=[1]Enums!$B$16, [1]Enums!$A$16, IF(K190=[1]Enums!$B$17, [1]Enums!$A$17, [1]Enums!$A$18))</f>
        <v>Chemical Vat</v>
      </c>
    </row>
    <row r="191" spans="1:15" x14ac:dyDescent="0.2">
      <c r="A191" s="4" t="str">
        <f>[1]Enums!$A$134</f>
        <v>1.0.0</v>
      </c>
      <c r="B191" s="13" t="s">
        <v>749</v>
      </c>
      <c r="C191" s="13" t="s">
        <v>1081</v>
      </c>
      <c r="D191" s="13" t="s">
        <v>1411</v>
      </c>
      <c r="E191" s="13" t="s">
        <v>1741</v>
      </c>
      <c r="F191" s="16" t="str">
        <f t="shared" si="12"/>
        <v>Vial (Mercaptans)</v>
      </c>
      <c r="G191" s="16" t="str">
        <f t="shared" si="13"/>
        <v>Beaker (Mercaptans)</v>
      </c>
      <c r="H191" s="16" t="str">
        <f t="shared" si="14"/>
        <v>Drum (Mercaptans)</v>
      </c>
      <c r="I191" s="16" t="str">
        <f t="shared" si="15"/>
        <v>Chemical Vat (Mercaptans)</v>
      </c>
      <c r="J191" s="16" t="str">
        <f>[1]Compounds!$B180</f>
        <v>Mercaptans</v>
      </c>
      <c r="K191" t="str">
        <f>[1]Compounds!$D180</f>
        <v>Liquid</v>
      </c>
      <c r="L191" s="4" t="str">
        <f>IF(K191=[1]Enums!$B$7, [1]Enums!$A$7, IF(K191=[1]Enums!$B$8, [1]Enums!$A$8, [1]Enums!$A$9))</f>
        <v>Vial</v>
      </c>
      <c r="M191" s="4" t="str">
        <f>IF(K191=[1]Enums!$B$10, [1]Enums!$A$10, IF(K191=[1]Enums!$B$11, [1]Enums!$A$11, [1]Enums!$A$12))</f>
        <v>Beaker</v>
      </c>
      <c r="N191" s="4" t="str">
        <f>IF(K191=[1]Enums!$B$13, [1]Enums!$A$13, IF(K191=[1]Enums!$B$14, [1]Enums!$A$14, [1]Enums!$A$15))</f>
        <v>Drum</v>
      </c>
      <c r="O191" s="4" t="str">
        <f>IF(K191=[1]Enums!$B$16, [1]Enums!$A$16, IF(K191=[1]Enums!$B$17, [1]Enums!$A$17, [1]Enums!$A$18))</f>
        <v>Chemical Vat</v>
      </c>
    </row>
    <row r="192" spans="1:15" x14ac:dyDescent="0.2">
      <c r="A192" s="4"/>
      <c r="B192" s="13" t="s">
        <v>748</v>
      </c>
      <c r="C192" s="13" t="s">
        <v>1080</v>
      </c>
      <c r="D192" s="13" t="s">
        <v>1410</v>
      </c>
      <c r="E192" s="13" t="s">
        <v>1740</v>
      </c>
      <c r="F192" s="16" t="str">
        <f t="shared" si="12"/>
        <v>Vial (Mercury (Liquid))</v>
      </c>
      <c r="G192" s="16" t="str">
        <f t="shared" si="13"/>
        <v>Beaker (Mercury (Liquid))</v>
      </c>
      <c r="H192" s="16" t="str">
        <f t="shared" si="14"/>
        <v>Drum (Mercury (Liquid))</v>
      </c>
      <c r="I192" s="16" t="str">
        <f t="shared" si="15"/>
        <v>Chemical Vat (Mercury (Liquid))</v>
      </c>
      <c r="J192" s="16" t="str">
        <f>[1]Compounds!$B188</f>
        <v>Mercury (Liquid)</v>
      </c>
      <c r="K192" t="str">
        <f>[1]Compounds!$D188</f>
        <v>Liquid</v>
      </c>
      <c r="L192" s="4" t="str">
        <f>IF(K192=[1]Enums!$B$7, [1]Enums!$A$7, IF(K192=[1]Enums!$B$8, [1]Enums!$A$8, [1]Enums!$A$9))</f>
        <v>Vial</v>
      </c>
      <c r="M192" s="4" t="str">
        <f>IF(K192=[1]Enums!$B$10, [1]Enums!$A$10, IF(K192=[1]Enums!$B$11, [1]Enums!$A$11, [1]Enums!$A$12))</f>
        <v>Beaker</v>
      </c>
      <c r="N192" s="4" t="str">
        <f>IF(K192=[1]Enums!$B$13, [1]Enums!$A$13, IF(K192=[1]Enums!$B$14, [1]Enums!$A$14, [1]Enums!$A$15))</f>
        <v>Drum</v>
      </c>
      <c r="O192" s="4" t="str">
        <f>IF(K192=[1]Enums!$B$16, [1]Enums!$A$16, IF(K192=[1]Enums!$B$17, [1]Enums!$A$17, [1]Enums!$A$18))</f>
        <v>Chemical Vat</v>
      </c>
    </row>
    <row r="193" spans="1:15" x14ac:dyDescent="0.2">
      <c r="A193" s="4" t="str">
        <f>[1]Enums!$A$134</f>
        <v>1.0.0</v>
      </c>
      <c r="B193" s="13" t="s">
        <v>747</v>
      </c>
      <c r="C193" s="13" t="s">
        <v>1079</v>
      </c>
      <c r="D193" s="13" t="s">
        <v>1409</v>
      </c>
      <c r="E193" s="13" t="s">
        <v>1739</v>
      </c>
      <c r="F193" s="16" t="str">
        <f t="shared" si="12"/>
        <v>Vial (m-Xylene)</v>
      </c>
      <c r="G193" s="16" t="str">
        <f t="shared" si="13"/>
        <v>Beaker (m-Xylene)</v>
      </c>
      <c r="H193" s="16" t="str">
        <f t="shared" si="14"/>
        <v>Drum (m-Xylene)</v>
      </c>
      <c r="I193" s="16" t="str">
        <f t="shared" si="15"/>
        <v>Chemical Vat (m-Xylene)</v>
      </c>
      <c r="J193" s="16" t="str">
        <f>[1]Compounds!$B189</f>
        <v>m-Xylene</v>
      </c>
      <c r="K193" t="str">
        <f>[1]Compounds!$D189</f>
        <v>Liquid</v>
      </c>
      <c r="L193" s="4" t="str">
        <f>IF(K193=[1]Enums!$B$7, [1]Enums!$A$7, IF(K193=[1]Enums!$B$8, [1]Enums!$A$8, [1]Enums!$A$9))</f>
        <v>Vial</v>
      </c>
      <c r="M193" s="4" t="str">
        <f>IF(K193=[1]Enums!$B$10, [1]Enums!$A$10, IF(K193=[1]Enums!$B$11, [1]Enums!$A$11, [1]Enums!$A$12))</f>
        <v>Beaker</v>
      </c>
      <c r="N193" s="4" t="str">
        <f>IF(K193=[1]Enums!$B$13, [1]Enums!$A$13, IF(K193=[1]Enums!$B$14, [1]Enums!$A$14, [1]Enums!$A$15))</f>
        <v>Drum</v>
      </c>
      <c r="O193" s="4" t="str">
        <f>IF(K193=[1]Enums!$B$16, [1]Enums!$A$16, IF(K193=[1]Enums!$B$17, [1]Enums!$A$17, [1]Enums!$A$18))</f>
        <v>Chemical Vat</v>
      </c>
    </row>
    <row r="194" spans="1:15" x14ac:dyDescent="0.2">
      <c r="A194" s="4" t="str">
        <f>[1]Enums!$A$134</f>
        <v>1.0.0</v>
      </c>
      <c r="B194" s="13" t="s">
        <v>746</v>
      </c>
      <c r="C194" s="13" t="s">
        <v>1078</v>
      </c>
      <c r="D194" s="13" t="s">
        <v>1408</v>
      </c>
      <c r="E194" s="13" t="s">
        <v>1738</v>
      </c>
      <c r="F194" s="16" t="str">
        <f t="shared" si="12"/>
        <v>Vial (Methacrylic Acid)</v>
      </c>
      <c r="G194" s="16" t="str">
        <f t="shared" si="13"/>
        <v>Beaker (Methacrylic Acid)</v>
      </c>
      <c r="H194" s="16" t="str">
        <f t="shared" si="14"/>
        <v>Drum (Methacrylic Acid)</v>
      </c>
      <c r="I194" s="16" t="str">
        <f t="shared" si="15"/>
        <v>Chemical Vat (Methacrylic Acid)</v>
      </c>
      <c r="J194" s="16" t="str">
        <f>[1]Compounds!$B190</f>
        <v>Methacrylic Acid</v>
      </c>
      <c r="K194" t="str">
        <f>[1]Compounds!$D190</f>
        <v>Liquid</v>
      </c>
      <c r="L194" s="4" t="str">
        <f>IF(K194=[1]Enums!$B$7, [1]Enums!$A$7, IF(K194=[1]Enums!$B$8, [1]Enums!$A$8, [1]Enums!$A$9))</f>
        <v>Vial</v>
      </c>
      <c r="M194" s="4" t="str">
        <f>IF(K194=[1]Enums!$B$10, [1]Enums!$A$10, IF(K194=[1]Enums!$B$11, [1]Enums!$A$11, [1]Enums!$A$12))</f>
        <v>Beaker</v>
      </c>
      <c r="N194" s="4" t="str">
        <f>IF(K194=[1]Enums!$B$13, [1]Enums!$A$13, IF(K194=[1]Enums!$B$14, [1]Enums!$A$14, [1]Enums!$A$15))</f>
        <v>Drum</v>
      </c>
      <c r="O194" s="4" t="str">
        <f>IF(K194=[1]Enums!$B$16, [1]Enums!$A$16, IF(K194=[1]Enums!$B$17, [1]Enums!$A$17, [1]Enums!$A$18))</f>
        <v>Chemical Vat</v>
      </c>
    </row>
    <row r="195" spans="1:15" x14ac:dyDescent="0.2">
      <c r="A195" s="4" t="str">
        <f>[1]Enums!$A$134</f>
        <v>1.0.0</v>
      </c>
      <c r="B195" s="13" t="s">
        <v>745</v>
      </c>
      <c r="C195" s="13" t="s">
        <v>1077</v>
      </c>
      <c r="D195" s="13" t="s">
        <v>1407</v>
      </c>
      <c r="E195" s="13" t="s">
        <v>1737</v>
      </c>
      <c r="F195" s="16" t="str">
        <f t="shared" si="12"/>
        <v>Flask (Methane)</v>
      </c>
      <c r="G195" s="16" t="str">
        <f t="shared" si="13"/>
        <v>Cartridge (Methane)</v>
      </c>
      <c r="H195" s="16" t="str">
        <f t="shared" si="14"/>
        <v>Canister (Methane)</v>
      </c>
      <c r="I195" s="16" t="str">
        <f t="shared" si="15"/>
        <v>Chemical Tank (Methane)</v>
      </c>
      <c r="J195" s="16" t="str">
        <f>[1]Compounds!$B192</f>
        <v>Methane</v>
      </c>
      <c r="K195" t="str">
        <f>[1]Compounds!$D192</f>
        <v>Gas</v>
      </c>
      <c r="L195" s="4" t="str">
        <f>IF(K195=[1]Enums!$B$7, [1]Enums!$A$7, IF(K195=[1]Enums!$B$8, [1]Enums!$A$8, [1]Enums!$A$9))</f>
        <v>Flask</v>
      </c>
      <c r="M195" s="4" t="str">
        <f>IF(K195=[1]Enums!$B$10, [1]Enums!$A$10, IF(K195=[1]Enums!$B$11, [1]Enums!$A$11, [1]Enums!$A$12))</f>
        <v>Cartridge</v>
      </c>
      <c r="N195" s="4" t="str">
        <f>IF(K195=[1]Enums!$B$13, [1]Enums!$A$13, IF(K195=[1]Enums!$B$14, [1]Enums!$A$14, [1]Enums!$A$15))</f>
        <v>Canister</v>
      </c>
      <c r="O195" s="4" t="str">
        <f>IF(K195=[1]Enums!$B$16, [1]Enums!$A$16, IF(K195=[1]Enums!$B$17, [1]Enums!$A$17, [1]Enums!$A$18))</f>
        <v>Chemical Tank</v>
      </c>
    </row>
    <row r="196" spans="1:15" x14ac:dyDescent="0.2">
      <c r="A196" s="4" t="str">
        <f>[1]Enums!$A$134</f>
        <v>1.0.0</v>
      </c>
      <c r="B196" s="13" t="s">
        <v>744</v>
      </c>
      <c r="C196" s="13" t="s">
        <v>1076</v>
      </c>
      <c r="D196" s="13" t="s">
        <v>1406</v>
      </c>
      <c r="E196" s="13" t="s">
        <v>1736</v>
      </c>
      <c r="F196" s="16" t="str">
        <f t="shared" si="12"/>
        <v>Vial (Methanol)</v>
      </c>
      <c r="G196" s="16" t="str">
        <f t="shared" si="13"/>
        <v>Beaker (Methanol)</v>
      </c>
      <c r="H196" s="16" t="str">
        <f t="shared" si="14"/>
        <v>Drum (Methanol)</v>
      </c>
      <c r="I196" s="16" t="str">
        <f t="shared" si="15"/>
        <v>Chemical Vat (Methanol)</v>
      </c>
      <c r="J196" s="16" t="str">
        <f>[1]Compounds!$B193</f>
        <v>Methanol</v>
      </c>
      <c r="K196" t="str">
        <f>[1]Compounds!$D193</f>
        <v>Liquid</v>
      </c>
      <c r="L196" s="4" t="str">
        <f>IF(K196=[1]Enums!$B$7, [1]Enums!$A$7, IF(K196=[1]Enums!$B$8, [1]Enums!$A$8, [1]Enums!$A$9))</f>
        <v>Vial</v>
      </c>
      <c r="M196" s="4" t="str">
        <f>IF(K196=[1]Enums!$B$10, [1]Enums!$A$10, IF(K196=[1]Enums!$B$11, [1]Enums!$A$11, [1]Enums!$A$12))</f>
        <v>Beaker</v>
      </c>
      <c r="N196" s="4" t="str">
        <f>IF(K196=[1]Enums!$B$13, [1]Enums!$A$13, IF(K196=[1]Enums!$B$14, [1]Enums!$A$14, [1]Enums!$A$15))</f>
        <v>Drum</v>
      </c>
      <c r="O196" s="4" t="str">
        <f>IF(K196=[1]Enums!$B$16, [1]Enums!$A$16, IF(K196=[1]Enums!$B$17, [1]Enums!$A$17, [1]Enums!$A$18))</f>
        <v>Chemical Vat</v>
      </c>
    </row>
    <row r="197" spans="1:15" x14ac:dyDescent="0.2">
      <c r="A197" s="4"/>
      <c r="B197" s="13" t="s">
        <v>743</v>
      </c>
      <c r="C197" s="13" t="s">
        <v>1075</v>
      </c>
      <c r="D197" s="13" t="s">
        <v>1405</v>
      </c>
      <c r="E197" s="13" t="s">
        <v>1735</v>
      </c>
      <c r="F197" s="16" t="str">
        <f t="shared" si="12"/>
        <v>Vial (Methyl Ethyl Ketone)</v>
      </c>
      <c r="G197" s="16" t="str">
        <f t="shared" si="13"/>
        <v>Beaker (Methyl Ethyl Ketone)</v>
      </c>
      <c r="H197" s="16" t="str">
        <f t="shared" si="14"/>
        <v>Drum (Methyl Ethyl Ketone)</v>
      </c>
      <c r="I197" s="16" t="str">
        <f t="shared" si="15"/>
        <v>Chemical Vat (Methyl Ethyl Ketone)</v>
      </c>
      <c r="J197" s="16" t="str">
        <f>[1]Compounds!$B194</f>
        <v>Methyl Ethyl Ketone</v>
      </c>
      <c r="K197" t="str">
        <f>[1]Compounds!$D194</f>
        <v>Liquid</v>
      </c>
      <c r="L197" s="4" t="str">
        <f>IF(K197=[1]Enums!$B$7, [1]Enums!$A$7, IF(K197=[1]Enums!$B$8, [1]Enums!$A$8, [1]Enums!$A$9))</f>
        <v>Vial</v>
      </c>
      <c r="M197" s="4" t="str">
        <f>IF(K197=[1]Enums!$B$10, [1]Enums!$A$10, IF(K197=[1]Enums!$B$11, [1]Enums!$A$11, [1]Enums!$A$12))</f>
        <v>Beaker</v>
      </c>
      <c r="N197" s="4" t="str">
        <f>IF(K197=[1]Enums!$B$13, [1]Enums!$A$13, IF(K197=[1]Enums!$B$14, [1]Enums!$A$14, [1]Enums!$A$15))</f>
        <v>Drum</v>
      </c>
      <c r="O197" s="4" t="str">
        <f>IF(K197=[1]Enums!$B$16, [1]Enums!$A$16, IF(K197=[1]Enums!$B$17, [1]Enums!$A$17, [1]Enums!$A$18))</f>
        <v>Chemical Vat</v>
      </c>
    </row>
    <row r="198" spans="1:15" x14ac:dyDescent="0.2">
      <c r="A198" s="4"/>
      <c r="B198" s="13" t="s">
        <v>742</v>
      </c>
      <c r="C198" s="13" t="s">
        <v>1074</v>
      </c>
      <c r="D198" s="13" t="s">
        <v>1404</v>
      </c>
      <c r="E198" s="13" t="s">
        <v>1734</v>
      </c>
      <c r="F198" s="16" t="str">
        <f t="shared" si="12"/>
        <v>Vial (Methyl Ethyl Ketone Peroxide)</v>
      </c>
      <c r="G198" s="16" t="str">
        <f t="shared" si="13"/>
        <v>Beaker (Methyl Ethyl Ketone Peroxide)</v>
      </c>
      <c r="H198" s="16" t="str">
        <f t="shared" si="14"/>
        <v>Drum (Methyl Ethyl Ketone Peroxide)</v>
      </c>
      <c r="I198" s="16" t="str">
        <f t="shared" si="15"/>
        <v>Chemical Vat (Methyl Ethyl Ketone Peroxide)</v>
      </c>
      <c r="J198" s="16" t="str">
        <f>[1]Compounds!$B195</f>
        <v>Methyl Ethyl Ketone Peroxide</v>
      </c>
      <c r="K198" t="str">
        <f>[1]Compounds!$D195</f>
        <v>Liquid</v>
      </c>
      <c r="L198" s="4" t="str">
        <f>IF(K198=[1]Enums!$B$7, [1]Enums!$A$7, IF(K198=[1]Enums!$B$8, [1]Enums!$A$8, [1]Enums!$A$9))</f>
        <v>Vial</v>
      </c>
      <c r="M198" s="4" t="str">
        <f>IF(K198=[1]Enums!$B$10, [1]Enums!$A$10, IF(K198=[1]Enums!$B$11, [1]Enums!$A$11, [1]Enums!$A$12))</f>
        <v>Beaker</v>
      </c>
      <c r="N198" s="4" t="str">
        <f>IF(K198=[1]Enums!$B$13, [1]Enums!$A$13, IF(K198=[1]Enums!$B$14, [1]Enums!$A$14, [1]Enums!$A$15))</f>
        <v>Drum</v>
      </c>
      <c r="O198" s="4" t="str">
        <f>IF(K198=[1]Enums!$B$16, [1]Enums!$A$16, IF(K198=[1]Enums!$B$17, [1]Enums!$A$17, [1]Enums!$A$18))</f>
        <v>Chemical Vat</v>
      </c>
    </row>
    <row r="199" spans="1:15" x14ac:dyDescent="0.2">
      <c r="A199" s="4"/>
      <c r="B199" s="13" t="s">
        <v>741</v>
      </c>
      <c r="C199" s="13" t="s">
        <v>1073</v>
      </c>
      <c r="D199" s="13" t="s">
        <v>1403</v>
      </c>
      <c r="E199" s="13" t="s">
        <v>1733</v>
      </c>
      <c r="F199" s="16" t="str">
        <f t="shared" si="12"/>
        <v>Bag (Methyl Ethyl Ketone Peroxide)</v>
      </c>
      <c r="G199" s="16" t="str">
        <f t="shared" si="13"/>
        <v>Sack (Methyl Ethyl Ketone Peroxide)</v>
      </c>
      <c r="H199" s="16" t="str">
        <f t="shared" si="14"/>
        <v>Powder Keg (Methyl Ethyl Ketone Peroxide)</v>
      </c>
      <c r="I199" s="16" t="str">
        <f t="shared" si="15"/>
        <v>Chemical Silo (Methyl Ethyl Ketone Peroxide)</v>
      </c>
      <c r="J199" s="16" t="str">
        <f>[1]Compounds!$B325</f>
        <v>Methyl Ethyl Ketone Peroxide</v>
      </c>
      <c r="K199" t="str">
        <f>[1]Compounds!$D325</f>
        <v>Solid</v>
      </c>
      <c r="L199" s="4" t="str">
        <f>IF(K199=[1]Enums!$B$7, [1]Enums!$A$7, IF(K199=[1]Enums!$B$8, [1]Enums!$A$8, [1]Enums!$A$9))</f>
        <v>Bag</v>
      </c>
      <c r="M199" s="4" t="str">
        <f>IF(K199=[1]Enums!$B$10, [1]Enums!$A$10, IF(K199=[1]Enums!$B$11, [1]Enums!$A$11, [1]Enums!$A$12))</f>
        <v>Sack</v>
      </c>
      <c r="N199" s="4" t="str">
        <f>IF(K199=[1]Enums!$B$13, [1]Enums!$A$13, IF(K199=[1]Enums!$B$14, [1]Enums!$A$14, [1]Enums!$A$15))</f>
        <v>Powder Keg</v>
      </c>
      <c r="O199" s="4" t="str">
        <f>IF(K199=[1]Enums!$B$16, [1]Enums!$A$16, IF(K199=[1]Enums!$B$17, [1]Enums!$A$17, [1]Enums!$A$18))</f>
        <v>Chemical Silo</v>
      </c>
    </row>
    <row r="200" spans="1:15" x14ac:dyDescent="0.2">
      <c r="A200" s="4"/>
      <c r="B200" s="13" t="s">
        <v>740</v>
      </c>
      <c r="C200" s="13" t="s">
        <v>1072</v>
      </c>
      <c r="D200" s="13" t="s">
        <v>1402</v>
      </c>
      <c r="E200" s="13" t="s">
        <v>1732</v>
      </c>
      <c r="F200" s="16" t="str">
        <f t="shared" si="12"/>
        <v>Vial (Methyl Isobutyl Ketone)</v>
      </c>
      <c r="G200" s="16" t="str">
        <f t="shared" si="13"/>
        <v>Beaker (Methyl Isobutyl Ketone)</v>
      </c>
      <c r="H200" s="16" t="str">
        <f t="shared" si="14"/>
        <v>Drum (Methyl Isobutyl Ketone)</v>
      </c>
      <c r="I200" s="16" t="str">
        <f t="shared" si="15"/>
        <v>Chemical Vat (Methyl Isobutyl Ketone)</v>
      </c>
      <c r="J200" s="16" t="str">
        <f>[1]Compounds!$B196</f>
        <v>Methyl Isobutyl Ketone</v>
      </c>
      <c r="K200" t="str">
        <f>[1]Compounds!$D196</f>
        <v>Liquid</v>
      </c>
      <c r="L200" s="4" t="str">
        <f>IF(K200=[1]Enums!$B$7, [1]Enums!$A$7, IF(K200=[1]Enums!$B$8, [1]Enums!$A$8, [1]Enums!$A$9))</f>
        <v>Vial</v>
      </c>
      <c r="M200" s="4" t="str">
        <f>IF(K200=[1]Enums!$B$10, [1]Enums!$A$10, IF(K200=[1]Enums!$B$11, [1]Enums!$A$11, [1]Enums!$A$12))</f>
        <v>Beaker</v>
      </c>
      <c r="N200" s="4" t="str">
        <f>IF(K200=[1]Enums!$B$13, [1]Enums!$A$13, IF(K200=[1]Enums!$B$14, [1]Enums!$A$14, [1]Enums!$A$15))</f>
        <v>Drum</v>
      </c>
      <c r="O200" s="4" t="str">
        <f>IF(K200=[1]Enums!$B$16, [1]Enums!$A$16, IF(K200=[1]Enums!$B$17, [1]Enums!$A$17, [1]Enums!$A$18))</f>
        <v>Chemical Vat</v>
      </c>
    </row>
    <row r="201" spans="1:15" x14ac:dyDescent="0.2">
      <c r="A201" s="4" t="str">
        <f>[1]Enums!$A$134</f>
        <v>1.0.0</v>
      </c>
      <c r="B201" s="13" t="s">
        <v>739</v>
      </c>
      <c r="C201" s="13" t="s">
        <v>1071</v>
      </c>
      <c r="D201" s="13" t="s">
        <v>1401</v>
      </c>
      <c r="E201" s="13" t="s">
        <v>1731</v>
      </c>
      <c r="F201" s="16" t="str">
        <f t="shared" si="12"/>
        <v>Vial (Methyl Methacrylate)</v>
      </c>
      <c r="G201" s="16" t="str">
        <f t="shared" si="13"/>
        <v>Beaker (Methyl Methacrylate)</v>
      </c>
      <c r="H201" s="16" t="str">
        <f t="shared" si="14"/>
        <v>Drum (Methyl Methacrylate)</v>
      </c>
      <c r="I201" s="16" t="str">
        <f t="shared" si="15"/>
        <v>Chemical Vat (Methyl Methacrylate)</v>
      </c>
      <c r="J201" s="16" t="str">
        <f>[1]Compounds!$B191</f>
        <v>Methyl Methacrylate</v>
      </c>
      <c r="K201" t="str">
        <f>[1]Compounds!$D191</f>
        <v>Liquid</v>
      </c>
      <c r="L201" s="4" t="str">
        <f>IF(K201=[1]Enums!$B$7, [1]Enums!$A$7, IF(K201=[1]Enums!$B$8, [1]Enums!$A$8, [1]Enums!$A$9))</f>
        <v>Vial</v>
      </c>
      <c r="M201" s="4" t="str">
        <f>IF(K201=[1]Enums!$B$10, [1]Enums!$A$10, IF(K201=[1]Enums!$B$11, [1]Enums!$A$11, [1]Enums!$A$12))</f>
        <v>Beaker</v>
      </c>
      <c r="N201" s="4" t="str">
        <f>IF(K201=[1]Enums!$B$13, [1]Enums!$A$13, IF(K201=[1]Enums!$B$14, [1]Enums!$A$14, [1]Enums!$A$15))</f>
        <v>Drum</v>
      </c>
      <c r="O201" s="4" t="str">
        <f>IF(K201=[1]Enums!$B$16, [1]Enums!$A$16, IF(K201=[1]Enums!$B$17, [1]Enums!$A$17, [1]Enums!$A$18))</f>
        <v>Chemical Vat</v>
      </c>
    </row>
    <row r="202" spans="1:15" x14ac:dyDescent="0.2">
      <c r="A202" s="4"/>
      <c r="B202" s="13" t="s">
        <v>738</v>
      </c>
      <c r="C202" s="13" t="s">
        <v>1070</v>
      </c>
      <c r="D202" s="13" t="s">
        <v>1400</v>
      </c>
      <c r="E202" s="13" t="s">
        <v>1730</v>
      </c>
      <c r="F202" s="16" t="str">
        <f t="shared" si="12"/>
        <v>Vial (Methyl Salicylate)</v>
      </c>
      <c r="G202" s="16" t="str">
        <f t="shared" si="13"/>
        <v>Beaker (Methyl Salicylate)</v>
      </c>
      <c r="H202" s="16" t="str">
        <f t="shared" si="14"/>
        <v>Drum (Methyl Salicylate)</v>
      </c>
      <c r="I202" s="16" t="str">
        <f t="shared" si="15"/>
        <v>Chemical Vat (Methyl Salicylate)</v>
      </c>
      <c r="J202" s="16" t="str">
        <f>[1]Compounds!$B197</f>
        <v>Methyl Salicylate</v>
      </c>
      <c r="K202" t="str">
        <f>[1]Compounds!$D197</f>
        <v>Liquid</v>
      </c>
      <c r="L202" s="4" t="str">
        <f>IF(K202=[1]Enums!$B$7, [1]Enums!$A$7, IF(K202=[1]Enums!$B$8, [1]Enums!$A$8, [1]Enums!$A$9))</f>
        <v>Vial</v>
      </c>
      <c r="M202" s="4" t="str">
        <f>IF(K202=[1]Enums!$B$10, [1]Enums!$A$10, IF(K202=[1]Enums!$B$11, [1]Enums!$A$11, [1]Enums!$A$12))</f>
        <v>Beaker</v>
      </c>
      <c r="N202" s="4" t="str">
        <f>IF(K202=[1]Enums!$B$13, [1]Enums!$A$13, IF(K202=[1]Enums!$B$14, [1]Enums!$A$14, [1]Enums!$A$15))</f>
        <v>Drum</v>
      </c>
      <c r="O202" s="4" t="str">
        <f>IF(K202=[1]Enums!$B$16, [1]Enums!$A$16, IF(K202=[1]Enums!$B$17, [1]Enums!$A$17, [1]Enums!$A$18))</f>
        <v>Chemical Vat</v>
      </c>
    </row>
    <row r="203" spans="1:15" x14ac:dyDescent="0.2">
      <c r="A203" s="4"/>
      <c r="B203" s="13" t="s">
        <v>737</v>
      </c>
      <c r="C203" s="13" t="s">
        <v>1069</v>
      </c>
      <c r="D203" s="13" t="s">
        <v>1399</v>
      </c>
      <c r="E203" s="13" t="s">
        <v>1729</v>
      </c>
      <c r="F203" s="16" t="str">
        <f t="shared" si="12"/>
        <v>Vial (Methylene Blue)</v>
      </c>
      <c r="G203" s="16" t="str">
        <f t="shared" si="13"/>
        <v>Beaker (Methylene Blue)</v>
      </c>
      <c r="H203" s="16" t="str">
        <f t="shared" si="14"/>
        <v>Drum (Methylene Blue)</v>
      </c>
      <c r="I203" s="16" t="str">
        <f t="shared" si="15"/>
        <v>Chemical Vat (Methylene Blue)</v>
      </c>
      <c r="J203" s="16" t="str">
        <f>[1]Compounds!$B198</f>
        <v>Methylene Blue</v>
      </c>
      <c r="K203" t="str">
        <f>[1]Compounds!$D198</f>
        <v>Liquid</v>
      </c>
      <c r="L203" s="4" t="str">
        <f>IF(K203=[1]Enums!$B$7, [1]Enums!$A$7, IF(K203=[1]Enums!$B$8, [1]Enums!$A$8, [1]Enums!$A$9))</f>
        <v>Vial</v>
      </c>
      <c r="M203" s="4" t="str">
        <f>IF(K203=[1]Enums!$B$10, [1]Enums!$A$10, IF(K203=[1]Enums!$B$11, [1]Enums!$A$11, [1]Enums!$A$12))</f>
        <v>Beaker</v>
      </c>
      <c r="N203" s="4" t="str">
        <f>IF(K203=[1]Enums!$B$13, [1]Enums!$A$13, IF(K203=[1]Enums!$B$14, [1]Enums!$A$14, [1]Enums!$A$15))</f>
        <v>Drum</v>
      </c>
      <c r="O203" s="4" t="str">
        <f>IF(K203=[1]Enums!$B$16, [1]Enums!$A$16, IF(K203=[1]Enums!$B$17, [1]Enums!$A$17, [1]Enums!$A$18))</f>
        <v>Chemical Vat</v>
      </c>
    </row>
    <row r="204" spans="1:15" x14ac:dyDescent="0.2">
      <c r="A204" s="4"/>
      <c r="B204" s="13" t="s">
        <v>736</v>
      </c>
      <c r="C204" s="13" t="s">
        <v>1068</v>
      </c>
      <c r="D204" s="13" t="s">
        <v>1398</v>
      </c>
      <c r="E204" s="13" t="s">
        <v>1728</v>
      </c>
      <c r="F204" s="16" t="str">
        <f t="shared" si="12"/>
        <v>Vial (Methylene Chloride)</v>
      </c>
      <c r="G204" s="16" t="str">
        <f t="shared" si="13"/>
        <v>Beaker (Methylene Chloride)</v>
      </c>
      <c r="H204" s="16" t="str">
        <f t="shared" si="14"/>
        <v>Drum (Methylene Chloride)</v>
      </c>
      <c r="I204" s="16" t="str">
        <f t="shared" si="15"/>
        <v>Chemical Vat (Methylene Chloride)</v>
      </c>
      <c r="J204" s="16" t="str">
        <f>[1]Compounds!$B199</f>
        <v>Methylene Chloride</v>
      </c>
      <c r="K204" t="str">
        <f>[1]Compounds!$D199</f>
        <v>Liquid</v>
      </c>
      <c r="L204" s="4" t="str">
        <f>IF(K204=[1]Enums!$B$7, [1]Enums!$A$7, IF(K204=[1]Enums!$B$8, [1]Enums!$A$8, [1]Enums!$A$9))</f>
        <v>Vial</v>
      </c>
      <c r="M204" s="4" t="str">
        <f>IF(K204=[1]Enums!$B$10, [1]Enums!$A$10, IF(K204=[1]Enums!$B$11, [1]Enums!$A$11, [1]Enums!$A$12))</f>
        <v>Beaker</v>
      </c>
      <c r="N204" s="4" t="str">
        <f>IF(K204=[1]Enums!$B$13, [1]Enums!$A$13, IF(K204=[1]Enums!$B$14, [1]Enums!$A$14, [1]Enums!$A$15))</f>
        <v>Drum</v>
      </c>
      <c r="O204" s="4" t="str">
        <f>IF(K204=[1]Enums!$B$16, [1]Enums!$A$16, IF(K204=[1]Enums!$B$17, [1]Enums!$A$17, [1]Enums!$A$18))</f>
        <v>Chemical Vat</v>
      </c>
    </row>
    <row r="205" spans="1:15" x14ac:dyDescent="0.2">
      <c r="A205" s="4" t="str">
        <f>[1]Enums!$A$134</f>
        <v>1.0.0</v>
      </c>
      <c r="B205" s="13" t="s">
        <v>735</v>
      </c>
      <c r="C205" s="13" t="s">
        <v>1067</v>
      </c>
      <c r="D205" s="13" t="s">
        <v>1397</v>
      </c>
      <c r="E205" s="13" t="s">
        <v>1727</v>
      </c>
      <c r="F205" s="16" t="str">
        <f t="shared" si="12"/>
        <v>Vial (Mineral Oil)</v>
      </c>
      <c r="G205" s="16" t="str">
        <f t="shared" si="13"/>
        <v>Beaker (Mineral Oil)</v>
      </c>
      <c r="H205" s="16" t="str">
        <f t="shared" si="14"/>
        <v>Drum (Mineral Oil)</v>
      </c>
      <c r="I205" s="16" t="str">
        <f t="shared" si="15"/>
        <v>Chemical Vat (Mineral Oil)</v>
      </c>
      <c r="J205" s="16" t="str">
        <f>[1]Compounds!$B200</f>
        <v>Mineral Oil</v>
      </c>
      <c r="K205" t="str">
        <f>[1]Compounds!$D200</f>
        <v>Liquid</v>
      </c>
      <c r="L205" s="4" t="str">
        <f>IF(K205=[1]Enums!$B$7, [1]Enums!$A$7, IF(K205=[1]Enums!$B$8, [1]Enums!$A$8, [1]Enums!$A$9))</f>
        <v>Vial</v>
      </c>
      <c r="M205" s="4" t="str">
        <f>IF(K205=[1]Enums!$B$10, [1]Enums!$A$10, IF(K205=[1]Enums!$B$11, [1]Enums!$A$11, [1]Enums!$A$12))</f>
        <v>Beaker</v>
      </c>
      <c r="N205" s="4" t="str">
        <f>IF(K205=[1]Enums!$B$13, [1]Enums!$A$13, IF(K205=[1]Enums!$B$14, [1]Enums!$A$14, [1]Enums!$A$15))</f>
        <v>Drum</v>
      </c>
      <c r="O205" s="4" t="str">
        <f>IF(K205=[1]Enums!$B$16, [1]Enums!$A$16, IF(K205=[1]Enums!$B$17, [1]Enums!$A$17, [1]Enums!$A$18))</f>
        <v>Chemical Vat</v>
      </c>
    </row>
    <row r="206" spans="1:15" x14ac:dyDescent="0.2">
      <c r="A206" s="4" t="str">
        <f>[1]Enums!$A$134</f>
        <v>1.0.0</v>
      </c>
      <c r="B206" s="13" t="s">
        <v>734</v>
      </c>
      <c r="C206" s="13" t="s">
        <v>1066</v>
      </c>
      <c r="D206" s="13" t="s">
        <v>1396</v>
      </c>
      <c r="E206" s="13" t="s">
        <v>1726</v>
      </c>
      <c r="F206" s="16" t="str">
        <f t="shared" si="12"/>
        <v>Vial (m-Mercaptan)</v>
      </c>
      <c r="G206" s="16" t="str">
        <f t="shared" si="13"/>
        <v>Beaker (m-Mercaptan)</v>
      </c>
      <c r="H206" s="16" t="str">
        <f t="shared" si="14"/>
        <v>Drum (m-Mercaptan)</v>
      </c>
      <c r="I206" s="16" t="str">
        <f t="shared" si="15"/>
        <v>Chemical Vat (m-Mercaptan)</v>
      </c>
      <c r="J206" s="16" t="str">
        <f>[1]Compounds!$B181</f>
        <v>m-Mercaptan</v>
      </c>
      <c r="K206" t="str">
        <f>[1]Compounds!$D181</f>
        <v>Liquid</v>
      </c>
      <c r="L206" s="4" t="str">
        <f>IF(K206=[1]Enums!$B$7, [1]Enums!$A$7, IF(K206=[1]Enums!$B$8, [1]Enums!$A$8, [1]Enums!$A$9))</f>
        <v>Vial</v>
      </c>
      <c r="M206" s="4" t="str">
        <f>IF(K206=[1]Enums!$B$10, [1]Enums!$A$10, IF(K206=[1]Enums!$B$11, [1]Enums!$A$11, [1]Enums!$A$12))</f>
        <v>Beaker</v>
      </c>
      <c r="N206" s="4" t="str">
        <f>IF(K206=[1]Enums!$B$13, [1]Enums!$A$13, IF(K206=[1]Enums!$B$14, [1]Enums!$A$14, [1]Enums!$A$15))</f>
        <v>Drum</v>
      </c>
      <c r="O206" s="4" t="str">
        <f>IF(K206=[1]Enums!$B$16, [1]Enums!$A$16, IF(K206=[1]Enums!$B$17, [1]Enums!$A$17, [1]Enums!$A$18))</f>
        <v>Chemical Vat</v>
      </c>
    </row>
    <row r="207" spans="1:15" x14ac:dyDescent="0.2">
      <c r="A207" s="4" t="str">
        <f>[1]Enums!$A$134</f>
        <v>1.0.0</v>
      </c>
      <c r="B207" s="13" t="s">
        <v>733</v>
      </c>
      <c r="C207" s="13" t="s">
        <v>1065</v>
      </c>
      <c r="D207" s="13" t="s">
        <v>1395</v>
      </c>
      <c r="E207" s="13" t="s">
        <v>1725</v>
      </c>
      <c r="F207" s="16" t="str">
        <f t="shared" si="12"/>
        <v>Vial (Molasses)</v>
      </c>
      <c r="G207" s="16" t="str">
        <f t="shared" si="13"/>
        <v>Beaker (Molasses)</v>
      </c>
      <c r="H207" s="16" t="str">
        <f t="shared" si="14"/>
        <v>Drum (Molasses)</v>
      </c>
      <c r="I207" s="16" t="str">
        <f t="shared" si="15"/>
        <v>Chemical Vat (Molasses)</v>
      </c>
      <c r="J207" s="16" t="str">
        <f>[1]Compounds!$B201</f>
        <v>Molasses</v>
      </c>
      <c r="K207" t="str">
        <f>[1]Compounds!$D201</f>
        <v>Liquid</v>
      </c>
      <c r="L207" s="4" t="str">
        <f>IF(K207=[1]Enums!$B$7, [1]Enums!$A$7, IF(K207=[1]Enums!$B$8, [1]Enums!$A$8, [1]Enums!$A$9))</f>
        <v>Vial</v>
      </c>
      <c r="M207" s="4" t="str">
        <f>IF(K207=[1]Enums!$B$10, [1]Enums!$A$10, IF(K207=[1]Enums!$B$11, [1]Enums!$A$11, [1]Enums!$A$12))</f>
        <v>Beaker</v>
      </c>
      <c r="N207" s="4" t="str">
        <f>IF(K207=[1]Enums!$B$13, [1]Enums!$A$13, IF(K207=[1]Enums!$B$14, [1]Enums!$A$14, [1]Enums!$A$15))</f>
        <v>Drum</v>
      </c>
      <c r="O207" s="4" t="str">
        <f>IF(K207=[1]Enums!$B$16, [1]Enums!$A$16, IF(K207=[1]Enums!$B$17, [1]Enums!$A$17, [1]Enums!$A$18))</f>
        <v>Chemical Vat</v>
      </c>
    </row>
    <row r="208" spans="1:15" x14ac:dyDescent="0.2">
      <c r="A208" s="4"/>
      <c r="B208" s="13" t="s">
        <v>732</v>
      </c>
      <c r="C208" s="13" t="s">
        <v>1064</v>
      </c>
      <c r="D208" s="13" t="s">
        <v>1394</v>
      </c>
      <c r="E208" s="13" t="s">
        <v>1724</v>
      </c>
      <c r="F208" s="16" t="str">
        <f t="shared" si="12"/>
        <v>Vial (Monosodium Glutamate)</v>
      </c>
      <c r="G208" s="16" t="str">
        <f t="shared" si="13"/>
        <v>Beaker (Monosodium Glutamate)</v>
      </c>
      <c r="H208" s="16" t="str">
        <f t="shared" si="14"/>
        <v>Drum (Monosodium Glutamate)</v>
      </c>
      <c r="I208" s="16" t="str">
        <f t="shared" si="15"/>
        <v>Chemical Vat (Monosodium Glutamate)</v>
      </c>
      <c r="J208" s="16" t="str">
        <f>[1]Compounds!$B202</f>
        <v>Monosodium Glutamate</v>
      </c>
      <c r="K208" t="str">
        <f>[1]Compounds!$D202</f>
        <v>Liquid</v>
      </c>
      <c r="L208" s="4" t="str">
        <f>IF(K208=[1]Enums!$B$7, [1]Enums!$A$7, IF(K208=[1]Enums!$B$8, [1]Enums!$A$8, [1]Enums!$A$9))</f>
        <v>Vial</v>
      </c>
      <c r="M208" s="4" t="str">
        <f>IF(K208=[1]Enums!$B$10, [1]Enums!$A$10, IF(K208=[1]Enums!$B$11, [1]Enums!$A$11, [1]Enums!$A$12))</f>
        <v>Beaker</v>
      </c>
      <c r="N208" s="4" t="str">
        <f>IF(K208=[1]Enums!$B$13, [1]Enums!$A$13, IF(K208=[1]Enums!$B$14, [1]Enums!$A$14, [1]Enums!$A$15))</f>
        <v>Drum</v>
      </c>
      <c r="O208" s="4" t="str">
        <f>IF(K208=[1]Enums!$B$16, [1]Enums!$A$16, IF(K208=[1]Enums!$B$17, [1]Enums!$A$17, [1]Enums!$A$18))</f>
        <v>Chemical Vat</v>
      </c>
    </row>
    <row r="209" spans="1:15" x14ac:dyDescent="0.2">
      <c r="A209" s="4" t="str">
        <f>[1]Enums!$A$134</f>
        <v>1.0.0</v>
      </c>
      <c r="B209" s="13" t="s">
        <v>731</v>
      </c>
      <c r="C209" s="13" t="s">
        <v>1063</v>
      </c>
      <c r="D209" s="13" t="s">
        <v>1393</v>
      </c>
      <c r="E209" s="13" t="s">
        <v>1723</v>
      </c>
      <c r="F209" s="16" t="str">
        <f t="shared" si="12"/>
        <v>Vial (Naphtha)</v>
      </c>
      <c r="G209" s="16" t="str">
        <f t="shared" si="13"/>
        <v>Beaker (Naphtha)</v>
      </c>
      <c r="H209" s="16" t="str">
        <f t="shared" si="14"/>
        <v>Drum (Naphtha)</v>
      </c>
      <c r="I209" s="16" t="str">
        <f t="shared" si="15"/>
        <v>Chemical Vat (Naphtha)</v>
      </c>
      <c r="J209" s="16" t="str">
        <f>[1]Compounds!$B207</f>
        <v>Naphtha</v>
      </c>
      <c r="K209" t="str">
        <f>[1]Compounds!$D207</f>
        <v>Liquid</v>
      </c>
      <c r="L209" s="4" t="str">
        <f>IF(K209=[1]Enums!$B$7, [1]Enums!$A$7, IF(K209=[1]Enums!$B$8, [1]Enums!$A$8, [1]Enums!$A$9))</f>
        <v>Vial</v>
      </c>
      <c r="M209" s="4" t="str">
        <f>IF(K209=[1]Enums!$B$10, [1]Enums!$A$10, IF(K209=[1]Enums!$B$11, [1]Enums!$A$11, [1]Enums!$A$12))</f>
        <v>Beaker</v>
      </c>
      <c r="N209" s="4" t="str">
        <f>IF(K209=[1]Enums!$B$13, [1]Enums!$A$13, IF(K209=[1]Enums!$B$14, [1]Enums!$A$14, [1]Enums!$A$15))</f>
        <v>Drum</v>
      </c>
      <c r="O209" s="4" t="str">
        <f>IF(K209=[1]Enums!$B$16, [1]Enums!$A$16, IF(K209=[1]Enums!$B$17, [1]Enums!$A$17, [1]Enums!$A$18))</f>
        <v>Chemical Vat</v>
      </c>
    </row>
    <row r="210" spans="1:15" x14ac:dyDescent="0.2">
      <c r="A210" s="4" t="str">
        <f>[1]Enums!$A$134</f>
        <v>1.0.0</v>
      </c>
      <c r="B210" s="13" t="s">
        <v>730</v>
      </c>
      <c r="C210" s="13" t="s">
        <v>1062</v>
      </c>
      <c r="D210" s="13" t="s">
        <v>1392</v>
      </c>
      <c r="E210" s="13" t="s">
        <v>1722</v>
      </c>
      <c r="F210" s="16" t="str">
        <f t="shared" si="12"/>
        <v>Vial (Naphthalene)</v>
      </c>
      <c r="G210" s="16" t="str">
        <f t="shared" si="13"/>
        <v>Beaker (Naphthalene)</v>
      </c>
      <c r="H210" s="16" t="str">
        <f t="shared" si="14"/>
        <v>Drum (Naphthalene)</v>
      </c>
      <c r="I210" s="16" t="str">
        <f t="shared" si="15"/>
        <v>Chemical Vat (Naphthalene)</v>
      </c>
      <c r="J210" s="16" t="str">
        <f>[1]Compounds!$B208</f>
        <v>Naphthalene</v>
      </c>
      <c r="K210" t="str">
        <f>[1]Compounds!$D208</f>
        <v>Liquid</v>
      </c>
      <c r="L210" s="4" t="str">
        <f>IF(K210=[1]Enums!$B$7, [1]Enums!$A$7, IF(K210=[1]Enums!$B$8, [1]Enums!$A$8, [1]Enums!$A$9))</f>
        <v>Vial</v>
      </c>
      <c r="M210" s="4" t="str">
        <f>IF(K210=[1]Enums!$B$10, [1]Enums!$A$10, IF(K210=[1]Enums!$B$11, [1]Enums!$A$11, [1]Enums!$A$12))</f>
        <v>Beaker</v>
      </c>
      <c r="N210" s="4" t="str">
        <f>IF(K210=[1]Enums!$B$13, [1]Enums!$A$13, IF(K210=[1]Enums!$B$14, [1]Enums!$A$14, [1]Enums!$A$15))</f>
        <v>Drum</v>
      </c>
      <c r="O210" s="4" t="str">
        <f>IF(K210=[1]Enums!$B$16, [1]Enums!$A$16, IF(K210=[1]Enums!$B$17, [1]Enums!$A$17, [1]Enums!$A$18))</f>
        <v>Chemical Vat</v>
      </c>
    </row>
    <row r="211" spans="1:15" x14ac:dyDescent="0.2">
      <c r="A211" s="4" t="str">
        <f>[1]Enums!$A$134</f>
        <v>1.0.0</v>
      </c>
      <c r="B211" s="13" t="s">
        <v>729</v>
      </c>
      <c r="C211" s="13" t="s">
        <v>1061</v>
      </c>
      <c r="D211" s="13" t="s">
        <v>1391</v>
      </c>
      <c r="E211" s="13" t="s">
        <v>1721</v>
      </c>
      <c r="F211" s="16" t="str">
        <f t="shared" si="12"/>
        <v>Vial (Naphthalenedicarboxylic Acid)</v>
      </c>
      <c r="G211" s="16" t="str">
        <f t="shared" si="13"/>
        <v>Beaker (Naphthalenedicarboxylic Acid)</v>
      </c>
      <c r="H211" s="16" t="str">
        <f t="shared" si="14"/>
        <v>Drum (Naphthalenedicarboxylic Acid)</v>
      </c>
      <c r="I211" s="16" t="str">
        <f t="shared" si="15"/>
        <v>Chemical Vat (Naphthalenedicarboxylic Acid)</v>
      </c>
      <c r="J211" s="16" t="str">
        <f>[1]Compounds!$B209</f>
        <v>Naphthalenedicarboxylic Acid</v>
      </c>
      <c r="K211" t="str">
        <f>[1]Compounds!$D209</f>
        <v>Liquid</v>
      </c>
      <c r="L211" s="4" t="str">
        <f>IF(K211=[1]Enums!$B$7, [1]Enums!$A$7, IF(K211=[1]Enums!$B$8, [1]Enums!$A$8, [1]Enums!$A$9))</f>
        <v>Vial</v>
      </c>
      <c r="M211" s="4" t="str">
        <f>IF(K211=[1]Enums!$B$10, [1]Enums!$A$10, IF(K211=[1]Enums!$B$11, [1]Enums!$A$11, [1]Enums!$A$12))</f>
        <v>Beaker</v>
      </c>
      <c r="N211" s="4" t="str">
        <f>IF(K211=[1]Enums!$B$13, [1]Enums!$A$13, IF(K211=[1]Enums!$B$14, [1]Enums!$A$14, [1]Enums!$A$15))</f>
        <v>Drum</v>
      </c>
      <c r="O211" s="4" t="str">
        <f>IF(K211=[1]Enums!$B$16, [1]Enums!$A$16, IF(K211=[1]Enums!$B$17, [1]Enums!$A$17, [1]Enums!$A$18))</f>
        <v>Chemical Vat</v>
      </c>
    </row>
    <row r="212" spans="1:15" x14ac:dyDescent="0.2">
      <c r="A212" s="4" t="str">
        <f>[1]Enums!$A$134</f>
        <v>1.0.0</v>
      </c>
      <c r="B212" s="13" t="s">
        <v>728</v>
      </c>
      <c r="C212" s="13" t="s">
        <v>1060</v>
      </c>
      <c r="D212" s="13" t="s">
        <v>1390</v>
      </c>
      <c r="E212" s="13" t="s">
        <v>1720</v>
      </c>
      <c r="F212" s="16" t="str">
        <f t="shared" si="12"/>
        <v>Flask (Natural Gas)</v>
      </c>
      <c r="G212" s="16" t="str">
        <f t="shared" si="13"/>
        <v>Cartridge (Natural Gas)</v>
      </c>
      <c r="H212" s="16" t="str">
        <f t="shared" si="14"/>
        <v>Canister (Natural Gas)</v>
      </c>
      <c r="I212" s="16" t="str">
        <f t="shared" si="15"/>
        <v>Chemical Tank (Natural Gas)</v>
      </c>
      <c r="J212" s="16" t="str">
        <f>[1]Compounds!$B210</f>
        <v>Natural Gas</v>
      </c>
      <c r="K212" t="str">
        <f>[1]Compounds!$D210</f>
        <v>Gas</v>
      </c>
      <c r="L212" s="4" t="str">
        <f>IF(K212=[1]Enums!$B$7, [1]Enums!$A$7, IF(K212=[1]Enums!$B$8, [1]Enums!$A$8, [1]Enums!$A$9))</f>
        <v>Flask</v>
      </c>
      <c r="M212" s="4" t="str">
        <f>IF(K212=[1]Enums!$B$10, [1]Enums!$A$10, IF(K212=[1]Enums!$B$11, [1]Enums!$A$11, [1]Enums!$A$12))</f>
        <v>Cartridge</v>
      </c>
      <c r="N212" s="4" t="str">
        <f>IF(K212=[1]Enums!$B$13, [1]Enums!$A$13, IF(K212=[1]Enums!$B$14, [1]Enums!$A$14, [1]Enums!$A$15))</f>
        <v>Canister</v>
      </c>
      <c r="O212" s="4" t="str">
        <f>IF(K212=[1]Enums!$B$16, [1]Enums!$A$16, IF(K212=[1]Enums!$B$17, [1]Enums!$A$17, [1]Enums!$A$18))</f>
        <v>Chemical Tank</v>
      </c>
    </row>
    <row r="213" spans="1:15" x14ac:dyDescent="0.2">
      <c r="A213" s="4" t="str">
        <f>[1]Enums!$A$134</f>
        <v>1.0.0</v>
      </c>
      <c r="B213" s="13" t="s">
        <v>727</v>
      </c>
      <c r="C213" s="13" t="s">
        <v>1059</v>
      </c>
      <c r="D213" s="13" t="s">
        <v>1389</v>
      </c>
      <c r="E213" s="13" t="s">
        <v>1719</v>
      </c>
      <c r="F213" s="16" t="str">
        <f t="shared" si="12"/>
        <v>Vial (n-Butane)</v>
      </c>
      <c r="G213" s="16" t="str">
        <f t="shared" si="13"/>
        <v>Beaker (n-Butane)</v>
      </c>
      <c r="H213" s="16" t="str">
        <f t="shared" si="14"/>
        <v>Drum (n-Butane)</v>
      </c>
      <c r="I213" s="16" t="str">
        <f t="shared" si="15"/>
        <v>Chemical Vat (n-Butane)</v>
      </c>
      <c r="J213" s="16" t="str">
        <f>[1]Compounds!$B203</f>
        <v>n-Butane</v>
      </c>
      <c r="K213" t="str">
        <f>[1]Compounds!$D203</f>
        <v>Liquid</v>
      </c>
      <c r="L213" s="4" t="str">
        <f>IF(K213=[1]Enums!$B$7, [1]Enums!$A$7, IF(K213=[1]Enums!$B$8, [1]Enums!$A$8, [1]Enums!$A$9))</f>
        <v>Vial</v>
      </c>
      <c r="M213" s="4" t="str">
        <f>IF(K213=[1]Enums!$B$10, [1]Enums!$A$10, IF(K213=[1]Enums!$B$11, [1]Enums!$A$11, [1]Enums!$A$12))</f>
        <v>Beaker</v>
      </c>
      <c r="N213" s="4" t="str">
        <f>IF(K213=[1]Enums!$B$13, [1]Enums!$A$13, IF(K213=[1]Enums!$B$14, [1]Enums!$A$14, [1]Enums!$A$15))</f>
        <v>Drum</v>
      </c>
      <c r="O213" s="4" t="str">
        <f>IF(K213=[1]Enums!$B$16, [1]Enums!$A$16, IF(K213=[1]Enums!$B$17, [1]Enums!$A$17, [1]Enums!$A$18))</f>
        <v>Chemical Vat</v>
      </c>
    </row>
    <row r="214" spans="1:15" x14ac:dyDescent="0.2">
      <c r="A214" s="4" t="str">
        <f>[1]Enums!$A$134</f>
        <v>1.0.0</v>
      </c>
      <c r="B214" s="13" t="s">
        <v>726</v>
      </c>
      <c r="C214" s="13" t="s">
        <v>1058</v>
      </c>
      <c r="D214" s="13" t="s">
        <v>1388</v>
      </c>
      <c r="E214" s="13" t="s">
        <v>1718</v>
      </c>
      <c r="F214" s="16" t="str">
        <f t="shared" si="12"/>
        <v>Vial (n-Butyl Mercaptan)</v>
      </c>
      <c r="G214" s="16" t="str">
        <f t="shared" si="13"/>
        <v>Beaker (n-Butyl Mercaptan)</v>
      </c>
      <c r="H214" s="16" t="str">
        <f t="shared" si="14"/>
        <v>Drum (n-Butyl Mercaptan)</v>
      </c>
      <c r="I214" s="16" t="str">
        <f t="shared" si="15"/>
        <v>Chemical Vat (n-Butyl Mercaptan)</v>
      </c>
      <c r="J214" s="16" t="str">
        <f>[1]Compounds!$B185</f>
        <v>n-Butyl Mercaptan</v>
      </c>
      <c r="K214" t="str">
        <f>[1]Compounds!$D185</f>
        <v>Liquid</v>
      </c>
      <c r="L214" s="4" t="str">
        <f>IF(K214=[1]Enums!$B$7, [1]Enums!$A$7, IF(K214=[1]Enums!$B$8, [1]Enums!$A$8, [1]Enums!$A$9))</f>
        <v>Vial</v>
      </c>
      <c r="M214" s="4" t="str">
        <f>IF(K214=[1]Enums!$B$10, [1]Enums!$A$10, IF(K214=[1]Enums!$B$11, [1]Enums!$A$11, [1]Enums!$A$12))</f>
        <v>Beaker</v>
      </c>
      <c r="N214" s="4" t="str">
        <f>IF(K214=[1]Enums!$B$13, [1]Enums!$A$13, IF(K214=[1]Enums!$B$14, [1]Enums!$A$14, [1]Enums!$A$15))</f>
        <v>Drum</v>
      </c>
      <c r="O214" s="4" t="str">
        <f>IF(K214=[1]Enums!$B$16, [1]Enums!$A$16, IF(K214=[1]Enums!$B$17, [1]Enums!$A$17, [1]Enums!$A$18))</f>
        <v>Chemical Vat</v>
      </c>
    </row>
    <row r="215" spans="1:15" x14ac:dyDescent="0.2">
      <c r="A215" s="4" t="str">
        <f>[1]Enums!$A$134</f>
        <v>1.0.0</v>
      </c>
      <c r="B215" s="13" t="s">
        <v>725</v>
      </c>
      <c r="C215" s="13" t="s">
        <v>1057</v>
      </c>
      <c r="D215" s="13" t="s">
        <v>1387</v>
      </c>
      <c r="E215" s="13" t="s">
        <v>1717</v>
      </c>
      <c r="F215" s="16" t="str">
        <f t="shared" si="12"/>
        <v>Vial (NeoPentane)</v>
      </c>
      <c r="G215" s="16" t="str">
        <f t="shared" si="13"/>
        <v>Beaker (NeoPentane)</v>
      </c>
      <c r="H215" s="16" t="str">
        <f t="shared" si="14"/>
        <v>Drum (NeoPentane)</v>
      </c>
      <c r="I215" s="16" t="str">
        <f t="shared" si="15"/>
        <v>Chemical Vat (NeoPentane)</v>
      </c>
      <c r="J215" s="16" t="str">
        <f>[1]Compounds!$B211</f>
        <v>NeoPentane</v>
      </c>
      <c r="K215" t="str">
        <f>[1]Compounds!$D211</f>
        <v>Liquid</v>
      </c>
      <c r="L215" s="4" t="str">
        <f>IF(K215=[1]Enums!$B$7, [1]Enums!$A$7, IF(K215=[1]Enums!$B$8, [1]Enums!$A$8, [1]Enums!$A$9))</f>
        <v>Vial</v>
      </c>
      <c r="M215" s="4" t="str">
        <f>IF(K215=[1]Enums!$B$10, [1]Enums!$A$10, IF(K215=[1]Enums!$B$11, [1]Enums!$A$11, [1]Enums!$A$12))</f>
        <v>Beaker</v>
      </c>
      <c r="N215" s="4" t="str">
        <f>IF(K215=[1]Enums!$B$13, [1]Enums!$A$13, IF(K215=[1]Enums!$B$14, [1]Enums!$A$14, [1]Enums!$A$15))</f>
        <v>Drum</v>
      </c>
      <c r="O215" s="4" t="str">
        <f>IF(K215=[1]Enums!$B$16, [1]Enums!$A$16, IF(K215=[1]Enums!$B$17, [1]Enums!$A$17, [1]Enums!$A$18))</f>
        <v>Chemical Vat</v>
      </c>
    </row>
    <row r="216" spans="1:15" x14ac:dyDescent="0.2">
      <c r="A216" s="4" t="str">
        <f>[1]Enums!$A$134</f>
        <v>1.0.0</v>
      </c>
      <c r="B216" s="13" t="s">
        <v>724</v>
      </c>
      <c r="C216" s="13" t="s">
        <v>1056</v>
      </c>
      <c r="D216" s="13" t="s">
        <v>1386</v>
      </c>
      <c r="E216" s="13" t="s">
        <v>1716</v>
      </c>
      <c r="F216" s="16" t="str">
        <f t="shared" si="12"/>
        <v>Vial (N-Ethylidenecyclohexylamine)</v>
      </c>
      <c r="G216" s="16" t="str">
        <f t="shared" si="13"/>
        <v>Beaker (N-Ethylidenecyclohexylamine)</v>
      </c>
      <c r="H216" s="16" t="str">
        <f t="shared" si="14"/>
        <v>Drum (N-Ethylidenecyclohexylamine)</v>
      </c>
      <c r="I216" s="16" t="str">
        <f t="shared" si="15"/>
        <v>Chemical Vat (N-Ethylidenecyclohexylamine)</v>
      </c>
      <c r="J216" s="16" t="str">
        <f>[1]Compounds!$B204</f>
        <v>N-Ethylidenecyclohexylamine</v>
      </c>
      <c r="K216" t="str">
        <f>[1]Compounds!$D204</f>
        <v>Liquid</v>
      </c>
      <c r="L216" s="4" t="str">
        <f>IF(K216=[1]Enums!$B$7, [1]Enums!$A$7, IF(K216=[1]Enums!$B$8, [1]Enums!$A$8, [1]Enums!$A$9))</f>
        <v>Vial</v>
      </c>
      <c r="M216" s="4" t="str">
        <f>IF(K216=[1]Enums!$B$10, [1]Enums!$A$10, IF(K216=[1]Enums!$B$11, [1]Enums!$A$11, [1]Enums!$A$12))</f>
        <v>Beaker</v>
      </c>
      <c r="N216" s="4" t="str">
        <f>IF(K216=[1]Enums!$B$13, [1]Enums!$A$13, IF(K216=[1]Enums!$B$14, [1]Enums!$A$14, [1]Enums!$A$15))</f>
        <v>Drum</v>
      </c>
      <c r="O216" s="4" t="str">
        <f>IF(K216=[1]Enums!$B$16, [1]Enums!$A$16, IF(K216=[1]Enums!$B$17, [1]Enums!$A$17, [1]Enums!$A$18))</f>
        <v>Chemical Vat</v>
      </c>
    </row>
    <row r="217" spans="1:15" x14ac:dyDescent="0.2">
      <c r="A217" s="4" t="str">
        <f>[1]Enums!$A$134</f>
        <v>1.0.0</v>
      </c>
      <c r="B217" s="13" t="s">
        <v>723</v>
      </c>
      <c r="C217" s="13" t="s">
        <v>1055</v>
      </c>
      <c r="D217" s="13" t="s">
        <v>1385</v>
      </c>
      <c r="E217" s="13" t="s">
        <v>1715</v>
      </c>
      <c r="F217" s="16" t="str">
        <f t="shared" si="12"/>
        <v>Vial (n-Hexane)</v>
      </c>
      <c r="G217" s="16" t="str">
        <f t="shared" si="13"/>
        <v>Beaker (n-Hexane)</v>
      </c>
      <c r="H217" s="16" t="str">
        <f t="shared" si="14"/>
        <v>Drum (n-Hexane)</v>
      </c>
      <c r="I217" s="16" t="str">
        <f t="shared" si="15"/>
        <v>Chemical Vat (n-Hexane)</v>
      </c>
      <c r="J217" s="16" t="str">
        <f>[1]Compounds!$B205</f>
        <v>n-Hexane</v>
      </c>
      <c r="K217" t="str">
        <f>[1]Compounds!$D205</f>
        <v>Liquid</v>
      </c>
      <c r="L217" s="4" t="str">
        <f>IF(K217=[1]Enums!$B$7, [1]Enums!$A$7, IF(K217=[1]Enums!$B$8, [1]Enums!$A$8, [1]Enums!$A$9))</f>
        <v>Vial</v>
      </c>
      <c r="M217" s="4" t="str">
        <f>IF(K217=[1]Enums!$B$10, [1]Enums!$A$10, IF(K217=[1]Enums!$B$11, [1]Enums!$A$11, [1]Enums!$A$12))</f>
        <v>Beaker</v>
      </c>
      <c r="N217" s="4" t="str">
        <f>IF(K217=[1]Enums!$B$13, [1]Enums!$A$13, IF(K217=[1]Enums!$B$14, [1]Enums!$A$14, [1]Enums!$A$15))</f>
        <v>Drum</v>
      </c>
      <c r="O217" s="4" t="str">
        <f>IF(K217=[1]Enums!$B$16, [1]Enums!$A$16, IF(K217=[1]Enums!$B$17, [1]Enums!$A$17, [1]Enums!$A$18))</f>
        <v>Chemical Vat</v>
      </c>
    </row>
    <row r="218" spans="1:15" x14ac:dyDescent="0.2">
      <c r="A218" s="4"/>
      <c r="B218" s="13" t="s">
        <v>722</v>
      </c>
      <c r="C218" s="13" t="s">
        <v>1054</v>
      </c>
      <c r="D218" s="13" t="s">
        <v>1384</v>
      </c>
      <c r="E218" s="13" t="s">
        <v>1714</v>
      </c>
      <c r="F218" s="16" t="str">
        <f t="shared" si="12"/>
        <v>Vial (Nitrous Oxide)</v>
      </c>
      <c r="G218" s="16" t="str">
        <f t="shared" si="13"/>
        <v>Beaker (Nitrous Oxide)</v>
      </c>
      <c r="H218" s="16" t="str">
        <f t="shared" si="14"/>
        <v>Drum (Nitrous Oxide)</v>
      </c>
      <c r="I218" s="16" t="str">
        <f t="shared" si="15"/>
        <v>Chemical Vat (Nitrous Oxide)</v>
      </c>
      <c r="J218" s="16" t="str">
        <f>[1]Compounds!$B213</f>
        <v>Nitrous Oxide</v>
      </c>
      <c r="K218" t="str">
        <f>[1]Compounds!$D213</f>
        <v>Liquid</v>
      </c>
      <c r="L218" s="4" t="str">
        <f>IF(K218=[1]Enums!$B$7, [1]Enums!$A$7, IF(K218=[1]Enums!$B$8, [1]Enums!$A$8, [1]Enums!$A$9))</f>
        <v>Vial</v>
      </c>
      <c r="M218" s="4" t="str">
        <f>IF(K218=[1]Enums!$B$10, [1]Enums!$A$10, IF(K218=[1]Enums!$B$11, [1]Enums!$A$11, [1]Enums!$A$12))</f>
        <v>Beaker</v>
      </c>
      <c r="N218" s="4" t="str">
        <f>IF(K218=[1]Enums!$B$13, [1]Enums!$A$13, IF(K218=[1]Enums!$B$14, [1]Enums!$A$14, [1]Enums!$A$15))</f>
        <v>Drum</v>
      </c>
      <c r="O218" s="4" t="str">
        <f>IF(K218=[1]Enums!$B$16, [1]Enums!$A$16, IF(K218=[1]Enums!$B$17, [1]Enums!$A$17, [1]Enums!$A$18))</f>
        <v>Chemical Vat</v>
      </c>
    </row>
    <row r="219" spans="1:15" x14ac:dyDescent="0.2">
      <c r="A219" s="4" t="str">
        <f>[1]Enums!$A$134</f>
        <v>1.0.0</v>
      </c>
      <c r="B219" s="13" t="s">
        <v>721</v>
      </c>
      <c r="C219" s="13" t="s">
        <v>1053</v>
      </c>
      <c r="D219" s="13" t="s">
        <v>1383</v>
      </c>
      <c r="E219" s="13" t="s">
        <v>1713</v>
      </c>
      <c r="F219" s="16" t="str">
        <f t="shared" si="12"/>
        <v>Vial (n-p Mercaptan)</v>
      </c>
      <c r="G219" s="16" t="str">
        <f t="shared" si="13"/>
        <v>Beaker (n-p Mercaptan)</v>
      </c>
      <c r="H219" s="16" t="str">
        <f t="shared" si="14"/>
        <v>Drum (n-p Mercaptan)</v>
      </c>
      <c r="I219" s="16" t="str">
        <f t="shared" si="15"/>
        <v>Chemical Vat (n-p Mercaptan)</v>
      </c>
      <c r="J219" s="16" t="str">
        <f>[1]Compounds!$B183</f>
        <v>n-p Mercaptan</v>
      </c>
      <c r="K219" t="str">
        <f>[1]Compounds!$D183</f>
        <v>Liquid</v>
      </c>
      <c r="L219" s="4" t="str">
        <f>IF(K219=[1]Enums!$B$7, [1]Enums!$A$7, IF(K219=[1]Enums!$B$8, [1]Enums!$A$8, [1]Enums!$A$9))</f>
        <v>Vial</v>
      </c>
      <c r="M219" s="4" t="str">
        <f>IF(K219=[1]Enums!$B$10, [1]Enums!$A$10, IF(K219=[1]Enums!$B$11, [1]Enums!$A$11, [1]Enums!$A$12))</f>
        <v>Beaker</v>
      </c>
      <c r="N219" s="4" t="str">
        <f>IF(K219=[1]Enums!$B$13, [1]Enums!$A$13, IF(K219=[1]Enums!$B$14, [1]Enums!$A$14, [1]Enums!$A$15))</f>
        <v>Drum</v>
      </c>
      <c r="O219" s="4" t="str">
        <f>IF(K219=[1]Enums!$B$16, [1]Enums!$A$16, IF(K219=[1]Enums!$B$17, [1]Enums!$A$17, [1]Enums!$A$18))</f>
        <v>Chemical Vat</v>
      </c>
    </row>
    <row r="220" spans="1:15" x14ac:dyDescent="0.2">
      <c r="A220" s="4" t="str">
        <f>[1]Enums!$A$134</f>
        <v>1.0.0</v>
      </c>
      <c r="B220" s="13" t="s">
        <v>720</v>
      </c>
      <c r="C220" s="13" t="s">
        <v>1052</v>
      </c>
      <c r="D220" s="13" t="s">
        <v>1382</v>
      </c>
      <c r="E220" s="13" t="s">
        <v>1712</v>
      </c>
      <c r="F220" s="16" t="str">
        <f t="shared" si="12"/>
        <v>Vial (n-Pentane)</v>
      </c>
      <c r="G220" s="16" t="str">
        <f t="shared" si="13"/>
        <v>Beaker (n-Pentane)</v>
      </c>
      <c r="H220" s="16" t="str">
        <f t="shared" si="14"/>
        <v>Drum (n-Pentane)</v>
      </c>
      <c r="I220" s="16" t="str">
        <f t="shared" si="15"/>
        <v>Chemical Vat (n-Pentane)</v>
      </c>
      <c r="J220" s="16" t="str">
        <f>[1]Compounds!$B206</f>
        <v>n-Pentane</v>
      </c>
      <c r="K220" t="str">
        <f>[1]Compounds!$D206</f>
        <v>Liquid</v>
      </c>
      <c r="L220" s="4" t="str">
        <f>IF(K220=[1]Enums!$B$7, [1]Enums!$A$7, IF(K220=[1]Enums!$B$8, [1]Enums!$A$8, [1]Enums!$A$9))</f>
        <v>Vial</v>
      </c>
      <c r="M220" s="4" t="str">
        <f>IF(K220=[1]Enums!$B$10, [1]Enums!$A$10, IF(K220=[1]Enums!$B$11, [1]Enums!$A$11, [1]Enums!$A$12))</f>
        <v>Beaker</v>
      </c>
      <c r="N220" s="4" t="str">
        <f>IF(K220=[1]Enums!$B$13, [1]Enums!$A$13, IF(K220=[1]Enums!$B$14, [1]Enums!$A$14, [1]Enums!$A$15))</f>
        <v>Drum</v>
      </c>
      <c r="O220" s="4" t="str">
        <f>IF(K220=[1]Enums!$B$16, [1]Enums!$A$16, IF(K220=[1]Enums!$B$17, [1]Enums!$A$17, [1]Enums!$A$18))</f>
        <v>Chemical Vat</v>
      </c>
    </row>
    <row r="221" spans="1:15" x14ac:dyDescent="0.2">
      <c r="A221" s="4" t="str">
        <f>[1]Enums!$A$134</f>
        <v>1.0.0</v>
      </c>
      <c r="B221" s="13" t="s">
        <v>719</v>
      </c>
      <c r="C221" s="13" t="s">
        <v>1051</v>
      </c>
      <c r="D221" s="13" t="s">
        <v>1381</v>
      </c>
      <c r="E221" s="13" t="s">
        <v>1711</v>
      </c>
      <c r="F221" s="16" t="str">
        <f t="shared" si="12"/>
        <v>Vial (Olefins)</v>
      </c>
      <c r="G221" s="16" t="str">
        <f t="shared" si="13"/>
        <v>Beaker (Olefins)</v>
      </c>
      <c r="H221" s="16" t="str">
        <f t="shared" si="14"/>
        <v>Drum (Olefins)</v>
      </c>
      <c r="I221" s="16" t="str">
        <f t="shared" si="15"/>
        <v>Chemical Vat (Olefins)</v>
      </c>
      <c r="J221" s="16" t="str">
        <f>[1]Compounds!$B214</f>
        <v>Olefins</v>
      </c>
      <c r="K221" t="str">
        <f>[1]Compounds!$D214</f>
        <v>Liquid</v>
      </c>
      <c r="L221" s="4" t="str">
        <f>IF(K221=[1]Enums!$B$7, [1]Enums!$A$7, IF(K221=[1]Enums!$B$8, [1]Enums!$A$8, [1]Enums!$A$9))</f>
        <v>Vial</v>
      </c>
      <c r="M221" s="4" t="str">
        <f>IF(K221=[1]Enums!$B$10, [1]Enums!$A$10, IF(K221=[1]Enums!$B$11, [1]Enums!$A$11, [1]Enums!$A$12))</f>
        <v>Beaker</v>
      </c>
      <c r="N221" s="4" t="str">
        <f>IF(K221=[1]Enums!$B$13, [1]Enums!$A$13, IF(K221=[1]Enums!$B$14, [1]Enums!$A$14, [1]Enums!$A$15))</f>
        <v>Drum</v>
      </c>
      <c r="O221" s="4" t="str">
        <f>IF(K221=[1]Enums!$B$16, [1]Enums!$A$16, IF(K221=[1]Enums!$B$17, [1]Enums!$A$17, [1]Enums!$A$18))</f>
        <v>Chemical Vat</v>
      </c>
    </row>
    <row r="222" spans="1:15" x14ac:dyDescent="0.2">
      <c r="A222" s="4" t="str">
        <f>[1]Enums!$A$134</f>
        <v>1.0.0</v>
      </c>
      <c r="B222" s="13" t="s">
        <v>718</v>
      </c>
      <c r="C222" s="13" t="s">
        <v>1050</v>
      </c>
      <c r="D222" s="13" t="s">
        <v>1380</v>
      </c>
      <c r="E222" s="13" t="s">
        <v>1710</v>
      </c>
      <c r="F222" s="16" t="str">
        <f t="shared" si="12"/>
        <v>Vial (Oleyl Alcohol)</v>
      </c>
      <c r="G222" s="16" t="str">
        <f t="shared" si="13"/>
        <v>Beaker (Oleyl Alcohol)</v>
      </c>
      <c r="H222" s="16" t="str">
        <f t="shared" si="14"/>
        <v>Drum (Oleyl Alcohol)</v>
      </c>
      <c r="I222" s="16" t="str">
        <f t="shared" si="15"/>
        <v>Chemical Vat (Oleyl Alcohol)</v>
      </c>
      <c r="J222" s="16" t="str">
        <f>[1]Compounds!$B215</f>
        <v>Oleyl Alcohol</v>
      </c>
      <c r="K222" t="str">
        <f>[1]Compounds!$D215</f>
        <v>Liquid</v>
      </c>
      <c r="L222" s="4" t="str">
        <f>IF(K222=[1]Enums!$B$7, [1]Enums!$A$7, IF(K222=[1]Enums!$B$8, [1]Enums!$A$8, [1]Enums!$A$9))</f>
        <v>Vial</v>
      </c>
      <c r="M222" s="4" t="str">
        <f>IF(K222=[1]Enums!$B$10, [1]Enums!$A$10, IF(K222=[1]Enums!$B$11, [1]Enums!$A$11, [1]Enums!$A$12))</f>
        <v>Beaker</v>
      </c>
      <c r="N222" s="4" t="str">
        <f>IF(K222=[1]Enums!$B$13, [1]Enums!$A$13, IF(K222=[1]Enums!$B$14, [1]Enums!$A$14, [1]Enums!$A$15))</f>
        <v>Drum</v>
      </c>
      <c r="O222" s="4" t="str">
        <f>IF(K222=[1]Enums!$B$16, [1]Enums!$A$16, IF(K222=[1]Enums!$B$17, [1]Enums!$A$17, [1]Enums!$A$18))</f>
        <v>Chemical Vat</v>
      </c>
    </row>
    <row r="223" spans="1:15" x14ac:dyDescent="0.2">
      <c r="A223" s="4" t="str">
        <f>[1]Enums!$A$134</f>
        <v>1.0.0</v>
      </c>
      <c r="B223" s="13" t="s">
        <v>717</v>
      </c>
      <c r="C223" s="13" t="s">
        <v>1049</v>
      </c>
      <c r="D223" s="13" t="s">
        <v>1379</v>
      </c>
      <c r="E223" s="13" t="s">
        <v>1709</v>
      </c>
      <c r="F223" s="16" t="str">
        <f t="shared" si="12"/>
        <v>Vial (o-Xylene)</v>
      </c>
      <c r="G223" s="16" t="str">
        <f t="shared" si="13"/>
        <v>Beaker (o-Xylene)</v>
      </c>
      <c r="H223" s="16" t="str">
        <f t="shared" si="14"/>
        <v>Drum (o-Xylene)</v>
      </c>
      <c r="I223" s="16" t="str">
        <f t="shared" si="15"/>
        <v>Chemical Vat (o-Xylene)</v>
      </c>
      <c r="J223" s="16" t="str">
        <f>[1]Compounds!$B216</f>
        <v>o-Xylene</v>
      </c>
      <c r="K223" t="str">
        <f>[1]Compounds!$D216</f>
        <v>Liquid</v>
      </c>
      <c r="L223" s="4" t="str">
        <f>IF(K223=[1]Enums!$B$7, [1]Enums!$A$7, IF(K223=[1]Enums!$B$8, [1]Enums!$A$8, [1]Enums!$A$9))</f>
        <v>Vial</v>
      </c>
      <c r="M223" s="4" t="str">
        <f>IF(K223=[1]Enums!$B$10, [1]Enums!$A$10, IF(K223=[1]Enums!$B$11, [1]Enums!$A$11, [1]Enums!$A$12))</f>
        <v>Beaker</v>
      </c>
      <c r="N223" s="4" t="str">
        <f>IF(K223=[1]Enums!$B$13, [1]Enums!$A$13, IF(K223=[1]Enums!$B$14, [1]Enums!$A$14, [1]Enums!$A$15))</f>
        <v>Drum</v>
      </c>
      <c r="O223" s="4" t="str">
        <f>IF(K223=[1]Enums!$B$16, [1]Enums!$A$16, IF(K223=[1]Enums!$B$17, [1]Enums!$A$17, [1]Enums!$A$18))</f>
        <v>Chemical Vat</v>
      </c>
    </row>
    <row r="224" spans="1:15" x14ac:dyDescent="0.2">
      <c r="A224" s="4"/>
      <c r="B224" s="13" t="s">
        <v>716</v>
      </c>
      <c r="C224" s="13" t="s">
        <v>1048</v>
      </c>
      <c r="D224" s="13" t="s">
        <v>1378</v>
      </c>
      <c r="E224" s="13" t="s">
        <v>1708</v>
      </c>
      <c r="F224" s="16" t="str">
        <f t="shared" si="12"/>
        <v>Vial (Oxalic Acid)</v>
      </c>
      <c r="G224" s="16" t="str">
        <f t="shared" si="13"/>
        <v>Beaker (Oxalic Acid)</v>
      </c>
      <c r="H224" s="16" t="str">
        <f t="shared" si="14"/>
        <v>Drum (Oxalic Acid)</v>
      </c>
      <c r="I224" s="16" t="str">
        <f t="shared" si="15"/>
        <v>Chemical Vat (Oxalic Acid)</v>
      </c>
      <c r="J224" s="16" t="str">
        <f>[1]Compounds!$B217</f>
        <v>Oxalic Acid</v>
      </c>
      <c r="K224" t="str">
        <f>[1]Compounds!$D217</f>
        <v>Liquid</v>
      </c>
      <c r="L224" s="4" t="str">
        <f>IF(K224=[1]Enums!$B$7, [1]Enums!$A$7, IF(K224=[1]Enums!$B$8, [1]Enums!$A$8, [1]Enums!$A$9))</f>
        <v>Vial</v>
      </c>
      <c r="M224" s="4" t="str">
        <f>IF(K224=[1]Enums!$B$10, [1]Enums!$A$10, IF(K224=[1]Enums!$B$11, [1]Enums!$A$11, [1]Enums!$A$12))</f>
        <v>Beaker</v>
      </c>
      <c r="N224" s="4" t="str">
        <f>IF(K224=[1]Enums!$B$13, [1]Enums!$A$13, IF(K224=[1]Enums!$B$14, [1]Enums!$A$14, [1]Enums!$A$15))</f>
        <v>Drum</v>
      </c>
      <c r="O224" s="4" t="str">
        <f>IF(K224=[1]Enums!$B$16, [1]Enums!$A$16, IF(K224=[1]Enums!$B$17, [1]Enums!$A$17, [1]Enums!$A$18))</f>
        <v>Chemical Vat</v>
      </c>
    </row>
    <row r="225" spans="1:15" x14ac:dyDescent="0.2">
      <c r="A225" s="4" t="str">
        <f>[1]Enums!$A$134</f>
        <v>1.0.0</v>
      </c>
      <c r="B225" s="13" t="s">
        <v>715</v>
      </c>
      <c r="C225" s="13" t="s">
        <v>1047</v>
      </c>
      <c r="D225" s="13" t="s">
        <v>1377</v>
      </c>
      <c r="E225" s="13" t="s">
        <v>1707</v>
      </c>
      <c r="F225" s="16" t="str">
        <f t="shared" si="12"/>
        <v>Vial (p-Dichlorobenzene)</v>
      </c>
      <c r="G225" s="16" t="str">
        <f t="shared" si="13"/>
        <v>Beaker (p-Dichlorobenzene)</v>
      </c>
      <c r="H225" s="16" t="str">
        <f t="shared" si="14"/>
        <v>Drum (p-Dichlorobenzene)</v>
      </c>
      <c r="I225" s="16" t="str">
        <f t="shared" si="15"/>
        <v>Chemical Vat (p-Dichlorobenzene)</v>
      </c>
      <c r="J225" s="16" t="str">
        <f>[1]Compounds!$B219</f>
        <v>p-Dichlorobenzene</v>
      </c>
      <c r="K225" t="str">
        <f>[1]Compounds!$D219</f>
        <v>Liquid</v>
      </c>
      <c r="L225" s="4" t="str">
        <f>IF(K225=[1]Enums!$B$7, [1]Enums!$A$7, IF(K225=[1]Enums!$B$8, [1]Enums!$A$8, [1]Enums!$A$9))</f>
        <v>Vial</v>
      </c>
      <c r="M225" s="4" t="str">
        <f>IF(K225=[1]Enums!$B$10, [1]Enums!$A$10, IF(K225=[1]Enums!$B$11, [1]Enums!$A$11, [1]Enums!$A$12))</f>
        <v>Beaker</v>
      </c>
      <c r="N225" s="4" t="str">
        <f>IF(K225=[1]Enums!$B$13, [1]Enums!$A$13, IF(K225=[1]Enums!$B$14, [1]Enums!$A$14, [1]Enums!$A$15))</f>
        <v>Drum</v>
      </c>
      <c r="O225" s="4" t="str">
        <f>IF(K225=[1]Enums!$B$16, [1]Enums!$A$16, IF(K225=[1]Enums!$B$17, [1]Enums!$A$17, [1]Enums!$A$18))</f>
        <v>Chemical Vat</v>
      </c>
    </row>
    <row r="226" spans="1:15" x14ac:dyDescent="0.2">
      <c r="A226" s="4" t="str">
        <f>[1]Enums!$A$134</f>
        <v>1.0.0</v>
      </c>
      <c r="B226" s="13" t="s">
        <v>714</v>
      </c>
      <c r="C226" s="13" t="s">
        <v>1046</v>
      </c>
      <c r="D226" s="13" t="s">
        <v>1376</v>
      </c>
      <c r="E226" s="13" t="s">
        <v>1706</v>
      </c>
      <c r="F226" s="16" t="str">
        <f t="shared" si="12"/>
        <v>Vial (Paraffin)</v>
      </c>
      <c r="G226" s="16" t="str">
        <f t="shared" si="13"/>
        <v>Beaker (Paraffin)</v>
      </c>
      <c r="H226" s="16" t="str">
        <f t="shared" si="14"/>
        <v>Drum (Paraffin)</v>
      </c>
      <c r="I226" s="16" t="str">
        <f t="shared" si="15"/>
        <v>Chemical Vat (Paraffin)</v>
      </c>
      <c r="J226" s="16" t="str">
        <f>[1]Compounds!$B221</f>
        <v>Paraffin</v>
      </c>
      <c r="K226" t="str">
        <f>[1]Compounds!$D221</f>
        <v>Liquid</v>
      </c>
      <c r="L226" s="4" t="str">
        <f>IF(K226=[1]Enums!$B$7, [1]Enums!$A$7, IF(K226=[1]Enums!$B$8, [1]Enums!$A$8, [1]Enums!$A$9))</f>
        <v>Vial</v>
      </c>
      <c r="M226" s="4" t="str">
        <f>IF(K226=[1]Enums!$B$10, [1]Enums!$A$10, IF(K226=[1]Enums!$B$11, [1]Enums!$A$11, [1]Enums!$A$12))</f>
        <v>Beaker</v>
      </c>
      <c r="N226" s="4" t="str">
        <f>IF(K226=[1]Enums!$B$13, [1]Enums!$A$13, IF(K226=[1]Enums!$B$14, [1]Enums!$A$14, [1]Enums!$A$15))</f>
        <v>Drum</v>
      </c>
      <c r="O226" s="4" t="str">
        <f>IF(K226=[1]Enums!$B$16, [1]Enums!$A$16, IF(K226=[1]Enums!$B$17, [1]Enums!$A$17, [1]Enums!$A$18))</f>
        <v>Chemical Vat</v>
      </c>
    </row>
    <row r="227" spans="1:15" x14ac:dyDescent="0.2">
      <c r="A227" s="4" t="str">
        <f>[1]Enums!$A$134</f>
        <v>1.0.0</v>
      </c>
      <c r="B227" s="13" t="s">
        <v>713</v>
      </c>
      <c r="C227" s="13" t="s">
        <v>1045</v>
      </c>
      <c r="D227" s="13" t="s">
        <v>1375</v>
      </c>
      <c r="E227" s="13" t="s">
        <v>1705</v>
      </c>
      <c r="F227" s="16" t="str">
        <f t="shared" si="12"/>
        <v>Vial (p-Xylene)</v>
      </c>
      <c r="G227" s="16" t="str">
        <f t="shared" si="13"/>
        <v>Beaker (p-Xylene)</v>
      </c>
      <c r="H227" s="16" t="str">
        <f t="shared" si="14"/>
        <v>Drum (p-Xylene)</v>
      </c>
      <c r="I227" s="16" t="str">
        <f t="shared" si="15"/>
        <v>Chemical Vat (p-Xylene)</v>
      </c>
      <c r="J227" s="16" t="str">
        <f>[1]Compounds!$B220</f>
        <v>p-Xylene</v>
      </c>
      <c r="K227" t="str">
        <f>[1]Compounds!$D220</f>
        <v>Liquid</v>
      </c>
      <c r="L227" s="4" t="str">
        <f>IF(K227=[1]Enums!$B$7, [1]Enums!$A$7, IF(K227=[1]Enums!$B$8, [1]Enums!$A$8, [1]Enums!$A$9))</f>
        <v>Vial</v>
      </c>
      <c r="M227" s="4" t="str">
        <f>IF(K227=[1]Enums!$B$10, [1]Enums!$A$10, IF(K227=[1]Enums!$B$11, [1]Enums!$A$11, [1]Enums!$A$12))</f>
        <v>Beaker</v>
      </c>
      <c r="N227" s="4" t="str">
        <f>IF(K227=[1]Enums!$B$13, [1]Enums!$A$13, IF(K227=[1]Enums!$B$14, [1]Enums!$A$14, [1]Enums!$A$15))</f>
        <v>Drum</v>
      </c>
      <c r="O227" s="4" t="str">
        <f>IF(K227=[1]Enums!$B$16, [1]Enums!$A$16, IF(K227=[1]Enums!$B$17, [1]Enums!$A$17, [1]Enums!$A$18))</f>
        <v>Chemical Vat</v>
      </c>
    </row>
    <row r="228" spans="1:15" x14ac:dyDescent="0.2">
      <c r="A228" s="4" t="str">
        <f>[1]Enums!$A$134</f>
        <v>1.0.0</v>
      </c>
      <c r="B228" s="13" t="s">
        <v>712</v>
      </c>
      <c r="C228" s="13" t="s">
        <v>1044</v>
      </c>
      <c r="D228" s="13" t="s">
        <v>1374</v>
      </c>
      <c r="E228" s="13" t="s">
        <v>1704</v>
      </c>
      <c r="F228" s="16" t="str">
        <f t="shared" si="12"/>
        <v>Vial (Pentane Isomers)</v>
      </c>
      <c r="G228" s="16" t="str">
        <f t="shared" si="13"/>
        <v>Beaker (Pentane Isomers)</v>
      </c>
      <c r="H228" s="16" t="str">
        <f t="shared" si="14"/>
        <v>Drum (Pentane Isomers)</v>
      </c>
      <c r="I228" s="16" t="str">
        <f t="shared" si="15"/>
        <v>Chemical Vat (Pentane Isomers)</v>
      </c>
      <c r="J228" s="16" t="str">
        <f>[1]Compounds!$B222</f>
        <v>Pentane Isomers</v>
      </c>
      <c r="K228" t="str">
        <f>[1]Compounds!$D222</f>
        <v>Liquid</v>
      </c>
      <c r="L228" s="4" t="str">
        <f>IF(K228=[1]Enums!$B$7, [1]Enums!$A$7, IF(K228=[1]Enums!$B$8, [1]Enums!$A$8, [1]Enums!$A$9))</f>
        <v>Vial</v>
      </c>
      <c r="M228" s="4" t="str">
        <f>IF(K228=[1]Enums!$B$10, [1]Enums!$A$10, IF(K228=[1]Enums!$B$11, [1]Enums!$A$11, [1]Enums!$A$12))</f>
        <v>Beaker</v>
      </c>
      <c r="N228" s="4" t="str">
        <f>IF(K228=[1]Enums!$B$13, [1]Enums!$A$13, IF(K228=[1]Enums!$B$14, [1]Enums!$A$14, [1]Enums!$A$15))</f>
        <v>Drum</v>
      </c>
      <c r="O228" s="4" t="str">
        <f>IF(K228=[1]Enums!$B$16, [1]Enums!$A$16, IF(K228=[1]Enums!$B$17, [1]Enums!$A$17, [1]Enums!$A$18))</f>
        <v>Chemical Vat</v>
      </c>
    </row>
    <row r="229" spans="1:15" x14ac:dyDescent="0.2">
      <c r="A229" s="4" t="str">
        <f>[1]Enums!$A$134</f>
        <v>1.0.0</v>
      </c>
      <c r="B229" s="13" t="s">
        <v>711</v>
      </c>
      <c r="C229" s="13" t="s">
        <v>1043</v>
      </c>
      <c r="D229" s="13" t="s">
        <v>1373</v>
      </c>
      <c r="E229" s="13" t="s">
        <v>1703</v>
      </c>
      <c r="F229" s="16" t="str">
        <f t="shared" si="12"/>
        <v>Vial (Pentyl Mercaptan)</v>
      </c>
      <c r="G229" s="16" t="str">
        <f t="shared" si="13"/>
        <v>Beaker (Pentyl Mercaptan)</v>
      </c>
      <c r="H229" s="16" t="str">
        <f t="shared" si="14"/>
        <v>Drum (Pentyl Mercaptan)</v>
      </c>
      <c r="I229" s="16" t="str">
        <f t="shared" si="15"/>
        <v>Chemical Vat (Pentyl Mercaptan)</v>
      </c>
      <c r="J229" s="16" t="str">
        <f>[1]Compounds!$B187</f>
        <v>Pentyl Mercaptan</v>
      </c>
      <c r="K229" t="str">
        <f>[1]Compounds!$D187</f>
        <v>Liquid</v>
      </c>
      <c r="L229" s="4" t="str">
        <f>IF(K229=[1]Enums!$B$7, [1]Enums!$A$7, IF(K229=[1]Enums!$B$8, [1]Enums!$A$8, [1]Enums!$A$9))</f>
        <v>Vial</v>
      </c>
      <c r="M229" s="4" t="str">
        <f>IF(K229=[1]Enums!$B$10, [1]Enums!$A$10, IF(K229=[1]Enums!$B$11, [1]Enums!$A$11, [1]Enums!$A$12))</f>
        <v>Beaker</v>
      </c>
      <c r="N229" s="4" t="str">
        <f>IF(K229=[1]Enums!$B$13, [1]Enums!$A$13, IF(K229=[1]Enums!$B$14, [1]Enums!$A$14, [1]Enums!$A$15))</f>
        <v>Drum</v>
      </c>
      <c r="O229" s="4" t="str">
        <f>IF(K229=[1]Enums!$B$16, [1]Enums!$A$16, IF(K229=[1]Enums!$B$17, [1]Enums!$A$17, [1]Enums!$A$18))</f>
        <v>Chemical Vat</v>
      </c>
    </row>
    <row r="230" spans="1:15" x14ac:dyDescent="0.2">
      <c r="A230" s="4" t="str">
        <f>[1]Enums!$A$134</f>
        <v>1.0.0</v>
      </c>
      <c r="B230" s="13" t="s">
        <v>710</v>
      </c>
      <c r="C230" s="13" t="s">
        <v>1042</v>
      </c>
      <c r="D230" s="13" t="s">
        <v>1372</v>
      </c>
      <c r="E230" s="13" t="s">
        <v>1702</v>
      </c>
      <c r="F230" s="16" t="str">
        <f t="shared" si="12"/>
        <v>Vial (Peracetic Acid)</v>
      </c>
      <c r="G230" s="16" t="str">
        <f t="shared" si="13"/>
        <v>Beaker (Peracetic Acid)</v>
      </c>
      <c r="H230" s="16" t="str">
        <f t="shared" si="14"/>
        <v>Drum (Peracetic Acid)</v>
      </c>
      <c r="I230" s="16" t="str">
        <f t="shared" si="15"/>
        <v>Chemical Vat (Peracetic Acid)</v>
      </c>
      <c r="J230" s="16" t="str">
        <f>[1]Compounds!$B223</f>
        <v>Peracetic Acid</v>
      </c>
      <c r="K230" t="str">
        <f>[1]Compounds!$D223</f>
        <v>Liquid</v>
      </c>
      <c r="L230" s="4" t="str">
        <f>IF(K230=[1]Enums!$B$7, [1]Enums!$A$7, IF(K230=[1]Enums!$B$8, [1]Enums!$A$8, [1]Enums!$A$9))</f>
        <v>Vial</v>
      </c>
      <c r="M230" s="4" t="str">
        <f>IF(K230=[1]Enums!$B$10, [1]Enums!$A$10, IF(K230=[1]Enums!$B$11, [1]Enums!$A$11, [1]Enums!$A$12))</f>
        <v>Beaker</v>
      </c>
      <c r="N230" s="4" t="str">
        <f>IF(K230=[1]Enums!$B$13, [1]Enums!$A$13, IF(K230=[1]Enums!$B$14, [1]Enums!$A$14, [1]Enums!$A$15))</f>
        <v>Drum</v>
      </c>
      <c r="O230" s="4" t="str">
        <f>IF(K230=[1]Enums!$B$16, [1]Enums!$A$16, IF(K230=[1]Enums!$B$17, [1]Enums!$A$17, [1]Enums!$A$18))</f>
        <v>Chemical Vat</v>
      </c>
    </row>
    <row r="231" spans="1:15" x14ac:dyDescent="0.2">
      <c r="A231" s="4" t="str">
        <f>[1]Enums!$A$146</f>
        <v>1.1.2</v>
      </c>
      <c r="B231" s="13" t="s">
        <v>709</v>
      </c>
      <c r="C231" s="13" t="s">
        <v>1041</v>
      </c>
      <c r="D231" s="13" t="s">
        <v>1371</v>
      </c>
      <c r="E231" s="13" t="s">
        <v>1701</v>
      </c>
      <c r="F231" s="16" t="str">
        <f t="shared" si="12"/>
        <v>Vial (Phenol)</v>
      </c>
      <c r="G231" s="16" t="str">
        <f t="shared" si="13"/>
        <v>Beaker (Phenol)</v>
      </c>
      <c r="H231" s="16" t="str">
        <f t="shared" si="14"/>
        <v>Drum (Phenol)</v>
      </c>
      <c r="I231" s="16" t="str">
        <f t="shared" si="15"/>
        <v>Chemical Vat (Phenol)</v>
      </c>
      <c r="J231" s="16" t="str">
        <f>[1]Compounds!$B224</f>
        <v>Phenol</v>
      </c>
      <c r="K231" t="str">
        <f>[1]Compounds!$D224</f>
        <v>Liquid</v>
      </c>
      <c r="L231" s="4" t="str">
        <f>IF(K231=[1]Enums!$B$7, [1]Enums!$A$7, IF(K231=[1]Enums!$B$8, [1]Enums!$A$8, [1]Enums!$A$9))</f>
        <v>Vial</v>
      </c>
      <c r="M231" s="4" t="str">
        <f>IF(K231=[1]Enums!$B$10, [1]Enums!$A$10, IF(K231=[1]Enums!$B$11, [1]Enums!$A$11, [1]Enums!$A$12))</f>
        <v>Beaker</v>
      </c>
      <c r="N231" s="4" t="str">
        <f>IF(K231=[1]Enums!$B$13, [1]Enums!$A$13, IF(K231=[1]Enums!$B$14, [1]Enums!$A$14, [1]Enums!$A$15))</f>
        <v>Drum</v>
      </c>
      <c r="O231" s="4" t="str">
        <f>IF(K231=[1]Enums!$B$16, [1]Enums!$A$16, IF(K231=[1]Enums!$B$17, [1]Enums!$A$17, [1]Enums!$A$18))</f>
        <v>Chemical Vat</v>
      </c>
    </row>
    <row r="232" spans="1:15" x14ac:dyDescent="0.2">
      <c r="A232" s="4" t="str">
        <f>[1]Enums!$A$146</f>
        <v>1.1.2</v>
      </c>
      <c r="B232" s="13" t="s">
        <v>708</v>
      </c>
      <c r="C232" s="13" t="s">
        <v>1040</v>
      </c>
      <c r="D232" s="13" t="s">
        <v>1370</v>
      </c>
      <c r="E232" s="13" t="s">
        <v>1700</v>
      </c>
      <c r="F232" s="16" t="str">
        <f t="shared" si="12"/>
        <v>Vial (Phenol Formaldehyde)</v>
      </c>
      <c r="G232" s="16" t="str">
        <f t="shared" si="13"/>
        <v>Beaker (Phenol Formaldehyde)</v>
      </c>
      <c r="H232" s="16" t="str">
        <f t="shared" si="14"/>
        <v>Drum (Phenol Formaldehyde)</v>
      </c>
      <c r="I232" s="16" t="str">
        <f t="shared" si="15"/>
        <v>Chemical Vat (Phenol Formaldehyde)</v>
      </c>
      <c r="J232" s="16" t="str">
        <f>[1]Compounds!$B225</f>
        <v>Phenol Formaldehyde</v>
      </c>
      <c r="K232" t="str">
        <f>[1]Compounds!$D225</f>
        <v>Liquid</v>
      </c>
      <c r="L232" s="4" t="str">
        <f>IF(K232=[1]Enums!$B$7, [1]Enums!$A$7, IF(K232=[1]Enums!$B$8, [1]Enums!$A$8, [1]Enums!$A$9))</f>
        <v>Vial</v>
      </c>
      <c r="M232" s="4" t="str">
        <f>IF(K232=[1]Enums!$B$10, [1]Enums!$A$10, IF(K232=[1]Enums!$B$11, [1]Enums!$A$11, [1]Enums!$A$12))</f>
        <v>Beaker</v>
      </c>
      <c r="N232" s="4" t="str">
        <f>IF(K232=[1]Enums!$B$13, [1]Enums!$A$13, IF(K232=[1]Enums!$B$14, [1]Enums!$A$14, [1]Enums!$A$15))</f>
        <v>Drum</v>
      </c>
      <c r="O232" s="4" t="str">
        <f>IF(K232=[1]Enums!$B$16, [1]Enums!$A$16, IF(K232=[1]Enums!$B$17, [1]Enums!$A$17, [1]Enums!$A$18))</f>
        <v>Chemical Vat</v>
      </c>
    </row>
    <row r="233" spans="1:15" x14ac:dyDescent="0.2">
      <c r="A233" s="4"/>
      <c r="B233" s="13" t="s">
        <v>707</v>
      </c>
      <c r="C233" s="13" t="s">
        <v>1039</v>
      </c>
      <c r="D233" s="13" t="s">
        <v>1369</v>
      </c>
      <c r="E233" s="13" t="s">
        <v>1699</v>
      </c>
      <c r="F233" s="16" t="str">
        <f t="shared" si="12"/>
        <v>Vial (Phenol Red)</v>
      </c>
      <c r="G233" s="16" t="str">
        <f t="shared" si="13"/>
        <v>Beaker (Phenol Red)</v>
      </c>
      <c r="H233" s="16" t="str">
        <f t="shared" si="14"/>
        <v>Drum (Phenol Red)</v>
      </c>
      <c r="I233" s="16" t="str">
        <f t="shared" si="15"/>
        <v>Chemical Vat (Phenol Red)</v>
      </c>
      <c r="J233" s="16" t="str">
        <f>[1]Compounds!$B226</f>
        <v>Phenol Red</v>
      </c>
      <c r="K233" t="str">
        <f>[1]Compounds!$D226</f>
        <v>Liquid</v>
      </c>
      <c r="L233" s="4" t="str">
        <f>IF(K233=[1]Enums!$B$7, [1]Enums!$A$7, IF(K233=[1]Enums!$B$8, [1]Enums!$A$8, [1]Enums!$A$9))</f>
        <v>Vial</v>
      </c>
      <c r="M233" s="4" t="str">
        <f>IF(K233=[1]Enums!$B$10, [1]Enums!$A$10, IF(K233=[1]Enums!$B$11, [1]Enums!$A$11, [1]Enums!$A$12))</f>
        <v>Beaker</v>
      </c>
      <c r="N233" s="4" t="str">
        <f>IF(K233=[1]Enums!$B$13, [1]Enums!$A$13, IF(K233=[1]Enums!$B$14, [1]Enums!$A$14, [1]Enums!$A$15))</f>
        <v>Drum</v>
      </c>
      <c r="O233" s="4" t="str">
        <f>IF(K233=[1]Enums!$B$16, [1]Enums!$A$16, IF(K233=[1]Enums!$B$17, [1]Enums!$A$17, [1]Enums!$A$18))</f>
        <v>Chemical Vat</v>
      </c>
    </row>
    <row r="234" spans="1:15" x14ac:dyDescent="0.2">
      <c r="A234" s="4"/>
      <c r="B234" s="13" t="s">
        <v>706</v>
      </c>
      <c r="C234" s="13" t="s">
        <v>1038</v>
      </c>
      <c r="D234" s="13" t="s">
        <v>1368</v>
      </c>
      <c r="E234" s="13" t="s">
        <v>1698</v>
      </c>
      <c r="F234" s="16" t="str">
        <f t="shared" si="12"/>
        <v>Vial (Phenolphthalein)</v>
      </c>
      <c r="G234" s="16" t="str">
        <f t="shared" si="13"/>
        <v>Beaker (Phenolphthalein)</v>
      </c>
      <c r="H234" s="16" t="str">
        <f t="shared" si="14"/>
        <v>Drum (Phenolphthalein)</v>
      </c>
      <c r="I234" s="16" t="str">
        <f t="shared" si="15"/>
        <v>Chemical Vat (Phenolphthalein)</v>
      </c>
      <c r="J234" s="16" t="str">
        <f>[1]Compounds!$B227</f>
        <v>Phenolphthalein</v>
      </c>
      <c r="K234" t="str">
        <f>[1]Compounds!$D227</f>
        <v>Liquid</v>
      </c>
      <c r="L234" s="4" t="str">
        <f>IF(K234=[1]Enums!$B$7, [1]Enums!$A$7, IF(K234=[1]Enums!$B$8, [1]Enums!$A$8, [1]Enums!$A$9))</f>
        <v>Vial</v>
      </c>
      <c r="M234" s="4" t="str">
        <f>IF(K234=[1]Enums!$B$10, [1]Enums!$A$10, IF(K234=[1]Enums!$B$11, [1]Enums!$A$11, [1]Enums!$A$12))</f>
        <v>Beaker</v>
      </c>
      <c r="N234" s="4" t="str">
        <f>IF(K234=[1]Enums!$B$13, [1]Enums!$A$13, IF(K234=[1]Enums!$B$14, [1]Enums!$A$14, [1]Enums!$A$15))</f>
        <v>Drum</v>
      </c>
      <c r="O234" s="4" t="str">
        <f>IF(K234=[1]Enums!$B$16, [1]Enums!$A$16, IF(K234=[1]Enums!$B$17, [1]Enums!$A$17, [1]Enums!$A$18))</f>
        <v>Chemical Vat</v>
      </c>
    </row>
    <row r="235" spans="1:15" x14ac:dyDescent="0.2">
      <c r="A235" s="4" t="str">
        <f>[1]Enums!$A$134</f>
        <v>1.0.0</v>
      </c>
      <c r="B235" s="13" t="s">
        <v>705</v>
      </c>
      <c r="C235" s="13" t="s">
        <v>1037</v>
      </c>
      <c r="D235" s="13" t="s">
        <v>1367</v>
      </c>
      <c r="E235" s="13" t="s">
        <v>1697</v>
      </c>
      <c r="F235" s="16" t="str">
        <f t="shared" si="12"/>
        <v>Vial (Phosgene)</v>
      </c>
      <c r="G235" s="16" t="str">
        <f t="shared" si="13"/>
        <v>Beaker (Phosgene)</v>
      </c>
      <c r="H235" s="16" t="str">
        <f t="shared" si="14"/>
        <v>Drum (Phosgene)</v>
      </c>
      <c r="I235" s="16" t="str">
        <f t="shared" si="15"/>
        <v>Chemical Vat (Phosgene)</v>
      </c>
      <c r="J235" s="16" t="str">
        <f>[1]Compounds!$B228</f>
        <v>Phosgene</v>
      </c>
      <c r="K235" t="str">
        <f>[1]Compounds!$D228</f>
        <v>Liquid</v>
      </c>
      <c r="L235" s="4" t="str">
        <f>IF(K235=[1]Enums!$B$7, [1]Enums!$A$7, IF(K235=[1]Enums!$B$8, [1]Enums!$A$8, [1]Enums!$A$9))</f>
        <v>Vial</v>
      </c>
      <c r="M235" s="4" t="str">
        <f>IF(K235=[1]Enums!$B$10, [1]Enums!$A$10, IF(K235=[1]Enums!$B$11, [1]Enums!$A$11, [1]Enums!$A$12))</f>
        <v>Beaker</v>
      </c>
      <c r="N235" s="4" t="str">
        <f>IF(K235=[1]Enums!$B$13, [1]Enums!$A$13, IF(K235=[1]Enums!$B$14, [1]Enums!$A$14, [1]Enums!$A$15))</f>
        <v>Drum</v>
      </c>
      <c r="O235" s="4" t="str">
        <f>IF(K235=[1]Enums!$B$16, [1]Enums!$A$16, IF(K235=[1]Enums!$B$17, [1]Enums!$A$17, [1]Enums!$A$18))</f>
        <v>Chemical Vat</v>
      </c>
    </row>
    <row r="236" spans="1:15" x14ac:dyDescent="0.2">
      <c r="A236" s="4"/>
      <c r="B236" s="13" t="s">
        <v>704</v>
      </c>
      <c r="C236" s="13" t="s">
        <v>1036</v>
      </c>
      <c r="D236" s="13" t="s">
        <v>1366</v>
      </c>
      <c r="E236" s="13" t="s">
        <v>1696</v>
      </c>
      <c r="F236" s="16" t="str">
        <f t="shared" si="12"/>
        <v>Vial (Phosphoric Acid)</v>
      </c>
      <c r="G236" s="16" t="str">
        <f t="shared" si="13"/>
        <v>Beaker (Phosphoric Acid)</v>
      </c>
      <c r="H236" s="16" t="str">
        <f t="shared" si="14"/>
        <v>Drum (Phosphoric Acid)</v>
      </c>
      <c r="I236" s="16" t="str">
        <f t="shared" si="15"/>
        <v>Chemical Vat (Phosphoric Acid)</v>
      </c>
      <c r="J236" s="16" t="str">
        <f>[1]Compounds!$B229</f>
        <v>Phosphoric Acid</v>
      </c>
      <c r="K236" t="str">
        <f>[1]Compounds!$D229</f>
        <v>Liquid</v>
      </c>
      <c r="L236" s="4" t="str">
        <f>IF(K236=[1]Enums!$B$7, [1]Enums!$A$7, IF(K236=[1]Enums!$B$8, [1]Enums!$A$8, [1]Enums!$A$9))</f>
        <v>Vial</v>
      </c>
      <c r="M236" s="4" t="str">
        <f>IF(K236=[1]Enums!$B$10, [1]Enums!$A$10, IF(K236=[1]Enums!$B$11, [1]Enums!$A$11, [1]Enums!$A$12))</f>
        <v>Beaker</v>
      </c>
      <c r="N236" s="4" t="str">
        <f>IF(K236=[1]Enums!$B$13, [1]Enums!$A$13, IF(K236=[1]Enums!$B$14, [1]Enums!$A$14, [1]Enums!$A$15))</f>
        <v>Drum</v>
      </c>
      <c r="O236" s="4" t="str">
        <f>IF(K236=[1]Enums!$B$16, [1]Enums!$A$16, IF(K236=[1]Enums!$B$17, [1]Enums!$A$17, [1]Enums!$A$18))</f>
        <v>Chemical Vat</v>
      </c>
    </row>
    <row r="237" spans="1:15" x14ac:dyDescent="0.2">
      <c r="A237" s="4"/>
      <c r="B237" s="13" t="s">
        <v>703</v>
      </c>
      <c r="C237" s="13" t="s">
        <v>1035</v>
      </c>
      <c r="D237" s="13" t="s">
        <v>1365</v>
      </c>
      <c r="E237" s="13" t="s">
        <v>1695</v>
      </c>
      <c r="F237" s="16" t="str">
        <f t="shared" si="12"/>
        <v>Bag (Phosphorus Pentoxide)</v>
      </c>
      <c r="G237" s="16" t="str">
        <f t="shared" si="13"/>
        <v>Sack (Phosphorus Pentoxide)</v>
      </c>
      <c r="H237" s="16" t="str">
        <f t="shared" si="14"/>
        <v>Powder Keg (Phosphorus Pentoxide)</v>
      </c>
      <c r="I237" s="16" t="str">
        <f t="shared" si="15"/>
        <v>Chemical Silo (Phosphorus Pentoxide)</v>
      </c>
      <c r="J237" s="16" t="str">
        <f>[1]Compounds!$B320</f>
        <v>Phosphorus Pentoxide</v>
      </c>
      <c r="K237" t="str">
        <f>[1]Compounds!$D320</f>
        <v>Solid</v>
      </c>
      <c r="L237" s="4" t="str">
        <f>IF(K237=[1]Enums!$B$7, [1]Enums!$A$7, IF(K237=[1]Enums!$B$8, [1]Enums!$A$8, [1]Enums!$A$9))</f>
        <v>Bag</v>
      </c>
      <c r="M237" s="4" t="str">
        <f>IF(K237=[1]Enums!$B$10, [1]Enums!$A$10, IF(K237=[1]Enums!$B$11, [1]Enums!$A$11, [1]Enums!$A$12))</f>
        <v>Sack</v>
      </c>
      <c r="N237" s="4" t="str">
        <f>IF(K237=[1]Enums!$B$13, [1]Enums!$A$13, IF(K237=[1]Enums!$B$14, [1]Enums!$A$14, [1]Enums!$A$15))</f>
        <v>Powder Keg</v>
      </c>
      <c r="O237" s="4" t="str">
        <f>IF(K237=[1]Enums!$B$16, [1]Enums!$A$16, IF(K237=[1]Enums!$B$17, [1]Enums!$A$17, [1]Enums!$A$18))</f>
        <v>Chemical Silo</v>
      </c>
    </row>
    <row r="238" spans="1:15" x14ac:dyDescent="0.2">
      <c r="A238" s="4"/>
      <c r="B238" s="13" t="s">
        <v>702</v>
      </c>
      <c r="C238" s="13" t="s">
        <v>1034</v>
      </c>
      <c r="D238" s="13" t="s">
        <v>1364</v>
      </c>
      <c r="E238" s="13" t="s">
        <v>1694</v>
      </c>
      <c r="F238" s="16" t="str">
        <f t="shared" si="12"/>
        <v>Bag (Potassium Aluminium Sulfate)</v>
      </c>
      <c r="G238" s="16" t="str">
        <f t="shared" si="13"/>
        <v>Sack (Potassium Aluminium Sulfate)</v>
      </c>
      <c r="H238" s="16" t="str">
        <f t="shared" si="14"/>
        <v>Powder Keg (Potassium Aluminium Sulfate)</v>
      </c>
      <c r="I238" s="16" t="str">
        <f t="shared" si="15"/>
        <v>Chemical Silo (Potassium Aluminium Sulfate)</v>
      </c>
      <c r="J238" s="16" t="str">
        <f>[1]Compounds!$B230</f>
        <v>Potassium Aluminium Sulfate</v>
      </c>
      <c r="K238" t="str">
        <f>[1]Compounds!$D230</f>
        <v>Solid</v>
      </c>
      <c r="L238" s="4" t="str">
        <f>IF(K238=[1]Enums!$B$7, [1]Enums!$A$7, IF(K238=[1]Enums!$B$8, [1]Enums!$A$8, [1]Enums!$A$9))</f>
        <v>Bag</v>
      </c>
      <c r="M238" s="4" t="str">
        <f>IF(K238=[1]Enums!$B$10, [1]Enums!$A$10, IF(K238=[1]Enums!$B$11, [1]Enums!$A$11, [1]Enums!$A$12))</f>
        <v>Sack</v>
      </c>
      <c r="N238" s="4" t="str">
        <f>IF(K238=[1]Enums!$B$13, [1]Enums!$A$13, IF(K238=[1]Enums!$B$14, [1]Enums!$A$14, [1]Enums!$A$15))</f>
        <v>Powder Keg</v>
      </c>
      <c r="O238" s="4" t="str">
        <f>IF(K238=[1]Enums!$B$16, [1]Enums!$A$16, IF(K238=[1]Enums!$B$17, [1]Enums!$A$17, [1]Enums!$A$18))</f>
        <v>Chemical Silo</v>
      </c>
    </row>
    <row r="239" spans="1:15" x14ac:dyDescent="0.2">
      <c r="A239" s="4"/>
      <c r="B239" s="13" t="s">
        <v>701</v>
      </c>
      <c r="C239" s="13" t="s">
        <v>1033</v>
      </c>
      <c r="D239" s="13" t="s">
        <v>1363</v>
      </c>
      <c r="E239" s="13" t="s">
        <v>1693</v>
      </c>
      <c r="F239" s="16" t="str">
        <f t="shared" si="12"/>
        <v>Bag (Potassium Bitartrate)</v>
      </c>
      <c r="G239" s="16" t="str">
        <f t="shared" si="13"/>
        <v>Sack (Potassium Bitartrate)</v>
      </c>
      <c r="H239" s="16" t="str">
        <f t="shared" si="14"/>
        <v>Powder Keg (Potassium Bitartrate)</v>
      </c>
      <c r="I239" s="16" t="str">
        <f t="shared" si="15"/>
        <v>Chemical Silo (Potassium Bitartrate)</v>
      </c>
      <c r="J239" s="16" t="str">
        <f>[1]Compounds!$B231</f>
        <v>Potassium Bitartrate</v>
      </c>
      <c r="K239" t="str">
        <f>[1]Compounds!$D231</f>
        <v>Solid</v>
      </c>
      <c r="L239" s="4" t="str">
        <f>IF(K239=[1]Enums!$B$7, [1]Enums!$A$7, IF(K239=[1]Enums!$B$8, [1]Enums!$A$8, [1]Enums!$A$9))</f>
        <v>Bag</v>
      </c>
      <c r="M239" s="4" t="str">
        <f>IF(K239=[1]Enums!$B$10, [1]Enums!$A$10, IF(K239=[1]Enums!$B$11, [1]Enums!$A$11, [1]Enums!$A$12))</f>
        <v>Sack</v>
      </c>
      <c r="N239" s="4" t="str">
        <f>IF(K239=[1]Enums!$B$13, [1]Enums!$A$13, IF(K239=[1]Enums!$B$14, [1]Enums!$A$14, [1]Enums!$A$15))</f>
        <v>Powder Keg</v>
      </c>
      <c r="O239" s="4" t="str">
        <f>IF(K239=[1]Enums!$B$16, [1]Enums!$A$16, IF(K239=[1]Enums!$B$17, [1]Enums!$A$17, [1]Enums!$A$18))</f>
        <v>Chemical Silo</v>
      </c>
    </row>
    <row r="240" spans="1:15" x14ac:dyDescent="0.2">
      <c r="A240" s="4"/>
      <c r="B240" s="13" t="s">
        <v>700</v>
      </c>
      <c r="C240" s="13" t="s">
        <v>1032</v>
      </c>
      <c r="D240" s="13" t="s">
        <v>1362</v>
      </c>
      <c r="E240" s="13" t="s">
        <v>1692</v>
      </c>
      <c r="F240" s="16" t="str">
        <f t="shared" si="12"/>
        <v>Bag (Potassium Bromide)</v>
      </c>
      <c r="G240" s="16" t="str">
        <f t="shared" si="13"/>
        <v>Sack (Potassium Bromide)</v>
      </c>
      <c r="H240" s="16" t="str">
        <f t="shared" si="14"/>
        <v>Powder Keg (Potassium Bromide)</v>
      </c>
      <c r="I240" s="16" t="str">
        <f t="shared" si="15"/>
        <v>Chemical Silo (Potassium Bromide)</v>
      </c>
      <c r="J240" s="16" t="str">
        <f>[1]Compounds!$B232</f>
        <v>Potassium Bromide</v>
      </c>
      <c r="K240" t="str">
        <f>[1]Compounds!$D232</f>
        <v>Solid</v>
      </c>
      <c r="L240" s="4" t="str">
        <f>IF(K240=[1]Enums!$B$7, [1]Enums!$A$7, IF(K240=[1]Enums!$B$8, [1]Enums!$A$8, [1]Enums!$A$9))</f>
        <v>Bag</v>
      </c>
      <c r="M240" s="4" t="str">
        <f>IF(K240=[1]Enums!$B$10, [1]Enums!$A$10, IF(K240=[1]Enums!$B$11, [1]Enums!$A$11, [1]Enums!$A$12))</f>
        <v>Sack</v>
      </c>
      <c r="N240" s="4" t="str">
        <f>IF(K240=[1]Enums!$B$13, [1]Enums!$A$13, IF(K240=[1]Enums!$B$14, [1]Enums!$A$14, [1]Enums!$A$15))</f>
        <v>Powder Keg</v>
      </c>
      <c r="O240" s="4" t="str">
        <f>IF(K240=[1]Enums!$B$16, [1]Enums!$A$16, IF(K240=[1]Enums!$B$17, [1]Enums!$A$17, [1]Enums!$A$18))</f>
        <v>Chemical Silo</v>
      </c>
    </row>
    <row r="241" spans="1:15" x14ac:dyDescent="0.2">
      <c r="A241" s="4" t="str">
        <f>[1]Enums!$A$134</f>
        <v>1.0.0</v>
      </c>
      <c r="B241" s="13" t="s">
        <v>699</v>
      </c>
      <c r="C241" s="13" t="s">
        <v>1031</v>
      </c>
      <c r="D241" s="13" t="s">
        <v>1361</v>
      </c>
      <c r="E241" s="13" t="s">
        <v>1691</v>
      </c>
      <c r="F241" s="16" t="str">
        <f t="shared" si="12"/>
        <v>Bag (Potassium Carbonate)</v>
      </c>
      <c r="G241" s="16" t="str">
        <f t="shared" si="13"/>
        <v>Sack (Potassium Carbonate)</v>
      </c>
      <c r="H241" s="16" t="str">
        <f t="shared" si="14"/>
        <v>Powder Keg (Potassium Carbonate)</v>
      </c>
      <c r="I241" s="16" t="str">
        <f t="shared" si="15"/>
        <v>Chemical Silo (Potassium Carbonate)</v>
      </c>
      <c r="J241" s="16" t="str">
        <f>[1]Compounds!$B233</f>
        <v>Potassium Carbonate</v>
      </c>
      <c r="K241" t="str">
        <f>[1]Compounds!$D233</f>
        <v>Solid</v>
      </c>
      <c r="L241" s="4" t="str">
        <f>IF(K241=[1]Enums!$B$7, [1]Enums!$A$7, IF(K241=[1]Enums!$B$8, [1]Enums!$A$8, [1]Enums!$A$9))</f>
        <v>Bag</v>
      </c>
      <c r="M241" s="4" t="str">
        <f>IF(K241=[1]Enums!$B$10, [1]Enums!$A$10, IF(K241=[1]Enums!$B$11, [1]Enums!$A$11, [1]Enums!$A$12))</f>
        <v>Sack</v>
      </c>
      <c r="N241" s="4" t="str">
        <f>IF(K241=[1]Enums!$B$13, [1]Enums!$A$13, IF(K241=[1]Enums!$B$14, [1]Enums!$A$14, [1]Enums!$A$15))</f>
        <v>Powder Keg</v>
      </c>
      <c r="O241" s="4" t="str">
        <f>IF(K241=[1]Enums!$B$16, [1]Enums!$A$16, IF(K241=[1]Enums!$B$17, [1]Enums!$A$17, [1]Enums!$A$18))</f>
        <v>Chemical Silo</v>
      </c>
    </row>
    <row r="242" spans="1:15" x14ac:dyDescent="0.2">
      <c r="A242" s="4" t="str">
        <f>[1]Enums!$A$144</f>
        <v>1.1.0</v>
      </c>
      <c r="B242" s="13" t="s">
        <v>698</v>
      </c>
      <c r="C242" s="13" t="s">
        <v>1030</v>
      </c>
      <c r="D242" s="13" t="s">
        <v>1360</v>
      </c>
      <c r="E242" s="13" t="s">
        <v>1690</v>
      </c>
      <c r="F242" s="16" t="str">
        <f t="shared" si="12"/>
        <v>Bag (Potassium Chloride)</v>
      </c>
      <c r="G242" s="16" t="str">
        <f t="shared" si="13"/>
        <v>Sack (Potassium Chloride)</v>
      </c>
      <c r="H242" s="16" t="str">
        <f t="shared" si="14"/>
        <v>Powder Keg (Potassium Chloride)</v>
      </c>
      <c r="I242" s="16" t="str">
        <f t="shared" si="15"/>
        <v>Chemical Silo (Potassium Chloride)</v>
      </c>
      <c r="J242" s="16" t="str">
        <f>[1]Compounds!$B234</f>
        <v>Potassium Chloride</v>
      </c>
      <c r="K242" t="str">
        <f>[1]Compounds!$D234</f>
        <v>Solid</v>
      </c>
      <c r="L242" s="4" t="str">
        <f>IF(K242=[1]Enums!$B$7, [1]Enums!$A$7, IF(K242=[1]Enums!$B$8, [1]Enums!$A$8, [1]Enums!$A$9))</f>
        <v>Bag</v>
      </c>
      <c r="M242" s="4" t="str">
        <f>IF(K242=[1]Enums!$B$10, [1]Enums!$A$10, IF(K242=[1]Enums!$B$11, [1]Enums!$A$11, [1]Enums!$A$12))</f>
        <v>Sack</v>
      </c>
      <c r="N242" s="4" t="str">
        <f>IF(K242=[1]Enums!$B$13, [1]Enums!$A$13, IF(K242=[1]Enums!$B$14, [1]Enums!$A$14, [1]Enums!$A$15))</f>
        <v>Powder Keg</v>
      </c>
      <c r="O242" s="4" t="str">
        <f>IF(K242=[1]Enums!$B$16, [1]Enums!$A$16, IF(K242=[1]Enums!$B$17, [1]Enums!$A$17, [1]Enums!$A$18))</f>
        <v>Chemical Silo</v>
      </c>
    </row>
    <row r="243" spans="1:15" x14ac:dyDescent="0.2">
      <c r="A243" s="4"/>
      <c r="B243" s="13" t="s">
        <v>697</v>
      </c>
      <c r="C243" s="13" t="s">
        <v>1029</v>
      </c>
      <c r="D243" s="13" t="s">
        <v>1359</v>
      </c>
      <c r="E243" s="13" t="s">
        <v>1689</v>
      </c>
      <c r="F243" s="16" t="str">
        <f t="shared" si="12"/>
        <v>Bag (Potassium Chromium Sulfate)</v>
      </c>
      <c r="G243" s="16" t="str">
        <f t="shared" si="13"/>
        <v>Sack (Potassium Chromium Sulfate)</v>
      </c>
      <c r="H243" s="16" t="str">
        <f t="shared" si="14"/>
        <v>Powder Keg (Potassium Chromium Sulfate)</v>
      </c>
      <c r="I243" s="16" t="str">
        <f t="shared" si="15"/>
        <v>Chemical Silo (Potassium Chromium Sulfate)</v>
      </c>
      <c r="J243" s="16" t="str">
        <f>[1]Compounds!$B235</f>
        <v>Potassium Chromium Sulfate</v>
      </c>
      <c r="K243" t="str">
        <f>[1]Compounds!$D235</f>
        <v>Solid</v>
      </c>
      <c r="L243" s="4" t="str">
        <f>IF(K243=[1]Enums!$B$7, [1]Enums!$A$7, IF(K243=[1]Enums!$B$8, [1]Enums!$A$8, [1]Enums!$A$9))</f>
        <v>Bag</v>
      </c>
      <c r="M243" s="4" t="str">
        <f>IF(K243=[1]Enums!$B$10, [1]Enums!$A$10, IF(K243=[1]Enums!$B$11, [1]Enums!$A$11, [1]Enums!$A$12))</f>
        <v>Sack</v>
      </c>
      <c r="N243" s="4" t="str">
        <f>IF(K243=[1]Enums!$B$13, [1]Enums!$A$13, IF(K243=[1]Enums!$B$14, [1]Enums!$A$14, [1]Enums!$A$15))</f>
        <v>Powder Keg</v>
      </c>
      <c r="O243" s="4" t="str">
        <f>IF(K243=[1]Enums!$B$16, [1]Enums!$A$16, IF(K243=[1]Enums!$B$17, [1]Enums!$A$17, [1]Enums!$A$18))</f>
        <v>Chemical Silo</v>
      </c>
    </row>
    <row r="244" spans="1:15" x14ac:dyDescent="0.2">
      <c r="A244" s="4"/>
      <c r="B244" s="13" t="s">
        <v>696</v>
      </c>
      <c r="C244" s="13" t="s">
        <v>1028</v>
      </c>
      <c r="D244" s="13" t="s">
        <v>1358</v>
      </c>
      <c r="E244" s="13" t="s">
        <v>1688</v>
      </c>
      <c r="F244" s="16" t="str">
        <f t="shared" si="12"/>
        <v>Bag (Potassium Dichromate)</v>
      </c>
      <c r="G244" s="16" t="str">
        <f t="shared" si="13"/>
        <v>Sack (Potassium Dichromate)</v>
      </c>
      <c r="H244" s="16" t="str">
        <f t="shared" si="14"/>
        <v>Powder Keg (Potassium Dichromate)</v>
      </c>
      <c r="I244" s="16" t="str">
        <f t="shared" si="15"/>
        <v>Chemical Silo (Potassium Dichromate)</v>
      </c>
      <c r="J244" s="16" t="str">
        <f>[1]Compounds!$B236</f>
        <v>Potassium Dichromate</v>
      </c>
      <c r="K244" t="str">
        <f>[1]Compounds!$D236</f>
        <v>Solid</v>
      </c>
      <c r="L244" s="4" t="str">
        <f>IF(K244=[1]Enums!$B$7, [1]Enums!$A$7, IF(K244=[1]Enums!$B$8, [1]Enums!$A$8, [1]Enums!$A$9))</f>
        <v>Bag</v>
      </c>
      <c r="M244" s="4" t="str">
        <f>IF(K244=[1]Enums!$B$10, [1]Enums!$A$10, IF(K244=[1]Enums!$B$11, [1]Enums!$A$11, [1]Enums!$A$12))</f>
        <v>Sack</v>
      </c>
      <c r="N244" s="4" t="str">
        <f>IF(K244=[1]Enums!$B$13, [1]Enums!$A$13, IF(K244=[1]Enums!$B$14, [1]Enums!$A$14, [1]Enums!$A$15))</f>
        <v>Powder Keg</v>
      </c>
      <c r="O244" s="4" t="str">
        <f>IF(K244=[1]Enums!$B$16, [1]Enums!$A$16, IF(K244=[1]Enums!$B$17, [1]Enums!$A$17, [1]Enums!$A$18))</f>
        <v>Chemical Silo</v>
      </c>
    </row>
    <row r="245" spans="1:15" x14ac:dyDescent="0.2">
      <c r="A245" s="4" t="str">
        <f>[1]Enums!$A$134</f>
        <v>1.0.0</v>
      </c>
      <c r="B245" s="13" t="s">
        <v>695</v>
      </c>
      <c r="C245" s="13" t="s">
        <v>1027</v>
      </c>
      <c r="D245" s="13" t="s">
        <v>1357</v>
      </c>
      <c r="E245" s="13" t="s">
        <v>1687</v>
      </c>
      <c r="F245" s="16" t="str">
        <f t="shared" si="12"/>
        <v>Bag (Potassium Hydroxide)</v>
      </c>
      <c r="G245" s="16" t="str">
        <f t="shared" si="13"/>
        <v>Sack (Potassium Hydroxide)</v>
      </c>
      <c r="H245" s="16" t="str">
        <f t="shared" si="14"/>
        <v>Powder Keg (Potassium Hydroxide)</v>
      </c>
      <c r="I245" s="16" t="str">
        <f t="shared" si="15"/>
        <v>Chemical Silo (Potassium Hydroxide)</v>
      </c>
      <c r="J245" s="16" t="str">
        <f>[1]Compounds!$B237</f>
        <v>Potassium Hydroxide</v>
      </c>
      <c r="K245" t="str">
        <f>[1]Compounds!$D237</f>
        <v>Solid</v>
      </c>
      <c r="L245" s="4" t="str">
        <f>IF(K245=[1]Enums!$B$7, [1]Enums!$A$7, IF(K245=[1]Enums!$B$8, [1]Enums!$A$8, [1]Enums!$A$9))</f>
        <v>Bag</v>
      </c>
      <c r="M245" s="4" t="str">
        <f>IF(K245=[1]Enums!$B$10, [1]Enums!$A$10, IF(K245=[1]Enums!$B$11, [1]Enums!$A$11, [1]Enums!$A$12))</f>
        <v>Sack</v>
      </c>
      <c r="N245" s="4" t="str">
        <f>IF(K245=[1]Enums!$B$13, [1]Enums!$A$13, IF(K245=[1]Enums!$B$14, [1]Enums!$A$14, [1]Enums!$A$15))</f>
        <v>Powder Keg</v>
      </c>
      <c r="O245" s="4" t="str">
        <f>IF(K245=[1]Enums!$B$16, [1]Enums!$A$16, IF(K245=[1]Enums!$B$17, [1]Enums!$A$17, [1]Enums!$A$18))</f>
        <v>Chemical Silo</v>
      </c>
    </row>
    <row r="246" spans="1:15" x14ac:dyDescent="0.2">
      <c r="A246" s="4"/>
      <c r="B246" s="13" t="s">
        <v>694</v>
      </c>
      <c r="C246" s="13" t="s">
        <v>1026</v>
      </c>
      <c r="D246" s="13" t="s">
        <v>1356</v>
      </c>
      <c r="E246" s="13" t="s">
        <v>1686</v>
      </c>
      <c r="F246" s="16" t="str">
        <f t="shared" si="12"/>
        <v>Bag (Potassium Iodide)</v>
      </c>
      <c r="G246" s="16" t="str">
        <f t="shared" si="13"/>
        <v>Sack (Potassium Iodide)</v>
      </c>
      <c r="H246" s="16" t="str">
        <f t="shared" si="14"/>
        <v>Powder Keg (Potassium Iodide)</v>
      </c>
      <c r="I246" s="16" t="str">
        <f t="shared" si="15"/>
        <v>Chemical Silo (Potassium Iodide)</v>
      </c>
      <c r="J246" s="16" t="str">
        <f>[1]Compounds!$B238</f>
        <v>Potassium Iodide</v>
      </c>
      <c r="K246" t="str">
        <f>[1]Compounds!$D238</f>
        <v>Solid</v>
      </c>
      <c r="L246" s="4" t="str">
        <f>IF(K246=[1]Enums!$B$7, [1]Enums!$A$7, IF(K246=[1]Enums!$B$8, [1]Enums!$A$8, [1]Enums!$A$9))</f>
        <v>Bag</v>
      </c>
      <c r="M246" s="4" t="str">
        <f>IF(K246=[1]Enums!$B$10, [1]Enums!$A$10, IF(K246=[1]Enums!$B$11, [1]Enums!$A$11, [1]Enums!$A$12))</f>
        <v>Sack</v>
      </c>
      <c r="N246" s="4" t="str">
        <f>IF(K246=[1]Enums!$B$13, [1]Enums!$A$13, IF(K246=[1]Enums!$B$14, [1]Enums!$A$14, [1]Enums!$A$15))</f>
        <v>Powder Keg</v>
      </c>
      <c r="O246" s="4" t="str">
        <f>IF(K246=[1]Enums!$B$16, [1]Enums!$A$16, IF(K246=[1]Enums!$B$17, [1]Enums!$A$17, [1]Enums!$A$18))</f>
        <v>Chemical Silo</v>
      </c>
    </row>
    <row r="247" spans="1:15" x14ac:dyDescent="0.2">
      <c r="A247" s="4"/>
      <c r="B247" s="13" t="s">
        <v>693</v>
      </c>
      <c r="C247" s="13" t="s">
        <v>1025</v>
      </c>
      <c r="D247" s="13" t="s">
        <v>1355</v>
      </c>
      <c r="E247" s="13" t="s">
        <v>1685</v>
      </c>
      <c r="F247" s="16" t="str">
        <f t="shared" si="12"/>
        <v>Bag (Potassium Iron (II) Hexacyanoferrate(III))</v>
      </c>
      <c r="G247" s="16" t="str">
        <f t="shared" si="13"/>
        <v>Sack (Potassium Iron (II) Hexacyanoferrate(III))</v>
      </c>
      <c r="H247" s="16" t="str">
        <f t="shared" si="14"/>
        <v>Powder Keg (Potassium Iron (II) Hexacyanoferrate(III))</v>
      </c>
      <c r="I247" s="16" t="str">
        <f t="shared" si="15"/>
        <v>Chemical Silo (Potassium Iron (II) Hexacyanoferrate(III))</v>
      </c>
      <c r="J247" s="16" t="str">
        <f>[1]Compounds!$B239</f>
        <v>Potassium Iron (II) Hexacyanoferrate(III)</v>
      </c>
      <c r="K247" t="str">
        <f>[1]Compounds!$D239</f>
        <v>Solid</v>
      </c>
      <c r="L247" s="4" t="str">
        <f>IF(K247=[1]Enums!$B$7, [1]Enums!$A$7, IF(K247=[1]Enums!$B$8, [1]Enums!$A$8, [1]Enums!$A$9))</f>
        <v>Bag</v>
      </c>
      <c r="M247" s="4" t="str">
        <f>IF(K247=[1]Enums!$B$10, [1]Enums!$A$10, IF(K247=[1]Enums!$B$11, [1]Enums!$A$11, [1]Enums!$A$12))</f>
        <v>Sack</v>
      </c>
      <c r="N247" s="4" t="str">
        <f>IF(K247=[1]Enums!$B$13, [1]Enums!$A$13, IF(K247=[1]Enums!$B$14, [1]Enums!$A$14, [1]Enums!$A$15))</f>
        <v>Powder Keg</v>
      </c>
      <c r="O247" s="4" t="str">
        <f>IF(K247=[1]Enums!$B$16, [1]Enums!$A$16, IF(K247=[1]Enums!$B$17, [1]Enums!$A$17, [1]Enums!$A$18))</f>
        <v>Chemical Silo</v>
      </c>
    </row>
    <row r="248" spans="1:15" x14ac:dyDescent="0.2">
      <c r="A248" s="4"/>
      <c r="B248" s="13" t="s">
        <v>692</v>
      </c>
      <c r="C248" s="13" t="s">
        <v>1024</v>
      </c>
      <c r="D248" s="13" t="s">
        <v>1354</v>
      </c>
      <c r="E248" s="13" t="s">
        <v>1684</v>
      </c>
      <c r="F248" s="16" t="str">
        <f t="shared" si="12"/>
        <v>Bag (Potassium Metabisulfite)</v>
      </c>
      <c r="G248" s="16" t="str">
        <f t="shared" si="13"/>
        <v>Sack (Potassium Metabisulfite)</v>
      </c>
      <c r="H248" s="16" t="str">
        <f t="shared" si="14"/>
        <v>Powder Keg (Potassium Metabisulfite)</v>
      </c>
      <c r="I248" s="16" t="str">
        <f t="shared" si="15"/>
        <v>Chemical Silo (Potassium Metabisulfite)</v>
      </c>
      <c r="J248" s="16" t="str">
        <f>[1]Compounds!$B240</f>
        <v>Potassium Metabisulfite</v>
      </c>
      <c r="K248" t="str">
        <f>[1]Compounds!$D240</f>
        <v>Solid</v>
      </c>
      <c r="L248" s="4" t="str">
        <f>IF(K248=[1]Enums!$B$7, [1]Enums!$A$7, IF(K248=[1]Enums!$B$8, [1]Enums!$A$8, [1]Enums!$A$9))</f>
        <v>Bag</v>
      </c>
      <c r="M248" s="4" t="str">
        <f>IF(K248=[1]Enums!$B$10, [1]Enums!$A$10, IF(K248=[1]Enums!$B$11, [1]Enums!$A$11, [1]Enums!$A$12))</f>
        <v>Sack</v>
      </c>
      <c r="N248" s="4" t="str">
        <f>IF(K248=[1]Enums!$B$13, [1]Enums!$A$13, IF(K248=[1]Enums!$B$14, [1]Enums!$A$14, [1]Enums!$A$15))</f>
        <v>Powder Keg</v>
      </c>
      <c r="O248" s="4" t="str">
        <f>IF(K248=[1]Enums!$B$16, [1]Enums!$A$16, IF(K248=[1]Enums!$B$17, [1]Enums!$A$17, [1]Enums!$A$18))</f>
        <v>Chemical Silo</v>
      </c>
    </row>
    <row r="249" spans="1:15" x14ac:dyDescent="0.2">
      <c r="A249" s="4"/>
      <c r="B249" s="13" t="s">
        <v>691</v>
      </c>
      <c r="C249" s="13" t="s">
        <v>1023</v>
      </c>
      <c r="D249" s="13" t="s">
        <v>1353</v>
      </c>
      <c r="E249" s="13" t="s">
        <v>1683</v>
      </c>
      <c r="F249" s="16" t="str">
        <f t="shared" si="12"/>
        <v>Bag (Potassium Nitrate)</v>
      </c>
      <c r="G249" s="16" t="str">
        <f t="shared" si="13"/>
        <v>Sack (Potassium Nitrate)</v>
      </c>
      <c r="H249" s="16" t="str">
        <f t="shared" si="14"/>
        <v>Powder Keg (Potassium Nitrate)</v>
      </c>
      <c r="I249" s="16" t="str">
        <f t="shared" si="15"/>
        <v>Chemical Silo (Potassium Nitrate)</v>
      </c>
      <c r="J249" s="16" t="str">
        <f>[1]Compounds!$B241</f>
        <v>Potassium Nitrate</v>
      </c>
      <c r="K249" t="str">
        <f>[1]Compounds!$D241</f>
        <v>Solid</v>
      </c>
      <c r="L249" s="4" t="str">
        <f>IF(K249=[1]Enums!$B$7, [1]Enums!$A$7, IF(K249=[1]Enums!$B$8, [1]Enums!$A$8, [1]Enums!$A$9))</f>
        <v>Bag</v>
      </c>
      <c r="M249" s="4" t="str">
        <f>IF(K249=[1]Enums!$B$10, [1]Enums!$A$10, IF(K249=[1]Enums!$B$11, [1]Enums!$A$11, [1]Enums!$A$12))</f>
        <v>Sack</v>
      </c>
      <c r="N249" s="4" t="str">
        <f>IF(K249=[1]Enums!$B$13, [1]Enums!$A$13, IF(K249=[1]Enums!$B$14, [1]Enums!$A$14, [1]Enums!$A$15))</f>
        <v>Powder Keg</v>
      </c>
      <c r="O249" s="4" t="str">
        <f>IF(K249=[1]Enums!$B$16, [1]Enums!$A$16, IF(K249=[1]Enums!$B$17, [1]Enums!$A$17, [1]Enums!$A$18))</f>
        <v>Chemical Silo</v>
      </c>
    </row>
    <row r="250" spans="1:15" x14ac:dyDescent="0.2">
      <c r="A250" s="4"/>
      <c r="B250" s="13" t="s">
        <v>690</v>
      </c>
      <c r="C250" s="13" t="s">
        <v>1022</v>
      </c>
      <c r="D250" s="13" t="s">
        <v>1352</v>
      </c>
      <c r="E250" s="13" t="s">
        <v>1682</v>
      </c>
      <c r="F250" s="16" t="str">
        <f t="shared" ref="F250:F313" si="16">L250&amp;" ("&amp;$J250&amp;")"</f>
        <v>Bag (Potassium Permanganate)</v>
      </c>
      <c r="G250" s="16" t="str">
        <f t="shared" ref="G250:G313" si="17">M250&amp;" ("&amp;$J250&amp;")"</f>
        <v>Sack (Potassium Permanganate)</v>
      </c>
      <c r="H250" s="16" t="str">
        <f t="shared" ref="H250:H313" si="18">N250&amp;" ("&amp;$J250&amp;")"</f>
        <v>Powder Keg (Potassium Permanganate)</v>
      </c>
      <c r="I250" s="16" t="str">
        <f t="shared" ref="I250:I313" si="19">O250&amp;" ("&amp;$J250&amp;")"</f>
        <v>Chemical Silo (Potassium Permanganate)</v>
      </c>
      <c r="J250" s="16" t="str">
        <f>[1]Compounds!$B242</f>
        <v>Potassium Permanganate</v>
      </c>
      <c r="K250" t="str">
        <f>[1]Compounds!$D242</f>
        <v>Solid</v>
      </c>
      <c r="L250" s="4" t="str">
        <f>IF(K250=[1]Enums!$B$7, [1]Enums!$A$7, IF(K250=[1]Enums!$B$8, [1]Enums!$A$8, [1]Enums!$A$9))</f>
        <v>Bag</v>
      </c>
      <c r="M250" s="4" t="str">
        <f>IF(K250=[1]Enums!$B$10, [1]Enums!$A$10, IF(K250=[1]Enums!$B$11, [1]Enums!$A$11, [1]Enums!$A$12))</f>
        <v>Sack</v>
      </c>
      <c r="N250" s="4" t="str">
        <f>IF(K250=[1]Enums!$B$13, [1]Enums!$A$13, IF(K250=[1]Enums!$B$14, [1]Enums!$A$14, [1]Enums!$A$15))</f>
        <v>Powder Keg</v>
      </c>
      <c r="O250" s="4" t="str">
        <f>IF(K250=[1]Enums!$B$16, [1]Enums!$A$16, IF(K250=[1]Enums!$B$17, [1]Enums!$A$17, [1]Enums!$A$18))</f>
        <v>Chemical Silo</v>
      </c>
    </row>
    <row r="251" spans="1:15" x14ac:dyDescent="0.2">
      <c r="A251" s="4"/>
      <c r="B251" s="13" t="s">
        <v>689</v>
      </c>
      <c r="C251" s="13" t="s">
        <v>1021</v>
      </c>
      <c r="D251" s="13" t="s">
        <v>1351</v>
      </c>
      <c r="E251" s="13" t="s">
        <v>1681</v>
      </c>
      <c r="F251" s="16" t="str">
        <f t="shared" si="16"/>
        <v>Bag (Potassium Phenoxide)</v>
      </c>
      <c r="G251" s="16" t="str">
        <f t="shared" si="17"/>
        <v>Sack (Potassium Phenoxide)</v>
      </c>
      <c r="H251" s="16" t="str">
        <f t="shared" si="18"/>
        <v>Powder Keg (Potassium Phenoxide)</v>
      </c>
      <c r="I251" s="16" t="str">
        <f t="shared" si="19"/>
        <v>Chemical Silo (Potassium Phenoxide)</v>
      </c>
      <c r="J251" s="16" t="str">
        <f>[1]Compounds!$B243</f>
        <v>Potassium Phenoxide</v>
      </c>
      <c r="K251" t="str">
        <f>[1]Compounds!$D243</f>
        <v>Solid</v>
      </c>
      <c r="L251" s="4" t="str">
        <f>IF(K251=[1]Enums!$B$7, [1]Enums!$A$7, IF(K251=[1]Enums!$B$8, [1]Enums!$A$8, [1]Enums!$A$9))</f>
        <v>Bag</v>
      </c>
      <c r="M251" s="4" t="str">
        <f>IF(K251=[1]Enums!$B$10, [1]Enums!$A$10, IF(K251=[1]Enums!$B$11, [1]Enums!$A$11, [1]Enums!$A$12))</f>
        <v>Sack</v>
      </c>
      <c r="N251" s="4" t="str">
        <f>IF(K251=[1]Enums!$B$13, [1]Enums!$A$13, IF(K251=[1]Enums!$B$14, [1]Enums!$A$14, [1]Enums!$A$15))</f>
        <v>Powder Keg</v>
      </c>
      <c r="O251" s="4" t="str">
        <f>IF(K251=[1]Enums!$B$16, [1]Enums!$A$16, IF(K251=[1]Enums!$B$17, [1]Enums!$A$17, [1]Enums!$A$18))</f>
        <v>Chemical Silo</v>
      </c>
    </row>
    <row r="252" spans="1:15" x14ac:dyDescent="0.2">
      <c r="A252" s="4"/>
      <c r="B252" s="13" t="s">
        <v>688</v>
      </c>
      <c r="C252" s="13" t="s">
        <v>1020</v>
      </c>
      <c r="D252" s="13" t="s">
        <v>1350</v>
      </c>
      <c r="E252" s="13" t="s">
        <v>1680</v>
      </c>
      <c r="F252" s="16" t="str">
        <f t="shared" si="16"/>
        <v>Bag (Potassium Sodium Tartrate)</v>
      </c>
      <c r="G252" s="16" t="str">
        <f t="shared" si="17"/>
        <v>Sack (Potassium Sodium Tartrate)</v>
      </c>
      <c r="H252" s="16" t="str">
        <f t="shared" si="18"/>
        <v>Powder Keg (Potassium Sodium Tartrate)</v>
      </c>
      <c r="I252" s="16" t="str">
        <f t="shared" si="19"/>
        <v>Chemical Silo (Potassium Sodium Tartrate)</v>
      </c>
      <c r="J252" s="16" t="str">
        <f>[1]Compounds!$B244</f>
        <v>Potassium Sodium Tartrate</v>
      </c>
      <c r="K252" t="str">
        <f>[1]Compounds!$D244</f>
        <v>Solid</v>
      </c>
      <c r="L252" s="4" t="str">
        <f>IF(K252=[1]Enums!$B$7, [1]Enums!$A$7, IF(K252=[1]Enums!$B$8, [1]Enums!$A$8, [1]Enums!$A$9))</f>
        <v>Bag</v>
      </c>
      <c r="M252" s="4" t="str">
        <f>IF(K252=[1]Enums!$B$10, [1]Enums!$A$10, IF(K252=[1]Enums!$B$11, [1]Enums!$A$11, [1]Enums!$A$12))</f>
        <v>Sack</v>
      </c>
      <c r="N252" s="4" t="str">
        <f>IF(K252=[1]Enums!$B$13, [1]Enums!$A$13, IF(K252=[1]Enums!$B$14, [1]Enums!$A$14, [1]Enums!$A$15))</f>
        <v>Powder Keg</v>
      </c>
      <c r="O252" s="4" t="str">
        <f>IF(K252=[1]Enums!$B$16, [1]Enums!$A$16, IF(K252=[1]Enums!$B$17, [1]Enums!$A$17, [1]Enums!$A$18))</f>
        <v>Chemical Silo</v>
      </c>
    </row>
    <row r="253" spans="1:15" x14ac:dyDescent="0.2">
      <c r="A253" s="4" t="str">
        <f>[1]Enums!$A$134</f>
        <v>1.0.0</v>
      </c>
      <c r="B253" s="13" t="s">
        <v>687</v>
      </c>
      <c r="C253" s="13" t="s">
        <v>1019</v>
      </c>
      <c r="D253" s="13" t="s">
        <v>1349</v>
      </c>
      <c r="E253" s="13" t="s">
        <v>1679</v>
      </c>
      <c r="F253" s="16" t="str">
        <f t="shared" si="16"/>
        <v>Flask (Propane)</v>
      </c>
      <c r="G253" s="16" t="str">
        <f t="shared" si="17"/>
        <v>Cartridge (Propane)</v>
      </c>
      <c r="H253" s="16" t="str">
        <f t="shared" si="18"/>
        <v>Canister (Propane)</v>
      </c>
      <c r="I253" s="16" t="str">
        <f t="shared" si="19"/>
        <v>Chemical Tank (Propane)</v>
      </c>
      <c r="J253" s="16" t="str">
        <f>[1]Compounds!$B245</f>
        <v>Propane</v>
      </c>
      <c r="K253" t="str">
        <f>[1]Compounds!$D245</f>
        <v>Gas</v>
      </c>
      <c r="L253" s="4" t="str">
        <f>IF(K253=[1]Enums!$B$7, [1]Enums!$A$7, IF(K253=[1]Enums!$B$8, [1]Enums!$A$8, [1]Enums!$A$9))</f>
        <v>Flask</v>
      </c>
      <c r="M253" s="4" t="str">
        <f>IF(K253=[1]Enums!$B$10, [1]Enums!$A$10, IF(K253=[1]Enums!$B$11, [1]Enums!$A$11, [1]Enums!$A$12))</f>
        <v>Cartridge</v>
      </c>
      <c r="N253" s="4" t="str">
        <f>IF(K253=[1]Enums!$B$13, [1]Enums!$A$13, IF(K253=[1]Enums!$B$14, [1]Enums!$A$14, [1]Enums!$A$15))</f>
        <v>Canister</v>
      </c>
      <c r="O253" s="4" t="str">
        <f>IF(K253=[1]Enums!$B$16, [1]Enums!$A$16, IF(K253=[1]Enums!$B$17, [1]Enums!$A$17, [1]Enums!$A$18))</f>
        <v>Chemical Tank</v>
      </c>
    </row>
    <row r="254" spans="1:15" x14ac:dyDescent="0.2">
      <c r="A254" s="4" t="str">
        <f>[1]Enums!$A$134</f>
        <v>1.0.0</v>
      </c>
      <c r="B254" s="13" t="s">
        <v>686</v>
      </c>
      <c r="C254" s="13" t="s">
        <v>1018</v>
      </c>
      <c r="D254" s="13" t="s">
        <v>1348</v>
      </c>
      <c r="E254" s="13" t="s">
        <v>1678</v>
      </c>
      <c r="F254" s="16" t="str">
        <f t="shared" si="16"/>
        <v>Vial (Propanol)</v>
      </c>
      <c r="G254" s="16" t="str">
        <f t="shared" si="17"/>
        <v>Beaker (Propanol)</v>
      </c>
      <c r="H254" s="16" t="str">
        <f t="shared" si="18"/>
        <v>Drum (Propanol)</v>
      </c>
      <c r="I254" s="16" t="str">
        <f t="shared" si="19"/>
        <v>Chemical Vat (Propanol)</v>
      </c>
      <c r="J254" s="16" t="str">
        <f>[1]Compounds!$B246</f>
        <v>Propanol</v>
      </c>
      <c r="K254" t="str">
        <f>[1]Compounds!$D246</f>
        <v>Liquid</v>
      </c>
      <c r="L254" s="4" t="str">
        <f>IF(K254=[1]Enums!$B$7, [1]Enums!$A$7, IF(K254=[1]Enums!$B$8, [1]Enums!$A$8, [1]Enums!$A$9))</f>
        <v>Vial</v>
      </c>
      <c r="M254" s="4" t="str">
        <f>IF(K254=[1]Enums!$B$10, [1]Enums!$A$10, IF(K254=[1]Enums!$B$11, [1]Enums!$A$11, [1]Enums!$A$12))</f>
        <v>Beaker</v>
      </c>
      <c r="N254" s="4" t="str">
        <f>IF(K254=[1]Enums!$B$13, [1]Enums!$A$13, IF(K254=[1]Enums!$B$14, [1]Enums!$A$14, [1]Enums!$A$15))</f>
        <v>Drum</v>
      </c>
      <c r="O254" s="4" t="str">
        <f>IF(K254=[1]Enums!$B$16, [1]Enums!$A$16, IF(K254=[1]Enums!$B$17, [1]Enums!$A$17, [1]Enums!$A$18))</f>
        <v>Chemical Vat</v>
      </c>
    </row>
    <row r="255" spans="1:15" x14ac:dyDescent="0.2">
      <c r="A255" s="4" t="str">
        <f>[1]Enums!$A$134</f>
        <v>1.0.0</v>
      </c>
      <c r="B255" s="13" t="s">
        <v>685</v>
      </c>
      <c r="C255" s="13" t="s">
        <v>1017</v>
      </c>
      <c r="D255" s="13" t="s">
        <v>1347</v>
      </c>
      <c r="E255" s="13" t="s">
        <v>1677</v>
      </c>
      <c r="F255" s="16" t="str">
        <f t="shared" si="16"/>
        <v>Flask (Propylene)</v>
      </c>
      <c r="G255" s="16" t="str">
        <f t="shared" si="17"/>
        <v>Cartridge (Propylene)</v>
      </c>
      <c r="H255" s="16" t="str">
        <f t="shared" si="18"/>
        <v>Canister (Propylene)</v>
      </c>
      <c r="I255" s="16" t="str">
        <f t="shared" si="19"/>
        <v>Chemical Tank (Propylene)</v>
      </c>
      <c r="J255" s="16" t="str">
        <f>[1]Compounds!$B247</f>
        <v>Propylene</v>
      </c>
      <c r="K255" t="str">
        <f>[1]Compounds!$D247</f>
        <v>Gas</v>
      </c>
      <c r="L255" s="4" t="str">
        <f>IF(K255=[1]Enums!$B$7, [1]Enums!$A$7, IF(K255=[1]Enums!$B$8, [1]Enums!$A$8, [1]Enums!$A$9))</f>
        <v>Flask</v>
      </c>
      <c r="M255" s="4" t="str">
        <f>IF(K255=[1]Enums!$B$10, [1]Enums!$A$10, IF(K255=[1]Enums!$B$11, [1]Enums!$A$11, [1]Enums!$A$12))</f>
        <v>Cartridge</v>
      </c>
      <c r="N255" s="4" t="str">
        <f>IF(K255=[1]Enums!$B$13, [1]Enums!$A$13, IF(K255=[1]Enums!$B$14, [1]Enums!$A$14, [1]Enums!$A$15))</f>
        <v>Canister</v>
      </c>
      <c r="O255" s="4" t="str">
        <f>IF(K255=[1]Enums!$B$16, [1]Enums!$A$16, IF(K255=[1]Enums!$B$17, [1]Enums!$A$17, [1]Enums!$A$18))</f>
        <v>Chemical Tank</v>
      </c>
    </row>
    <row r="256" spans="1:15" x14ac:dyDescent="0.2">
      <c r="A256" s="4" t="str">
        <f>[1]Enums!$A$134</f>
        <v>1.0.0</v>
      </c>
      <c r="B256" s="13" t="s">
        <v>684</v>
      </c>
      <c r="C256" s="13" t="s">
        <v>1016</v>
      </c>
      <c r="D256" s="13" t="s">
        <v>1346</v>
      </c>
      <c r="E256" s="13" t="s">
        <v>1676</v>
      </c>
      <c r="F256" s="16" t="str">
        <f t="shared" si="16"/>
        <v>Vial (Rum)</v>
      </c>
      <c r="G256" s="16" t="str">
        <f t="shared" si="17"/>
        <v>Beaker (Rum)</v>
      </c>
      <c r="H256" s="16" t="str">
        <f t="shared" si="18"/>
        <v>Drum (Rum)</v>
      </c>
      <c r="I256" s="16" t="str">
        <f t="shared" si="19"/>
        <v>Chemical Vat (Rum)</v>
      </c>
      <c r="J256" s="16" t="str">
        <f>[1]Compounds!$B330</f>
        <v>Rum</v>
      </c>
      <c r="K256" t="str">
        <f>[1]Compounds!$D330</f>
        <v>Liquid</v>
      </c>
      <c r="L256" s="4" t="str">
        <f>IF(K256=[1]Enums!$B$7, [1]Enums!$A$7, IF(K256=[1]Enums!$B$8, [1]Enums!$A$8, [1]Enums!$A$9))</f>
        <v>Vial</v>
      </c>
      <c r="M256" s="4" t="str">
        <f>IF(K256=[1]Enums!$B$10, [1]Enums!$A$10, IF(K256=[1]Enums!$B$11, [1]Enums!$A$11, [1]Enums!$A$12))</f>
        <v>Beaker</v>
      </c>
      <c r="N256" s="4" t="str">
        <f>IF(K256=[1]Enums!$B$13, [1]Enums!$A$13, IF(K256=[1]Enums!$B$14, [1]Enums!$A$14, [1]Enums!$A$15))</f>
        <v>Drum</v>
      </c>
      <c r="O256" s="4" t="str">
        <f>IF(K256=[1]Enums!$B$16, [1]Enums!$A$16, IF(K256=[1]Enums!$B$17, [1]Enums!$A$17, [1]Enums!$A$18))</f>
        <v>Chemical Vat</v>
      </c>
    </row>
    <row r="257" spans="1:15" x14ac:dyDescent="0.2">
      <c r="A257" s="4"/>
      <c r="B257" s="13" t="s">
        <v>683</v>
      </c>
      <c r="C257" s="13" t="s">
        <v>1015</v>
      </c>
      <c r="D257" s="13" t="s">
        <v>1345</v>
      </c>
      <c r="E257" s="13" t="s">
        <v>1675</v>
      </c>
      <c r="F257" s="16" t="str">
        <f t="shared" si="16"/>
        <v>Bag (Samarium III Chloride)</v>
      </c>
      <c r="G257" s="16" t="str">
        <f t="shared" si="17"/>
        <v>Sack (Samarium III Chloride)</v>
      </c>
      <c r="H257" s="16" t="str">
        <f t="shared" si="18"/>
        <v>Powder Keg (Samarium III Chloride)</v>
      </c>
      <c r="I257" s="16" t="str">
        <f t="shared" si="19"/>
        <v>Chemical Silo (Samarium III Chloride)</v>
      </c>
      <c r="J257" s="16" t="str">
        <f>[1]Compounds!$B315</f>
        <v>Samarium III Chloride</v>
      </c>
      <c r="K257" t="str">
        <f>[1]Compounds!$D315</f>
        <v>Solid</v>
      </c>
      <c r="L257" s="4" t="str">
        <f>IF(K257=[1]Enums!$B$7, [1]Enums!$A$7, IF(K257=[1]Enums!$B$8, [1]Enums!$A$8, [1]Enums!$A$9))</f>
        <v>Bag</v>
      </c>
      <c r="M257" s="4" t="str">
        <f>IF(K257=[1]Enums!$B$10, [1]Enums!$A$10, IF(K257=[1]Enums!$B$11, [1]Enums!$A$11, [1]Enums!$A$12))</f>
        <v>Sack</v>
      </c>
      <c r="N257" s="4" t="str">
        <f>IF(K257=[1]Enums!$B$13, [1]Enums!$A$13, IF(K257=[1]Enums!$B$14, [1]Enums!$A$14, [1]Enums!$A$15))</f>
        <v>Powder Keg</v>
      </c>
      <c r="O257" s="4" t="str">
        <f>IF(K257=[1]Enums!$B$16, [1]Enums!$A$16, IF(K257=[1]Enums!$B$17, [1]Enums!$A$17, [1]Enums!$A$18))</f>
        <v>Chemical Silo</v>
      </c>
    </row>
    <row r="258" spans="1:15" x14ac:dyDescent="0.2">
      <c r="A258" s="4"/>
      <c r="B258" s="13" t="s">
        <v>682</v>
      </c>
      <c r="C258" s="13" t="s">
        <v>1014</v>
      </c>
      <c r="D258" s="13" t="s">
        <v>1344</v>
      </c>
      <c r="E258" s="13" t="s">
        <v>1674</v>
      </c>
      <c r="F258" s="16" t="str">
        <f t="shared" si="16"/>
        <v>Vial (Silicon Carbide)</v>
      </c>
      <c r="G258" s="16" t="str">
        <f t="shared" si="17"/>
        <v>Beaker (Silicon Carbide)</v>
      </c>
      <c r="H258" s="16" t="str">
        <f t="shared" si="18"/>
        <v>Drum (Silicon Carbide)</v>
      </c>
      <c r="I258" s="16" t="str">
        <f t="shared" si="19"/>
        <v>Chemical Vat (Silicon Carbide)</v>
      </c>
      <c r="J258" s="16" t="str">
        <f>[1]Compounds!$B248</f>
        <v>Silicon Carbide</v>
      </c>
      <c r="K258" t="str">
        <f>[1]Compounds!$D248</f>
        <v>Liquid</v>
      </c>
      <c r="L258" s="4" t="str">
        <f>IF(K258=[1]Enums!$B$7, [1]Enums!$A$7, IF(K258=[1]Enums!$B$8, [1]Enums!$A$8, [1]Enums!$A$9))</f>
        <v>Vial</v>
      </c>
      <c r="M258" s="4" t="str">
        <f>IF(K258=[1]Enums!$B$10, [1]Enums!$A$10, IF(K258=[1]Enums!$B$11, [1]Enums!$A$11, [1]Enums!$A$12))</f>
        <v>Beaker</v>
      </c>
      <c r="N258" s="4" t="str">
        <f>IF(K258=[1]Enums!$B$13, [1]Enums!$A$13, IF(K258=[1]Enums!$B$14, [1]Enums!$A$14, [1]Enums!$A$15))</f>
        <v>Drum</v>
      </c>
      <c r="O258" s="4" t="str">
        <f>IF(K258=[1]Enums!$B$16, [1]Enums!$A$16, IF(K258=[1]Enums!$B$17, [1]Enums!$A$17, [1]Enums!$A$18))</f>
        <v>Chemical Vat</v>
      </c>
    </row>
    <row r="259" spans="1:15" x14ac:dyDescent="0.2">
      <c r="A259" s="4"/>
      <c r="B259" s="13" t="s">
        <v>681</v>
      </c>
      <c r="C259" s="13" t="s">
        <v>1013</v>
      </c>
      <c r="D259" s="13" t="s">
        <v>1343</v>
      </c>
      <c r="E259" s="13" t="s">
        <v>1673</v>
      </c>
      <c r="F259" s="16" t="str">
        <f t="shared" si="16"/>
        <v>Vial (Silicon Dioxide)</v>
      </c>
      <c r="G259" s="16" t="str">
        <f t="shared" si="17"/>
        <v>Beaker (Silicon Dioxide)</v>
      </c>
      <c r="H259" s="16" t="str">
        <f t="shared" si="18"/>
        <v>Drum (Silicon Dioxide)</v>
      </c>
      <c r="I259" s="16" t="str">
        <f t="shared" si="19"/>
        <v>Chemical Vat (Silicon Dioxide)</v>
      </c>
      <c r="J259" s="16" t="str">
        <f>[1]Compounds!$B249</f>
        <v>Silicon Dioxide</v>
      </c>
      <c r="K259" t="str">
        <f>[1]Compounds!$D249</f>
        <v>Liquid</v>
      </c>
      <c r="L259" s="4" t="str">
        <f>IF(K259=[1]Enums!$B$7, [1]Enums!$A$7, IF(K259=[1]Enums!$B$8, [1]Enums!$A$8, [1]Enums!$A$9))</f>
        <v>Vial</v>
      </c>
      <c r="M259" s="4" t="str">
        <f>IF(K259=[1]Enums!$B$10, [1]Enums!$A$10, IF(K259=[1]Enums!$B$11, [1]Enums!$A$11, [1]Enums!$A$12))</f>
        <v>Beaker</v>
      </c>
      <c r="N259" s="4" t="str">
        <f>IF(K259=[1]Enums!$B$13, [1]Enums!$A$13, IF(K259=[1]Enums!$B$14, [1]Enums!$A$14, [1]Enums!$A$15))</f>
        <v>Drum</v>
      </c>
      <c r="O259" s="4" t="str">
        <f>IF(K259=[1]Enums!$B$16, [1]Enums!$A$16, IF(K259=[1]Enums!$B$17, [1]Enums!$A$17, [1]Enums!$A$18))</f>
        <v>Chemical Vat</v>
      </c>
    </row>
    <row r="260" spans="1:15" x14ac:dyDescent="0.2">
      <c r="A260" s="4"/>
      <c r="B260" s="13" t="s">
        <v>680</v>
      </c>
      <c r="C260" s="13" t="s">
        <v>1012</v>
      </c>
      <c r="D260" s="13" t="s">
        <v>1342</v>
      </c>
      <c r="E260" s="13" t="s">
        <v>1672</v>
      </c>
      <c r="F260" s="16" t="str">
        <f t="shared" si="16"/>
        <v>Vial (Sodium Acetate)</v>
      </c>
      <c r="G260" s="16" t="str">
        <f t="shared" si="17"/>
        <v>Beaker (Sodium Acetate)</v>
      </c>
      <c r="H260" s="16" t="str">
        <f t="shared" si="18"/>
        <v>Drum (Sodium Acetate)</v>
      </c>
      <c r="I260" s="16" t="str">
        <f t="shared" si="19"/>
        <v>Chemical Vat (Sodium Acetate)</v>
      </c>
      <c r="J260" s="16" t="str">
        <f>[1]Compounds!$B250</f>
        <v>Sodium Acetate</v>
      </c>
      <c r="K260" t="str">
        <f>[1]Compounds!$D250</f>
        <v>Liquid</v>
      </c>
      <c r="L260" s="4" t="str">
        <f>IF(K260=[1]Enums!$B$7, [1]Enums!$A$7, IF(K260=[1]Enums!$B$8, [1]Enums!$A$8, [1]Enums!$A$9))</f>
        <v>Vial</v>
      </c>
      <c r="M260" s="4" t="str">
        <f>IF(K260=[1]Enums!$B$10, [1]Enums!$A$10, IF(K260=[1]Enums!$B$11, [1]Enums!$A$11, [1]Enums!$A$12))</f>
        <v>Beaker</v>
      </c>
      <c r="N260" s="4" t="str">
        <f>IF(K260=[1]Enums!$B$13, [1]Enums!$A$13, IF(K260=[1]Enums!$B$14, [1]Enums!$A$14, [1]Enums!$A$15))</f>
        <v>Drum</v>
      </c>
      <c r="O260" s="4" t="str">
        <f>IF(K260=[1]Enums!$B$16, [1]Enums!$A$16, IF(K260=[1]Enums!$B$17, [1]Enums!$A$17, [1]Enums!$A$18))</f>
        <v>Chemical Vat</v>
      </c>
    </row>
    <row r="261" spans="1:15" x14ac:dyDescent="0.2">
      <c r="A261" s="4"/>
      <c r="B261" s="13" t="s">
        <v>679</v>
      </c>
      <c r="C261" s="13" t="s">
        <v>1011</v>
      </c>
      <c r="D261" s="13" t="s">
        <v>1341</v>
      </c>
      <c r="E261" s="13" t="s">
        <v>1671</v>
      </c>
      <c r="F261" s="16" t="str">
        <f t="shared" si="16"/>
        <v>Vial (Sodium Bicarbonate)</v>
      </c>
      <c r="G261" s="16" t="str">
        <f t="shared" si="17"/>
        <v>Beaker (Sodium Bicarbonate)</v>
      </c>
      <c r="H261" s="16" t="str">
        <f t="shared" si="18"/>
        <v>Drum (Sodium Bicarbonate)</v>
      </c>
      <c r="I261" s="16" t="str">
        <f t="shared" si="19"/>
        <v>Chemical Vat (Sodium Bicarbonate)</v>
      </c>
      <c r="J261" s="16" t="str">
        <f>[1]Compounds!$B251</f>
        <v>Sodium Bicarbonate</v>
      </c>
      <c r="K261" t="str">
        <f>[1]Compounds!$D251</f>
        <v>Liquid</v>
      </c>
      <c r="L261" s="4" t="str">
        <f>IF(K261=[1]Enums!$B$7, [1]Enums!$A$7, IF(K261=[1]Enums!$B$8, [1]Enums!$A$8, [1]Enums!$A$9))</f>
        <v>Vial</v>
      </c>
      <c r="M261" s="4" t="str">
        <f>IF(K261=[1]Enums!$B$10, [1]Enums!$A$10, IF(K261=[1]Enums!$B$11, [1]Enums!$A$11, [1]Enums!$A$12))</f>
        <v>Beaker</v>
      </c>
      <c r="N261" s="4" t="str">
        <f>IF(K261=[1]Enums!$B$13, [1]Enums!$A$13, IF(K261=[1]Enums!$B$14, [1]Enums!$A$14, [1]Enums!$A$15))</f>
        <v>Drum</v>
      </c>
      <c r="O261" s="4" t="str">
        <f>IF(K261=[1]Enums!$B$16, [1]Enums!$A$16, IF(K261=[1]Enums!$B$17, [1]Enums!$A$17, [1]Enums!$A$18))</f>
        <v>Chemical Vat</v>
      </c>
    </row>
    <row r="262" spans="1:15" x14ac:dyDescent="0.2">
      <c r="A262" s="4"/>
      <c r="B262" s="13" t="s">
        <v>678</v>
      </c>
      <c r="C262" s="13" t="s">
        <v>1010</v>
      </c>
      <c r="D262" s="13" t="s">
        <v>1340</v>
      </c>
      <c r="E262" s="13" t="s">
        <v>1670</v>
      </c>
      <c r="F262" s="16" t="str">
        <f t="shared" si="16"/>
        <v>Vial (Sodium Bisulfate)</v>
      </c>
      <c r="G262" s="16" t="str">
        <f t="shared" si="17"/>
        <v>Beaker (Sodium Bisulfate)</v>
      </c>
      <c r="H262" s="16" t="str">
        <f t="shared" si="18"/>
        <v>Drum (Sodium Bisulfate)</v>
      </c>
      <c r="I262" s="16" t="str">
        <f t="shared" si="19"/>
        <v>Chemical Vat (Sodium Bisulfate)</v>
      </c>
      <c r="J262" s="16" t="str">
        <f>[1]Compounds!$B252</f>
        <v>Sodium Bisulfate</v>
      </c>
      <c r="K262" t="str">
        <f>[1]Compounds!$D252</f>
        <v>Liquid</v>
      </c>
      <c r="L262" s="4" t="str">
        <f>IF(K262=[1]Enums!$B$7, [1]Enums!$A$7, IF(K262=[1]Enums!$B$8, [1]Enums!$A$8, [1]Enums!$A$9))</f>
        <v>Vial</v>
      </c>
      <c r="M262" s="4" t="str">
        <f>IF(K262=[1]Enums!$B$10, [1]Enums!$A$10, IF(K262=[1]Enums!$B$11, [1]Enums!$A$11, [1]Enums!$A$12))</f>
        <v>Beaker</v>
      </c>
      <c r="N262" s="4" t="str">
        <f>IF(K262=[1]Enums!$B$13, [1]Enums!$A$13, IF(K262=[1]Enums!$B$14, [1]Enums!$A$14, [1]Enums!$A$15))</f>
        <v>Drum</v>
      </c>
      <c r="O262" s="4" t="str">
        <f>IF(K262=[1]Enums!$B$16, [1]Enums!$A$16, IF(K262=[1]Enums!$B$17, [1]Enums!$A$17, [1]Enums!$A$18))</f>
        <v>Chemical Vat</v>
      </c>
    </row>
    <row r="263" spans="1:15" x14ac:dyDescent="0.2">
      <c r="A263" s="4" t="str">
        <f>[1]Enums!$A$134</f>
        <v>1.0.0</v>
      </c>
      <c r="B263" s="13" t="s">
        <v>677</v>
      </c>
      <c r="C263" s="13" t="s">
        <v>1009</v>
      </c>
      <c r="D263" s="13" t="s">
        <v>1339</v>
      </c>
      <c r="E263" s="13" t="s">
        <v>1669</v>
      </c>
      <c r="F263" s="16" t="str">
        <f t="shared" si="16"/>
        <v>Vial (Sodium Borate)</v>
      </c>
      <c r="G263" s="16" t="str">
        <f t="shared" si="17"/>
        <v>Beaker (Sodium Borate)</v>
      </c>
      <c r="H263" s="16" t="str">
        <f t="shared" si="18"/>
        <v>Drum (Sodium Borate)</v>
      </c>
      <c r="I263" s="16" t="str">
        <f t="shared" si="19"/>
        <v>Chemical Vat (Sodium Borate)</v>
      </c>
      <c r="J263" s="16" t="str">
        <f>[1]Compounds!$B253</f>
        <v>Sodium Borate</v>
      </c>
      <c r="K263" t="str">
        <f>[1]Compounds!$D253</f>
        <v>Liquid</v>
      </c>
      <c r="L263" s="4" t="str">
        <f>IF(K263=[1]Enums!$B$7, [1]Enums!$A$7, IF(K263=[1]Enums!$B$8, [1]Enums!$A$8, [1]Enums!$A$9))</f>
        <v>Vial</v>
      </c>
      <c r="M263" s="4" t="str">
        <f>IF(K263=[1]Enums!$B$10, [1]Enums!$A$10, IF(K263=[1]Enums!$B$11, [1]Enums!$A$11, [1]Enums!$A$12))</f>
        <v>Beaker</v>
      </c>
      <c r="N263" s="4" t="str">
        <f>IF(K263=[1]Enums!$B$13, [1]Enums!$A$13, IF(K263=[1]Enums!$B$14, [1]Enums!$A$14, [1]Enums!$A$15))</f>
        <v>Drum</v>
      </c>
      <c r="O263" s="4" t="str">
        <f>IF(K263=[1]Enums!$B$16, [1]Enums!$A$16, IF(K263=[1]Enums!$B$17, [1]Enums!$A$17, [1]Enums!$A$18))</f>
        <v>Chemical Vat</v>
      </c>
    </row>
    <row r="264" spans="1:15" x14ac:dyDescent="0.2">
      <c r="A264" s="4"/>
      <c r="B264" s="13" t="s">
        <v>676</v>
      </c>
      <c r="C264" s="13" t="s">
        <v>1008</v>
      </c>
      <c r="D264" s="13" t="s">
        <v>1338</v>
      </c>
      <c r="E264" s="13" t="s">
        <v>1668</v>
      </c>
      <c r="F264" s="16" t="str">
        <f t="shared" si="16"/>
        <v>Vial (Sodium Bromide)</v>
      </c>
      <c r="G264" s="16" t="str">
        <f t="shared" si="17"/>
        <v>Beaker (Sodium Bromide)</v>
      </c>
      <c r="H264" s="16" t="str">
        <f t="shared" si="18"/>
        <v>Drum (Sodium Bromide)</v>
      </c>
      <c r="I264" s="16" t="str">
        <f t="shared" si="19"/>
        <v>Chemical Vat (Sodium Bromide)</v>
      </c>
      <c r="J264" s="16" t="str">
        <f>[1]Compounds!$B254</f>
        <v>Sodium Bromide</v>
      </c>
      <c r="K264" t="str">
        <f>[1]Compounds!$D254</f>
        <v>Liquid</v>
      </c>
      <c r="L264" s="4" t="str">
        <f>IF(K264=[1]Enums!$B$7, [1]Enums!$A$7, IF(K264=[1]Enums!$B$8, [1]Enums!$A$8, [1]Enums!$A$9))</f>
        <v>Vial</v>
      </c>
      <c r="M264" s="4" t="str">
        <f>IF(K264=[1]Enums!$B$10, [1]Enums!$A$10, IF(K264=[1]Enums!$B$11, [1]Enums!$A$11, [1]Enums!$A$12))</f>
        <v>Beaker</v>
      </c>
      <c r="N264" s="4" t="str">
        <f>IF(K264=[1]Enums!$B$13, [1]Enums!$A$13, IF(K264=[1]Enums!$B$14, [1]Enums!$A$14, [1]Enums!$A$15))</f>
        <v>Drum</v>
      </c>
      <c r="O264" s="4" t="str">
        <f>IF(K264=[1]Enums!$B$16, [1]Enums!$A$16, IF(K264=[1]Enums!$B$17, [1]Enums!$A$17, [1]Enums!$A$18))</f>
        <v>Chemical Vat</v>
      </c>
    </row>
    <row r="265" spans="1:15" x14ac:dyDescent="0.2">
      <c r="A265" s="4"/>
      <c r="B265" s="13" t="s">
        <v>675</v>
      </c>
      <c r="C265" s="13" t="s">
        <v>1007</v>
      </c>
      <c r="D265" s="13" t="s">
        <v>1337</v>
      </c>
      <c r="E265" s="13" t="s">
        <v>1667</v>
      </c>
      <c r="F265" s="16" t="str">
        <f t="shared" si="16"/>
        <v>Vial (Sodium Carbonate)</v>
      </c>
      <c r="G265" s="16" t="str">
        <f t="shared" si="17"/>
        <v>Beaker (Sodium Carbonate)</v>
      </c>
      <c r="H265" s="16" t="str">
        <f t="shared" si="18"/>
        <v>Drum (Sodium Carbonate)</v>
      </c>
      <c r="I265" s="16" t="str">
        <f t="shared" si="19"/>
        <v>Chemical Vat (Sodium Carbonate)</v>
      </c>
      <c r="J265" s="16" t="str">
        <f>[1]Compounds!$B255</f>
        <v>Sodium Carbonate</v>
      </c>
      <c r="K265" t="str">
        <f>[1]Compounds!$D255</f>
        <v>Liquid</v>
      </c>
      <c r="L265" s="4" t="str">
        <f>IF(K265=[1]Enums!$B$7, [1]Enums!$A$7, IF(K265=[1]Enums!$B$8, [1]Enums!$A$8, [1]Enums!$A$9))</f>
        <v>Vial</v>
      </c>
      <c r="M265" s="4" t="str">
        <f>IF(K265=[1]Enums!$B$10, [1]Enums!$A$10, IF(K265=[1]Enums!$B$11, [1]Enums!$A$11, [1]Enums!$A$12))</f>
        <v>Beaker</v>
      </c>
      <c r="N265" s="4" t="str">
        <f>IF(K265=[1]Enums!$B$13, [1]Enums!$A$13, IF(K265=[1]Enums!$B$14, [1]Enums!$A$14, [1]Enums!$A$15))</f>
        <v>Drum</v>
      </c>
      <c r="O265" s="4" t="str">
        <f>IF(K265=[1]Enums!$B$16, [1]Enums!$A$16, IF(K265=[1]Enums!$B$17, [1]Enums!$A$17, [1]Enums!$A$18))</f>
        <v>Chemical Vat</v>
      </c>
    </row>
    <row r="266" spans="1:15" x14ac:dyDescent="0.2">
      <c r="A266" s="4"/>
      <c r="B266" s="13" t="s">
        <v>674</v>
      </c>
      <c r="C266" s="13" t="s">
        <v>1006</v>
      </c>
      <c r="D266" s="13" t="s">
        <v>1336</v>
      </c>
      <c r="E266" s="13" t="s">
        <v>1666</v>
      </c>
      <c r="F266" s="16" t="str">
        <f t="shared" si="16"/>
        <v>Vial (Sodium Chlorate)</v>
      </c>
      <c r="G266" s="16" t="str">
        <f t="shared" si="17"/>
        <v>Beaker (Sodium Chlorate)</v>
      </c>
      <c r="H266" s="16" t="str">
        <f t="shared" si="18"/>
        <v>Drum (Sodium Chlorate)</v>
      </c>
      <c r="I266" s="16" t="str">
        <f t="shared" si="19"/>
        <v>Chemical Vat (Sodium Chlorate)</v>
      </c>
      <c r="J266" s="16" t="str">
        <f>[1]Compounds!$B256</f>
        <v>Sodium Chlorate</v>
      </c>
      <c r="K266" t="str">
        <f>[1]Compounds!$D256</f>
        <v>Liquid</v>
      </c>
      <c r="L266" s="4" t="str">
        <f>IF(K266=[1]Enums!$B$7, [1]Enums!$A$7, IF(K266=[1]Enums!$B$8, [1]Enums!$A$8, [1]Enums!$A$9))</f>
        <v>Vial</v>
      </c>
      <c r="M266" s="4" t="str">
        <f>IF(K266=[1]Enums!$B$10, [1]Enums!$A$10, IF(K266=[1]Enums!$B$11, [1]Enums!$A$11, [1]Enums!$A$12))</f>
        <v>Beaker</v>
      </c>
      <c r="N266" s="4" t="str">
        <f>IF(K266=[1]Enums!$B$13, [1]Enums!$A$13, IF(K266=[1]Enums!$B$14, [1]Enums!$A$14, [1]Enums!$A$15))</f>
        <v>Drum</v>
      </c>
      <c r="O266" s="4" t="str">
        <f>IF(K266=[1]Enums!$B$16, [1]Enums!$A$16, IF(K266=[1]Enums!$B$17, [1]Enums!$A$17, [1]Enums!$A$18))</f>
        <v>Chemical Vat</v>
      </c>
    </row>
    <row r="267" spans="1:15" x14ac:dyDescent="0.2">
      <c r="A267" s="4" t="str">
        <f>[1]Enums!$A$146</f>
        <v>1.1.2</v>
      </c>
      <c r="B267" s="13" t="s">
        <v>673</v>
      </c>
      <c r="C267" s="13" t="s">
        <v>1005</v>
      </c>
      <c r="D267" s="13" t="s">
        <v>1335</v>
      </c>
      <c r="E267" s="13" t="s">
        <v>1665</v>
      </c>
      <c r="F267" s="16" t="str">
        <f t="shared" si="16"/>
        <v>Bag (Sodium Chloride)</v>
      </c>
      <c r="G267" s="16" t="str">
        <f t="shared" si="17"/>
        <v>Sack (Sodium Chloride)</v>
      </c>
      <c r="H267" s="16" t="str">
        <f t="shared" si="18"/>
        <v>Powder Keg (Sodium Chloride)</v>
      </c>
      <c r="I267" s="16" t="str">
        <f t="shared" si="19"/>
        <v>Chemical Silo (Sodium Chloride)</v>
      </c>
      <c r="J267" s="16" t="str">
        <f>[1]Compounds!$B257</f>
        <v>Sodium Chloride</v>
      </c>
      <c r="K267" t="str">
        <f>[1]Compounds!$D257</f>
        <v>Solid</v>
      </c>
      <c r="L267" s="4" t="str">
        <f>IF(K267=[1]Enums!$B$7, [1]Enums!$A$7, IF(K267=[1]Enums!$B$8, [1]Enums!$A$8, [1]Enums!$A$9))</f>
        <v>Bag</v>
      </c>
      <c r="M267" s="4" t="str">
        <f>IF(K267=[1]Enums!$B$10, [1]Enums!$A$10, IF(K267=[1]Enums!$B$11, [1]Enums!$A$11, [1]Enums!$A$12))</f>
        <v>Sack</v>
      </c>
      <c r="N267" s="4" t="str">
        <f>IF(K267=[1]Enums!$B$13, [1]Enums!$A$13, IF(K267=[1]Enums!$B$14, [1]Enums!$A$14, [1]Enums!$A$15))</f>
        <v>Powder Keg</v>
      </c>
      <c r="O267" s="4" t="str">
        <f>IF(K267=[1]Enums!$B$16, [1]Enums!$A$16, IF(K267=[1]Enums!$B$17, [1]Enums!$A$17, [1]Enums!$A$18))</f>
        <v>Chemical Silo</v>
      </c>
    </row>
    <row r="268" spans="1:15" x14ac:dyDescent="0.2">
      <c r="A268" s="4"/>
      <c r="B268" s="13" t="s">
        <v>672</v>
      </c>
      <c r="C268" s="13" t="s">
        <v>1004</v>
      </c>
      <c r="D268" s="13" t="s">
        <v>1334</v>
      </c>
      <c r="E268" s="13" t="s">
        <v>1664</v>
      </c>
      <c r="F268" s="16" t="str">
        <f t="shared" si="16"/>
        <v>Vial (Sodium Fluoride)</v>
      </c>
      <c r="G268" s="16" t="str">
        <f t="shared" si="17"/>
        <v>Beaker (Sodium Fluoride)</v>
      </c>
      <c r="H268" s="16" t="str">
        <f t="shared" si="18"/>
        <v>Drum (Sodium Fluoride)</v>
      </c>
      <c r="I268" s="16" t="str">
        <f t="shared" si="19"/>
        <v>Chemical Vat (Sodium Fluoride)</v>
      </c>
      <c r="J268" s="16" t="str">
        <f>[1]Compounds!$B258</f>
        <v>Sodium Fluoride</v>
      </c>
      <c r="K268" t="str">
        <f>[1]Compounds!$D258</f>
        <v>Liquid</v>
      </c>
      <c r="L268" s="4" t="str">
        <f>IF(K268=[1]Enums!$B$7, [1]Enums!$A$7, IF(K268=[1]Enums!$B$8, [1]Enums!$A$8, [1]Enums!$A$9))</f>
        <v>Vial</v>
      </c>
      <c r="M268" s="4" t="str">
        <f>IF(K268=[1]Enums!$B$10, [1]Enums!$A$10, IF(K268=[1]Enums!$B$11, [1]Enums!$A$11, [1]Enums!$A$12))</f>
        <v>Beaker</v>
      </c>
      <c r="N268" s="4" t="str">
        <f>IF(K268=[1]Enums!$B$13, [1]Enums!$A$13, IF(K268=[1]Enums!$B$14, [1]Enums!$A$14, [1]Enums!$A$15))</f>
        <v>Drum</v>
      </c>
      <c r="O268" s="4" t="str">
        <f>IF(K268=[1]Enums!$B$16, [1]Enums!$A$16, IF(K268=[1]Enums!$B$17, [1]Enums!$A$17, [1]Enums!$A$18))</f>
        <v>Chemical Vat</v>
      </c>
    </row>
    <row r="269" spans="1:15" x14ac:dyDescent="0.2">
      <c r="A269" s="4"/>
      <c r="B269" s="13" t="s">
        <v>671</v>
      </c>
      <c r="C269" s="13" t="s">
        <v>1003</v>
      </c>
      <c r="D269" s="13" t="s">
        <v>1333</v>
      </c>
      <c r="E269" s="13" t="s">
        <v>1663</v>
      </c>
      <c r="F269" s="16" t="str">
        <f t="shared" si="16"/>
        <v>Vial (Sodium Hexametaphosphate)</v>
      </c>
      <c r="G269" s="16" t="str">
        <f t="shared" si="17"/>
        <v>Beaker (Sodium Hexametaphosphate)</v>
      </c>
      <c r="H269" s="16" t="str">
        <f t="shared" si="18"/>
        <v>Drum (Sodium Hexametaphosphate)</v>
      </c>
      <c r="I269" s="16" t="str">
        <f t="shared" si="19"/>
        <v>Chemical Vat (Sodium Hexametaphosphate)</v>
      </c>
      <c r="J269" s="16" t="str">
        <f>[1]Compounds!$B259</f>
        <v>Sodium Hexametaphosphate</v>
      </c>
      <c r="K269" t="str">
        <f>[1]Compounds!$D259</f>
        <v>Liquid</v>
      </c>
      <c r="L269" s="4" t="str">
        <f>IF(K269=[1]Enums!$B$7, [1]Enums!$A$7, IF(K269=[1]Enums!$B$8, [1]Enums!$A$8, [1]Enums!$A$9))</f>
        <v>Vial</v>
      </c>
      <c r="M269" s="4" t="str">
        <f>IF(K269=[1]Enums!$B$10, [1]Enums!$A$10, IF(K269=[1]Enums!$B$11, [1]Enums!$A$11, [1]Enums!$A$12))</f>
        <v>Beaker</v>
      </c>
      <c r="N269" s="4" t="str">
        <f>IF(K269=[1]Enums!$B$13, [1]Enums!$A$13, IF(K269=[1]Enums!$B$14, [1]Enums!$A$14, [1]Enums!$A$15))</f>
        <v>Drum</v>
      </c>
      <c r="O269" s="4" t="str">
        <f>IF(K269=[1]Enums!$B$16, [1]Enums!$A$16, IF(K269=[1]Enums!$B$17, [1]Enums!$A$17, [1]Enums!$A$18))</f>
        <v>Chemical Vat</v>
      </c>
    </row>
    <row r="270" spans="1:15" x14ac:dyDescent="0.2">
      <c r="A270" s="4" t="str">
        <f>[1]Enums!$A$134</f>
        <v>1.0.0</v>
      </c>
      <c r="B270" s="13" t="s">
        <v>670</v>
      </c>
      <c r="C270" s="13" t="s">
        <v>1002</v>
      </c>
      <c r="D270" s="13" t="s">
        <v>1332</v>
      </c>
      <c r="E270" s="13" t="s">
        <v>1662</v>
      </c>
      <c r="F270" s="16" t="str">
        <f t="shared" si="16"/>
        <v>Bag (Sodium Hydroxide)</v>
      </c>
      <c r="G270" s="16" t="str">
        <f t="shared" si="17"/>
        <v>Sack (Sodium Hydroxide)</v>
      </c>
      <c r="H270" s="16" t="str">
        <f t="shared" si="18"/>
        <v>Powder Keg (Sodium Hydroxide)</v>
      </c>
      <c r="I270" s="16" t="str">
        <f t="shared" si="19"/>
        <v>Chemical Silo (Sodium Hydroxide)</v>
      </c>
      <c r="J270" s="16" t="str">
        <f>[1]Compounds!$B260</f>
        <v>Sodium Hydroxide</v>
      </c>
      <c r="K270" t="str">
        <f>[1]Compounds!$D260</f>
        <v>Solid</v>
      </c>
      <c r="L270" s="4" t="str">
        <f>IF(K270=[1]Enums!$B$7, [1]Enums!$A$7, IF(K270=[1]Enums!$B$8, [1]Enums!$A$8, [1]Enums!$A$9))</f>
        <v>Bag</v>
      </c>
      <c r="M270" s="4" t="str">
        <f>IF(K270=[1]Enums!$B$10, [1]Enums!$A$10, IF(K270=[1]Enums!$B$11, [1]Enums!$A$11, [1]Enums!$A$12))</f>
        <v>Sack</v>
      </c>
      <c r="N270" s="4" t="str">
        <f>IF(K270=[1]Enums!$B$13, [1]Enums!$A$13, IF(K270=[1]Enums!$B$14, [1]Enums!$A$14, [1]Enums!$A$15))</f>
        <v>Powder Keg</v>
      </c>
      <c r="O270" s="4" t="str">
        <f>IF(K270=[1]Enums!$B$16, [1]Enums!$A$16, IF(K270=[1]Enums!$B$17, [1]Enums!$A$17, [1]Enums!$A$18))</f>
        <v>Chemical Silo</v>
      </c>
    </row>
    <row r="271" spans="1:15" x14ac:dyDescent="0.2">
      <c r="A271" s="4"/>
      <c r="B271" s="13" t="s">
        <v>669</v>
      </c>
      <c r="C271" s="13" t="s">
        <v>1001</v>
      </c>
      <c r="D271" s="13" t="s">
        <v>1331</v>
      </c>
      <c r="E271" s="13" t="s">
        <v>1661</v>
      </c>
      <c r="F271" s="16" t="str">
        <f t="shared" si="16"/>
        <v>Vial (Sodium Hypochlorite)</v>
      </c>
      <c r="G271" s="16" t="str">
        <f t="shared" si="17"/>
        <v>Beaker (Sodium Hypochlorite)</v>
      </c>
      <c r="H271" s="16" t="str">
        <f t="shared" si="18"/>
        <v>Drum (Sodium Hypochlorite)</v>
      </c>
      <c r="I271" s="16" t="str">
        <f t="shared" si="19"/>
        <v>Chemical Vat (Sodium Hypochlorite)</v>
      </c>
      <c r="J271" s="16" t="str">
        <f>[1]Compounds!$B261</f>
        <v>Sodium Hypochlorite</v>
      </c>
      <c r="K271" t="str">
        <f>[1]Compounds!$D261</f>
        <v>Liquid</v>
      </c>
      <c r="L271" s="4" t="str">
        <f>IF(K271=[1]Enums!$B$7, [1]Enums!$A$7, IF(K271=[1]Enums!$B$8, [1]Enums!$A$8, [1]Enums!$A$9))</f>
        <v>Vial</v>
      </c>
      <c r="M271" s="4" t="str">
        <f>IF(K271=[1]Enums!$B$10, [1]Enums!$A$10, IF(K271=[1]Enums!$B$11, [1]Enums!$A$11, [1]Enums!$A$12))</f>
        <v>Beaker</v>
      </c>
      <c r="N271" s="4" t="str">
        <f>IF(K271=[1]Enums!$B$13, [1]Enums!$A$13, IF(K271=[1]Enums!$B$14, [1]Enums!$A$14, [1]Enums!$A$15))</f>
        <v>Drum</v>
      </c>
      <c r="O271" s="4" t="str">
        <f>IF(K271=[1]Enums!$B$16, [1]Enums!$A$16, IF(K271=[1]Enums!$B$17, [1]Enums!$A$17, [1]Enums!$A$18))</f>
        <v>Chemical Vat</v>
      </c>
    </row>
    <row r="272" spans="1:15" x14ac:dyDescent="0.2">
      <c r="A272" s="4"/>
      <c r="B272" s="13" t="s">
        <v>668</v>
      </c>
      <c r="C272" s="13" t="s">
        <v>1000</v>
      </c>
      <c r="D272" s="13" t="s">
        <v>1330</v>
      </c>
      <c r="E272" s="13" t="s">
        <v>1660</v>
      </c>
      <c r="F272" s="16" t="str">
        <f t="shared" si="16"/>
        <v>Vial (Sodium Metabisulfite)</v>
      </c>
      <c r="G272" s="16" t="str">
        <f t="shared" si="17"/>
        <v>Beaker (Sodium Metabisulfite)</v>
      </c>
      <c r="H272" s="16" t="str">
        <f t="shared" si="18"/>
        <v>Drum (Sodium Metabisulfite)</v>
      </c>
      <c r="I272" s="16" t="str">
        <f t="shared" si="19"/>
        <v>Chemical Vat (Sodium Metabisulfite)</v>
      </c>
      <c r="J272" s="16" t="str">
        <f>[1]Compounds!$B262</f>
        <v>Sodium Metabisulfite</v>
      </c>
      <c r="K272" t="str">
        <f>[1]Compounds!$D262</f>
        <v>Liquid</v>
      </c>
      <c r="L272" s="4" t="str">
        <f>IF(K272=[1]Enums!$B$7, [1]Enums!$A$7, IF(K272=[1]Enums!$B$8, [1]Enums!$A$8, [1]Enums!$A$9))</f>
        <v>Vial</v>
      </c>
      <c r="M272" s="4" t="str">
        <f>IF(K272=[1]Enums!$B$10, [1]Enums!$A$10, IF(K272=[1]Enums!$B$11, [1]Enums!$A$11, [1]Enums!$A$12))</f>
        <v>Beaker</v>
      </c>
      <c r="N272" s="4" t="str">
        <f>IF(K272=[1]Enums!$B$13, [1]Enums!$A$13, IF(K272=[1]Enums!$B$14, [1]Enums!$A$14, [1]Enums!$A$15))</f>
        <v>Drum</v>
      </c>
      <c r="O272" s="4" t="str">
        <f>IF(K272=[1]Enums!$B$16, [1]Enums!$A$16, IF(K272=[1]Enums!$B$17, [1]Enums!$A$17, [1]Enums!$A$18))</f>
        <v>Chemical Vat</v>
      </c>
    </row>
    <row r="273" spans="1:15" x14ac:dyDescent="0.2">
      <c r="A273" s="4"/>
      <c r="B273" s="13" t="s">
        <v>667</v>
      </c>
      <c r="C273" s="13" t="s">
        <v>999</v>
      </c>
      <c r="D273" s="13" t="s">
        <v>1329</v>
      </c>
      <c r="E273" s="13" t="s">
        <v>1659</v>
      </c>
      <c r="F273" s="16" t="str">
        <f t="shared" si="16"/>
        <v>Vial (Sodium Nitrate)</v>
      </c>
      <c r="G273" s="16" t="str">
        <f t="shared" si="17"/>
        <v>Beaker (Sodium Nitrate)</v>
      </c>
      <c r="H273" s="16" t="str">
        <f t="shared" si="18"/>
        <v>Drum (Sodium Nitrate)</v>
      </c>
      <c r="I273" s="16" t="str">
        <f t="shared" si="19"/>
        <v>Chemical Vat (Sodium Nitrate)</v>
      </c>
      <c r="J273" s="16" t="str">
        <f>[1]Compounds!$B263</f>
        <v>Sodium Nitrate</v>
      </c>
      <c r="K273" t="str">
        <f>[1]Compounds!$D263</f>
        <v>Liquid</v>
      </c>
      <c r="L273" s="4" t="str">
        <f>IF(K273=[1]Enums!$B$7, [1]Enums!$A$7, IF(K273=[1]Enums!$B$8, [1]Enums!$A$8, [1]Enums!$A$9))</f>
        <v>Vial</v>
      </c>
      <c r="M273" s="4" t="str">
        <f>IF(K273=[1]Enums!$B$10, [1]Enums!$A$10, IF(K273=[1]Enums!$B$11, [1]Enums!$A$11, [1]Enums!$A$12))</f>
        <v>Beaker</v>
      </c>
      <c r="N273" s="4" t="str">
        <f>IF(K273=[1]Enums!$B$13, [1]Enums!$A$13, IF(K273=[1]Enums!$B$14, [1]Enums!$A$14, [1]Enums!$A$15))</f>
        <v>Drum</v>
      </c>
      <c r="O273" s="4" t="str">
        <f>IF(K273=[1]Enums!$B$16, [1]Enums!$A$16, IF(K273=[1]Enums!$B$17, [1]Enums!$A$17, [1]Enums!$A$18))</f>
        <v>Chemical Vat</v>
      </c>
    </row>
    <row r="274" spans="1:15" x14ac:dyDescent="0.2">
      <c r="A274" s="4"/>
      <c r="B274" s="13" t="s">
        <v>666</v>
      </c>
      <c r="C274" s="13" t="s">
        <v>998</v>
      </c>
      <c r="D274" s="13" t="s">
        <v>1328</v>
      </c>
      <c r="E274" s="13" t="s">
        <v>1658</v>
      </c>
      <c r="F274" s="16" t="str">
        <f t="shared" si="16"/>
        <v>Vial (Sodium Percarbonate)</v>
      </c>
      <c r="G274" s="16" t="str">
        <f t="shared" si="17"/>
        <v>Beaker (Sodium Percarbonate)</v>
      </c>
      <c r="H274" s="16" t="str">
        <f t="shared" si="18"/>
        <v>Drum (Sodium Percarbonate)</v>
      </c>
      <c r="I274" s="16" t="str">
        <f t="shared" si="19"/>
        <v>Chemical Vat (Sodium Percarbonate)</v>
      </c>
      <c r="J274" s="16" t="str">
        <f>[1]Compounds!$B264</f>
        <v>Sodium Percarbonate</v>
      </c>
      <c r="K274" t="str">
        <f>[1]Compounds!$D264</f>
        <v>Liquid</v>
      </c>
      <c r="L274" s="4" t="str">
        <f>IF(K274=[1]Enums!$B$7, [1]Enums!$A$7, IF(K274=[1]Enums!$B$8, [1]Enums!$A$8, [1]Enums!$A$9))</f>
        <v>Vial</v>
      </c>
      <c r="M274" s="4" t="str">
        <f>IF(K274=[1]Enums!$B$10, [1]Enums!$A$10, IF(K274=[1]Enums!$B$11, [1]Enums!$A$11, [1]Enums!$A$12))</f>
        <v>Beaker</v>
      </c>
      <c r="N274" s="4" t="str">
        <f>IF(K274=[1]Enums!$B$13, [1]Enums!$A$13, IF(K274=[1]Enums!$B$14, [1]Enums!$A$14, [1]Enums!$A$15))</f>
        <v>Drum</v>
      </c>
      <c r="O274" s="4" t="str">
        <f>IF(K274=[1]Enums!$B$16, [1]Enums!$A$16, IF(K274=[1]Enums!$B$17, [1]Enums!$A$17, [1]Enums!$A$18))</f>
        <v>Chemical Vat</v>
      </c>
    </row>
    <row r="275" spans="1:15" x14ac:dyDescent="0.2">
      <c r="A275" s="4"/>
      <c r="B275" s="13" t="s">
        <v>665</v>
      </c>
      <c r="C275" s="13" t="s">
        <v>997</v>
      </c>
      <c r="D275" s="13" t="s">
        <v>1327</v>
      </c>
      <c r="E275" s="13" t="s">
        <v>1657</v>
      </c>
      <c r="F275" s="16" t="str">
        <f t="shared" si="16"/>
        <v>Vial (Sodium Phenoxide)</v>
      </c>
      <c r="G275" s="16" t="str">
        <f t="shared" si="17"/>
        <v>Beaker (Sodium Phenoxide)</v>
      </c>
      <c r="H275" s="16" t="str">
        <f t="shared" si="18"/>
        <v>Drum (Sodium Phenoxide)</v>
      </c>
      <c r="I275" s="16" t="str">
        <f t="shared" si="19"/>
        <v>Chemical Vat (Sodium Phenoxide)</v>
      </c>
      <c r="J275" s="16" t="str">
        <f>[1]Compounds!$B265</f>
        <v>Sodium Phenoxide</v>
      </c>
      <c r="K275" t="str">
        <f>[1]Compounds!$D265</f>
        <v>Liquid</v>
      </c>
      <c r="L275" s="4" t="str">
        <f>IF(K275=[1]Enums!$B$7, [1]Enums!$A$7, IF(K275=[1]Enums!$B$8, [1]Enums!$A$8, [1]Enums!$A$9))</f>
        <v>Vial</v>
      </c>
      <c r="M275" s="4" t="str">
        <f>IF(K275=[1]Enums!$B$10, [1]Enums!$A$10, IF(K275=[1]Enums!$B$11, [1]Enums!$A$11, [1]Enums!$A$12))</f>
        <v>Beaker</v>
      </c>
      <c r="N275" s="4" t="str">
        <f>IF(K275=[1]Enums!$B$13, [1]Enums!$A$13, IF(K275=[1]Enums!$B$14, [1]Enums!$A$14, [1]Enums!$A$15))</f>
        <v>Drum</v>
      </c>
      <c r="O275" s="4" t="str">
        <f>IF(K275=[1]Enums!$B$16, [1]Enums!$A$16, IF(K275=[1]Enums!$B$17, [1]Enums!$A$17, [1]Enums!$A$18))</f>
        <v>Chemical Vat</v>
      </c>
    </row>
    <row r="276" spans="1:15" x14ac:dyDescent="0.2">
      <c r="A276" s="4" t="str">
        <f>[1]Enums!$A$134</f>
        <v>1.0.0</v>
      </c>
      <c r="B276" s="13" t="s">
        <v>664</v>
      </c>
      <c r="C276" s="13" t="s">
        <v>996</v>
      </c>
      <c r="D276" s="13" t="s">
        <v>1326</v>
      </c>
      <c r="E276" s="13" t="s">
        <v>1656</v>
      </c>
      <c r="F276" s="16" t="str">
        <f t="shared" si="16"/>
        <v>Vial (Sodium Phosphate)</v>
      </c>
      <c r="G276" s="16" t="str">
        <f t="shared" si="17"/>
        <v>Beaker (Sodium Phosphate)</v>
      </c>
      <c r="H276" s="16" t="str">
        <f t="shared" si="18"/>
        <v>Drum (Sodium Phosphate)</v>
      </c>
      <c r="I276" s="16" t="str">
        <f t="shared" si="19"/>
        <v>Chemical Vat (Sodium Phosphate)</v>
      </c>
      <c r="J276" s="16" t="str">
        <f>[1]Compounds!$B266</f>
        <v>Sodium Phosphate</v>
      </c>
      <c r="K276" t="str">
        <f>[1]Compounds!$D266</f>
        <v>Liquid</v>
      </c>
      <c r="L276" s="4" t="str">
        <f>IF(K276=[1]Enums!$B$7, [1]Enums!$A$7, IF(K276=[1]Enums!$B$8, [1]Enums!$A$8, [1]Enums!$A$9))</f>
        <v>Vial</v>
      </c>
      <c r="M276" s="4" t="str">
        <f>IF(K276=[1]Enums!$B$10, [1]Enums!$A$10, IF(K276=[1]Enums!$B$11, [1]Enums!$A$11, [1]Enums!$A$12))</f>
        <v>Beaker</v>
      </c>
      <c r="N276" s="4" t="str">
        <f>IF(K276=[1]Enums!$B$13, [1]Enums!$A$13, IF(K276=[1]Enums!$B$14, [1]Enums!$A$14, [1]Enums!$A$15))</f>
        <v>Drum</v>
      </c>
      <c r="O276" s="4" t="str">
        <f>IF(K276=[1]Enums!$B$16, [1]Enums!$A$16, IF(K276=[1]Enums!$B$17, [1]Enums!$A$17, [1]Enums!$A$18))</f>
        <v>Chemical Vat</v>
      </c>
    </row>
    <row r="277" spans="1:15" x14ac:dyDescent="0.2">
      <c r="A277" s="4" t="str">
        <f>[1]Enums!$A$134</f>
        <v>1.0.0</v>
      </c>
      <c r="B277" s="13" t="s">
        <v>663</v>
      </c>
      <c r="C277" s="13" t="s">
        <v>995</v>
      </c>
      <c r="D277" s="13" t="s">
        <v>1325</v>
      </c>
      <c r="E277" s="13" t="s">
        <v>1655</v>
      </c>
      <c r="F277" s="16" t="str">
        <f t="shared" si="16"/>
        <v>Vial (Sodium Silicate)</v>
      </c>
      <c r="G277" s="16" t="str">
        <f t="shared" si="17"/>
        <v>Beaker (Sodium Silicate)</v>
      </c>
      <c r="H277" s="16" t="str">
        <f t="shared" si="18"/>
        <v>Drum (Sodium Silicate)</v>
      </c>
      <c r="I277" s="16" t="str">
        <f t="shared" si="19"/>
        <v>Chemical Vat (Sodium Silicate)</v>
      </c>
      <c r="J277" s="16" t="str">
        <f>[1]Compounds!$B267</f>
        <v>Sodium Silicate</v>
      </c>
      <c r="K277" t="str">
        <f>[1]Compounds!$D267</f>
        <v>Liquid</v>
      </c>
      <c r="L277" s="4" t="str">
        <f>IF(K277=[1]Enums!$B$7, [1]Enums!$A$7, IF(K277=[1]Enums!$B$8, [1]Enums!$A$8, [1]Enums!$A$9))</f>
        <v>Vial</v>
      </c>
      <c r="M277" s="4" t="str">
        <f>IF(K277=[1]Enums!$B$10, [1]Enums!$A$10, IF(K277=[1]Enums!$B$11, [1]Enums!$A$11, [1]Enums!$A$12))</f>
        <v>Beaker</v>
      </c>
      <c r="N277" s="4" t="str">
        <f>IF(K277=[1]Enums!$B$13, [1]Enums!$A$13, IF(K277=[1]Enums!$B$14, [1]Enums!$A$14, [1]Enums!$A$15))</f>
        <v>Drum</v>
      </c>
      <c r="O277" s="4" t="str">
        <f>IF(K277=[1]Enums!$B$16, [1]Enums!$A$16, IF(K277=[1]Enums!$B$17, [1]Enums!$A$17, [1]Enums!$A$18))</f>
        <v>Chemical Vat</v>
      </c>
    </row>
    <row r="278" spans="1:15" x14ac:dyDescent="0.2">
      <c r="A278" s="4"/>
      <c r="B278" s="13" t="s">
        <v>662</v>
      </c>
      <c r="C278" s="13" t="s">
        <v>994</v>
      </c>
      <c r="D278" s="13" t="s">
        <v>1324</v>
      </c>
      <c r="E278" s="13" t="s">
        <v>1654</v>
      </c>
      <c r="F278" s="16" t="str">
        <f t="shared" si="16"/>
        <v>Vial (Sodium Sulfate)</v>
      </c>
      <c r="G278" s="16" t="str">
        <f t="shared" si="17"/>
        <v>Beaker (Sodium Sulfate)</v>
      </c>
      <c r="H278" s="16" t="str">
        <f t="shared" si="18"/>
        <v>Drum (Sodium Sulfate)</v>
      </c>
      <c r="I278" s="16" t="str">
        <f t="shared" si="19"/>
        <v>Chemical Vat (Sodium Sulfate)</v>
      </c>
      <c r="J278" s="16" t="str">
        <f>[1]Compounds!$B268</f>
        <v>Sodium Sulfate</v>
      </c>
      <c r="K278" t="str">
        <f>[1]Compounds!$D268</f>
        <v>Liquid</v>
      </c>
      <c r="L278" s="4" t="str">
        <f>IF(K278=[1]Enums!$B$7, [1]Enums!$A$7, IF(K278=[1]Enums!$B$8, [1]Enums!$A$8, [1]Enums!$A$9))</f>
        <v>Vial</v>
      </c>
      <c r="M278" s="4" t="str">
        <f>IF(K278=[1]Enums!$B$10, [1]Enums!$A$10, IF(K278=[1]Enums!$B$11, [1]Enums!$A$11, [1]Enums!$A$12))</f>
        <v>Beaker</v>
      </c>
      <c r="N278" s="4" t="str">
        <f>IF(K278=[1]Enums!$B$13, [1]Enums!$A$13, IF(K278=[1]Enums!$B$14, [1]Enums!$A$14, [1]Enums!$A$15))</f>
        <v>Drum</v>
      </c>
      <c r="O278" s="4" t="str">
        <f>IF(K278=[1]Enums!$B$16, [1]Enums!$A$16, IF(K278=[1]Enums!$B$17, [1]Enums!$A$17, [1]Enums!$A$18))</f>
        <v>Chemical Vat</v>
      </c>
    </row>
    <row r="279" spans="1:15" x14ac:dyDescent="0.2">
      <c r="A279" s="4"/>
      <c r="B279" s="13" t="s">
        <v>661</v>
      </c>
      <c r="C279" s="13" t="s">
        <v>993</v>
      </c>
      <c r="D279" s="13" t="s">
        <v>1323</v>
      </c>
      <c r="E279" s="13" t="s">
        <v>1653</v>
      </c>
      <c r="F279" s="16" t="str">
        <f t="shared" si="16"/>
        <v>Vial (Sodium Sulfite)</v>
      </c>
      <c r="G279" s="16" t="str">
        <f t="shared" si="17"/>
        <v>Beaker (Sodium Sulfite)</v>
      </c>
      <c r="H279" s="16" t="str">
        <f t="shared" si="18"/>
        <v>Drum (Sodium Sulfite)</v>
      </c>
      <c r="I279" s="16" t="str">
        <f t="shared" si="19"/>
        <v>Chemical Vat (Sodium Sulfite)</v>
      </c>
      <c r="J279" s="16" t="str">
        <f>[1]Compounds!$B269</f>
        <v>Sodium Sulfite</v>
      </c>
      <c r="K279" t="str">
        <f>[1]Compounds!$D269</f>
        <v>Liquid</v>
      </c>
      <c r="L279" s="4" t="str">
        <f>IF(K279=[1]Enums!$B$7, [1]Enums!$A$7, IF(K279=[1]Enums!$B$8, [1]Enums!$A$8, [1]Enums!$A$9))</f>
        <v>Vial</v>
      </c>
      <c r="M279" s="4" t="str">
        <f>IF(K279=[1]Enums!$B$10, [1]Enums!$A$10, IF(K279=[1]Enums!$B$11, [1]Enums!$A$11, [1]Enums!$A$12))</f>
        <v>Beaker</v>
      </c>
      <c r="N279" s="4" t="str">
        <f>IF(K279=[1]Enums!$B$13, [1]Enums!$A$13, IF(K279=[1]Enums!$B$14, [1]Enums!$A$14, [1]Enums!$A$15))</f>
        <v>Drum</v>
      </c>
      <c r="O279" s="4" t="str">
        <f>IF(K279=[1]Enums!$B$16, [1]Enums!$A$16, IF(K279=[1]Enums!$B$17, [1]Enums!$A$17, [1]Enums!$A$18))</f>
        <v>Chemical Vat</v>
      </c>
    </row>
    <row r="280" spans="1:15" x14ac:dyDescent="0.2">
      <c r="A280" s="4"/>
      <c r="B280" s="13" t="s">
        <v>660</v>
      </c>
      <c r="C280" s="13" t="s">
        <v>992</v>
      </c>
      <c r="D280" s="13" t="s">
        <v>1322</v>
      </c>
      <c r="E280" s="13" t="s">
        <v>1652</v>
      </c>
      <c r="F280" s="16" t="str">
        <f t="shared" si="16"/>
        <v>Vial (Sodium Tetraborate Decahydrate)</v>
      </c>
      <c r="G280" s="16" t="str">
        <f t="shared" si="17"/>
        <v>Beaker (Sodium Tetraborate Decahydrate)</v>
      </c>
      <c r="H280" s="16" t="str">
        <f t="shared" si="18"/>
        <v>Drum (Sodium Tetraborate Decahydrate)</v>
      </c>
      <c r="I280" s="16" t="str">
        <f t="shared" si="19"/>
        <v>Chemical Vat (Sodium Tetraborate Decahydrate)</v>
      </c>
      <c r="J280" s="16" t="str">
        <f>[1]Compounds!$B270</f>
        <v>Sodium Tetraborate Decahydrate</v>
      </c>
      <c r="K280" t="str">
        <f>[1]Compounds!$D270</f>
        <v>Liquid</v>
      </c>
      <c r="L280" s="4" t="str">
        <f>IF(K280=[1]Enums!$B$7, [1]Enums!$A$7, IF(K280=[1]Enums!$B$8, [1]Enums!$A$8, [1]Enums!$A$9))</f>
        <v>Vial</v>
      </c>
      <c r="M280" s="4" t="str">
        <f>IF(K280=[1]Enums!$B$10, [1]Enums!$A$10, IF(K280=[1]Enums!$B$11, [1]Enums!$A$11, [1]Enums!$A$12))</f>
        <v>Beaker</v>
      </c>
      <c r="N280" s="4" t="str">
        <f>IF(K280=[1]Enums!$B$13, [1]Enums!$A$13, IF(K280=[1]Enums!$B$14, [1]Enums!$A$14, [1]Enums!$A$15))</f>
        <v>Drum</v>
      </c>
      <c r="O280" s="4" t="str">
        <f>IF(K280=[1]Enums!$B$16, [1]Enums!$A$16, IF(K280=[1]Enums!$B$17, [1]Enums!$A$17, [1]Enums!$A$18))</f>
        <v>Chemical Vat</v>
      </c>
    </row>
    <row r="281" spans="1:15" x14ac:dyDescent="0.2">
      <c r="A281" s="4"/>
      <c r="B281" s="13" t="s">
        <v>659</v>
      </c>
      <c r="C281" s="13" t="s">
        <v>991</v>
      </c>
      <c r="D281" s="13" t="s">
        <v>1321</v>
      </c>
      <c r="E281" s="13" t="s">
        <v>1651</v>
      </c>
      <c r="F281" s="16" t="str">
        <f t="shared" si="16"/>
        <v>Vial (Sodium Thiosulfate)</v>
      </c>
      <c r="G281" s="16" t="str">
        <f t="shared" si="17"/>
        <v>Beaker (Sodium Thiosulfate)</v>
      </c>
      <c r="H281" s="16" t="str">
        <f t="shared" si="18"/>
        <v>Drum (Sodium Thiosulfate)</v>
      </c>
      <c r="I281" s="16" t="str">
        <f t="shared" si="19"/>
        <v>Chemical Vat (Sodium Thiosulfate)</v>
      </c>
      <c r="J281" s="16" t="str">
        <f>[1]Compounds!$B271</f>
        <v>Sodium Thiosulfate</v>
      </c>
      <c r="K281" t="str">
        <f>[1]Compounds!$D271</f>
        <v>Liquid</v>
      </c>
      <c r="L281" s="4" t="str">
        <f>IF(K281=[1]Enums!$B$7, [1]Enums!$A$7, IF(K281=[1]Enums!$B$8, [1]Enums!$A$8, [1]Enums!$A$9))</f>
        <v>Vial</v>
      </c>
      <c r="M281" s="4" t="str">
        <f>IF(K281=[1]Enums!$B$10, [1]Enums!$A$10, IF(K281=[1]Enums!$B$11, [1]Enums!$A$11, [1]Enums!$A$12))</f>
        <v>Beaker</v>
      </c>
      <c r="N281" s="4" t="str">
        <f>IF(K281=[1]Enums!$B$13, [1]Enums!$A$13, IF(K281=[1]Enums!$B$14, [1]Enums!$A$14, [1]Enums!$A$15))</f>
        <v>Drum</v>
      </c>
      <c r="O281" s="4" t="str">
        <f>IF(K281=[1]Enums!$B$16, [1]Enums!$A$16, IF(K281=[1]Enums!$B$17, [1]Enums!$A$17, [1]Enums!$A$18))</f>
        <v>Chemical Vat</v>
      </c>
    </row>
    <row r="282" spans="1:15" x14ac:dyDescent="0.2">
      <c r="A282" s="4" t="str">
        <f>[1]Enums!$A$134</f>
        <v>1.0.0</v>
      </c>
      <c r="B282" s="13" t="s">
        <v>658</v>
      </c>
      <c r="C282" s="13" t="s">
        <v>990</v>
      </c>
      <c r="D282" s="13" t="s">
        <v>1320</v>
      </c>
      <c r="E282" s="13" t="s">
        <v>1650</v>
      </c>
      <c r="F282" s="16" t="str">
        <f t="shared" si="16"/>
        <v>Vial (Stearic Acid)</v>
      </c>
      <c r="G282" s="16" t="str">
        <f t="shared" si="17"/>
        <v>Beaker (Stearic Acid)</v>
      </c>
      <c r="H282" s="16" t="str">
        <f t="shared" si="18"/>
        <v>Drum (Stearic Acid)</v>
      </c>
      <c r="I282" s="16" t="str">
        <f t="shared" si="19"/>
        <v>Chemical Vat (Stearic Acid)</v>
      </c>
      <c r="J282" s="16" t="str">
        <f>[1]Compounds!$B272</f>
        <v>Stearic Acid</v>
      </c>
      <c r="K282" t="str">
        <f>[1]Compounds!$D272</f>
        <v>Liquid</v>
      </c>
      <c r="L282" s="4" t="str">
        <f>IF(K282=[1]Enums!$B$7, [1]Enums!$A$7, IF(K282=[1]Enums!$B$8, [1]Enums!$A$8, [1]Enums!$A$9))</f>
        <v>Vial</v>
      </c>
      <c r="M282" s="4" t="str">
        <f>IF(K282=[1]Enums!$B$10, [1]Enums!$A$10, IF(K282=[1]Enums!$B$11, [1]Enums!$A$11, [1]Enums!$A$12))</f>
        <v>Beaker</v>
      </c>
      <c r="N282" s="4" t="str">
        <f>IF(K282=[1]Enums!$B$13, [1]Enums!$A$13, IF(K282=[1]Enums!$B$14, [1]Enums!$A$14, [1]Enums!$A$15))</f>
        <v>Drum</v>
      </c>
      <c r="O282" s="4" t="str">
        <f>IF(K282=[1]Enums!$B$16, [1]Enums!$A$16, IF(K282=[1]Enums!$B$17, [1]Enums!$A$17, [1]Enums!$A$18))</f>
        <v>Chemical Vat</v>
      </c>
    </row>
    <row r="283" spans="1:15" x14ac:dyDescent="0.2">
      <c r="A283" s="4" t="str">
        <f>[1]Enums!$A$134</f>
        <v>1.0.0</v>
      </c>
      <c r="B283" s="13" t="s">
        <v>657</v>
      </c>
      <c r="C283" s="13" t="s">
        <v>989</v>
      </c>
      <c r="D283" s="13" t="s">
        <v>1319</v>
      </c>
      <c r="E283" s="13" t="s">
        <v>1649</v>
      </c>
      <c r="F283" s="16" t="str">
        <f t="shared" si="16"/>
        <v>Vial (Stearyl Alcohol)</v>
      </c>
      <c r="G283" s="16" t="str">
        <f t="shared" si="17"/>
        <v>Beaker (Stearyl Alcohol)</v>
      </c>
      <c r="H283" s="16" t="str">
        <f t="shared" si="18"/>
        <v>Drum (Stearyl Alcohol)</v>
      </c>
      <c r="I283" s="16" t="str">
        <f t="shared" si="19"/>
        <v>Chemical Vat (Stearyl Alcohol)</v>
      </c>
      <c r="J283" s="16" t="str">
        <f>[1]Compounds!$B273</f>
        <v>Stearyl Alcohol</v>
      </c>
      <c r="K283" t="str">
        <f>[1]Compounds!$D273</f>
        <v>Liquid</v>
      </c>
      <c r="L283" s="4" t="str">
        <f>IF(K283=[1]Enums!$B$7, [1]Enums!$A$7, IF(K283=[1]Enums!$B$8, [1]Enums!$A$8, [1]Enums!$A$9))</f>
        <v>Vial</v>
      </c>
      <c r="M283" s="4" t="str">
        <f>IF(K283=[1]Enums!$B$10, [1]Enums!$A$10, IF(K283=[1]Enums!$B$11, [1]Enums!$A$11, [1]Enums!$A$12))</f>
        <v>Beaker</v>
      </c>
      <c r="N283" s="4" t="str">
        <f>IF(K283=[1]Enums!$B$13, [1]Enums!$A$13, IF(K283=[1]Enums!$B$14, [1]Enums!$A$14, [1]Enums!$A$15))</f>
        <v>Drum</v>
      </c>
      <c r="O283" s="4" t="str">
        <f>IF(K283=[1]Enums!$B$16, [1]Enums!$A$16, IF(K283=[1]Enums!$B$17, [1]Enums!$A$17, [1]Enums!$A$18))</f>
        <v>Chemical Vat</v>
      </c>
    </row>
    <row r="284" spans="1:15" x14ac:dyDescent="0.2">
      <c r="A284" s="4" t="str">
        <f>[1]Enums!$A$134</f>
        <v>1.0.0</v>
      </c>
      <c r="B284" s="13" t="s">
        <v>656</v>
      </c>
      <c r="C284" s="13" t="s">
        <v>988</v>
      </c>
      <c r="D284" s="13" t="s">
        <v>1318</v>
      </c>
      <c r="E284" s="13" t="s">
        <v>1648</v>
      </c>
      <c r="F284" s="16" t="str">
        <f t="shared" si="16"/>
        <v>Vial (Styrene)</v>
      </c>
      <c r="G284" s="16" t="str">
        <f t="shared" si="17"/>
        <v>Beaker (Styrene)</v>
      </c>
      <c r="H284" s="16" t="str">
        <f t="shared" si="18"/>
        <v>Drum (Styrene)</v>
      </c>
      <c r="I284" s="16" t="str">
        <f t="shared" si="19"/>
        <v>Chemical Vat (Styrene)</v>
      </c>
      <c r="J284" s="16" t="str">
        <f>[1]Compounds!$B274</f>
        <v>Styrene</v>
      </c>
      <c r="K284" t="str">
        <f>[1]Compounds!$D274</f>
        <v>Liquid</v>
      </c>
      <c r="L284" s="4" t="str">
        <f>IF(K284=[1]Enums!$B$7, [1]Enums!$A$7, IF(K284=[1]Enums!$B$8, [1]Enums!$A$8, [1]Enums!$A$9))</f>
        <v>Vial</v>
      </c>
      <c r="M284" s="4" t="str">
        <f>IF(K284=[1]Enums!$B$10, [1]Enums!$A$10, IF(K284=[1]Enums!$B$11, [1]Enums!$A$11, [1]Enums!$A$12))</f>
        <v>Beaker</v>
      </c>
      <c r="N284" s="4" t="str">
        <f>IF(K284=[1]Enums!$B$13, [1]Enums!$A$13, IF(K284=[1]Enums!$B$14, [1]Enums!$A$14, [1]Enums!$A$15))</f>
        <v>Drum</v>
      </c>
      <c r="O284" s="4" t="str">
        <f>IF(K284=[1]Enums!$B$16, [1]Enums!$A$16, IF(K284=[1]Enums!$B$17, [1]Enums!$A$17, [1]Enums!$A$18))</f>
        <v>Chemical Vat</v>
      </c>
    </row>
    <row r="285" spans="1:15" x14ac:dyDescent="0.2">
      <c r="A285" s="4" t="str">
        <f>[1]Enums!$A$134</f>
        <v>1.0.0</v>
      </c>
      <c r="B285" s="13" t="s">
        <v>655</v>
      </c>
      <c r="C285" s="13" t="s">
        <v>987</v>
      </c>
      <c r="D285" s="13" t="s">
        <v>1317</v>
      </c>
      <c r="E285" s="13" t="s">
        <v>1647</v>
      </c>
      <c r="F285" s="16" t="str">
        <f t="shared" si="16"/>
        <v>Vial (Succinic Acid)</v>
      </c>
      <c r="G285" s="16" t="str">
        <f t="shared" si="17"/>
        <v>Beaker (Succinic Acid)</v>
      </c>
      <c r="H285" s="16" t="str">
        <f t="shared" si="18"/>
        <v>Drum (Succinic Acid)</v>
      </c>
      <c r="I285" s="16" t="str">
        <f t="shared" si="19"/>
        <v>Chemical Vat (Succinic Acid)</v>
      </c>
      <c r="J285" s="16" t="str">
        <f>[1]Compounds!$B275</f>
        <v>Succinic Acid</v>
      </c>
      <c r="K285" t="str">
        <f>[1]Compounds!$D275</f>
        <v>Liquid</v>
      </c>
      <c r="L285" s="4" t="str">
        <f>IF(K285=[1]Enums!$B$7, [1]Enums!$A$7, IF(K285=[1]Enums!$B$8, [1]Enums!$A$8, [1]Enums!$A$9))</f>
        <v>Vial</v>
      </c>
      <c r="M285" s="4" t="str">
        <f>IF(K285=[1]Enums!$B$10, [1]Enums!$A$10, IF(K285=[1]Enums!$B$11, [1]Enums!$A$11, [1]Enums!$A$12))</f>
        <v>Beaker</v>
      </c>
      <c r="N285" s="4" t="str">
        <f>IF(K285=[1]Enums!$B$13, [1]Enums!$A$13, IF(K285=[1]Enums!$B$14, [1]Enums!$A$14, [1]Enums!$A$15))</f>
        <v>Drum</v>
      </c>
      <c r="O285" s="4" t="str">
        <f>IF(K285=[1]Enums!$B$16, [1]Enums!$A$16, IF(K285=[1]Enums!$B$17, [1]Enums!$A$17, [1]Enums!$A$18))</f>
        <v>Chemical Vat</v>
      </c>
    </row>
    <row r="286" spans="1:15" x14ac:dyDescent="0.2">
      <c r="A286" s="4"/>
      <c r="B286" s="13" t="s">
        <v>654</v>
      </c>
      <c r="C286" s="13" t="s">
        <v>986</v>
      </c>
      <c r="D286" s="13" t="s">
        <v>1316</v>
      </c>
      <c r="E286" s="13" t="s">
        <v>1646</v>
      </c>
      <c r="F286" s="16" t="str">
        <f t="shared" si="16"/>
        <v>Vial (Sucrose)</v>
      </c>
      <c r="G286" s="16" t="str">
        <f t="shared" si="17"/>
        <v>Beaker (Sucrose)</v>
      </c>
      <c r="H286" s="16" t="str">
        <f t="shared" si="18"/>
        <v>Drum (Sucrose)</v>
      </c>
      <c r="I286" s="16" t="str">
        <f t="shared" si="19"/>
        <v>Chemical Vat (Sucrose)</v>
      </c>
      <c r="J286" s="16" t="str">
        <f>[1]Compounds!$B276</f>
        <v>Sucrose</v>
      </c>
      <c r="K286" t="str">
        <f>[1]Compounds!$D276</f>
        <v>Liquid</v>
      </c>
      <c r="L286" s="4" t="str">
        <f>IF(K286=[1]Enums!$B$7, [1]Enums!$A$7, IF(K286=[1]Enums!$B$8, [1]Enums!$A$8, [1]Enums!$A$9))</f>
        <v>Vial</v>
      </c>
      <c r="M286" s="4" t="str">
        <f>IF(K286=[1]Enums!$B$10, [1]Enums!$A$10, IF(K286=[1]Enums!$B$11, [1]Enums!$A$11, [1]Enums!$A$12))</f>
        <v>Beaker</v>
      </c>
      <c r="N286" s="4" t="str">
        <f>IF(K286=[1]Enums!$B$13, [1]Enums!$A$13, IF(K286=[1]Enums!$B$14, [1]Enums!$A$14, [1]Enums!$A$15))</f>
        <v>Drum</v>
      </c>
      <c r="O286" s="4" t="str">
        <f>IF(K286=[1]Enums!$B$16, [1]Enums!$A$16, IF(K286=[1]Enums!$B$17, [1]Enums!$A$17, [1]Enums!$A$18))</f>
        <v>Chemical Vat</v>
      </c>
    </row>
    <row r="287" spans="1:15" x14ac:dyDescent="0.2">
      <c r="A287" s="4" t="str">
        <f>[1]Enums!$A$134</f>
        <v>1.0.0</v>
      </c>
      <c r="B287" s="13" t="s">
        <v>653</v>
      </c>
      <c r="C287" s="13" t="s">
        <v>985</v>
      </c>
      <c r="D287" s="13" t="s">
        <v>1315</v>
      </c>
      <c r="E287" s="13" t="s">
        <v>1645</v>
      </c>
      <c r="F287" s="16" t="str">
        <f t="shared" si="16"/>
        <v>Vial (Sulfuric Acid)</v>
      </c>
      <c r="G287" s="16" t="str">
        <f t="shared" si="17"/>
        <v>Beaker (Sulfuric Acid)</v>
      </c>
      <c r="H287" s="16" t="str">
        <f t="shared" si="18"/>
        <v>Drum (Sulfuric Acid)</v>
      </c>
      <c r="I287" s="16" t="str">
        <f t="shared" si="19"/>
        <v>Chemical Vat (Sulfuric Acid)</v>
      </c>
      <c r="J287" s="16" t="str">
        <f>[1]Compounds!$B277</f>
        <v>Sulfuric Acid</v>
      </c>
      <c r="K287" t="str">
        <f>[1]Compounds!$D277</f>
        <v>Liquid</v>
      </c>
      <c r="L287" s="4" t="str">
        <f>IF(K287=[1]Enums!$B$7, [1]Enums!$A$7, IF(K287=[1]Enums!$B$8, [1]Enums!$A$8, [1]Enums!$A$9))</f>
        <v>Vial</v>
      </c>
      <c r="M287" s="4" t="str">
        <f>IF(K287=[1]Enums!$B$10, [1]Enums!$A$10, IF(K287=[1]Enums!$B$11, [1]Enums!$A$11, [1]Enums!$A$12))</f>
        <v>Beaker</v>
      </c>
      <c r="N287" s="4" t="str">
        <f>IF(K287=[1]Enums!$B$13, [1]Enums!$A$13, IF(K287=[1]Enums!$B$14, [1]Enums!$A$14, [1]Enums!$A$15))</f>
        <v>Drum</v>
      </c>
      <c r="O287" s="4" t="str">
        <f>IF(K287=[1]Enums!$B$16, [1]Enums!$A$16, IF(K287=[1]Enums!$B$17, [1]Enums!$A$17, [1]Enums!$A$18))</f>
        <v>Chemical Vat</v>
      </c>
    </row>
    <row r="288" spans="1:15" x14ac:dyDescent="0.2">
      <c r="A288" s="4" t="str">
        <f>[1]Enums!$A$134</f>
        <v>1.0.0</v>
      </c>
      <c r="B288" s="13" t="s">
        <v>652</v>
      </c>
      <c r="C288" s="13" t="s">
        <v>984</v>
      </c>
      <c r="D288" s="13" t="s">
        <v>1314</v>
      </c>
      <c r="E288" s="13" t="s">
        <v>1644</v>
      </c>
      <c r="F288" s="16" t="str">
        <f t="shared" si="16"/>
        <v>Flask (Sweet Butane Fuel)</v>
      </c>
      <c r="G288" s="16" t="str">
        <f t="shared" si="17"/>
        <v>Cartridge (Sweet Butane Fuel)</v>
      </c>
      <c r="H288" s="16" t="str">
        <f t="shared" si="18"/>
        <v>Canister (Sweet Butane Fuel)</v>
      </c>
      <c r="I288" s="16" t="str">
        <f t="shared" si="19"/>
        <v>Chemical Tank (Sweet Butane Fuel)</v>
      </c>
      <c r="J288" s="16" t="str">
        <f>[1]Compounds!$B278</f>
        <v>Sweet Butane Fuel</v>
      </c>
      <c r="K288" t="str">
        <f>[1]Compounds!$D278</f>
        <v>Gas</v>
      </c>
      <c r="L288" s="4" t="str">
        <f>IF(K288=[1]Enums!$B$7, [1]Enums!$A$7, IF(K288=[1]Enums!$B$8, [1]Enums!$A$8, [1]Enums!$A$9))</f>
        <v>Flask</v>
      </c>
      <c r="M288" s="4" t="str">
        <f>IF(K288=[1]Enums!$B$10, [1]Enums!$A$10, IF(K288=[1]Enums!$B$11, [1]Enums!$A$11, [1]Enums!$A$12))</f>
        <v>Cartridge</v>
      </c>
      <c r="N288" s="4" t="str">
        <f>IF(K288=[1]Enums!$B$13, [1]Enums!$A$13, IF(K288=[1]Enums!$B$14, [1]Enums!$A$14, [1]Enums!$A$15))</f>
        <v>Canister</v>
      </c>
      <c r="O288" s="4" t="str">
        <f>IF(K288=[1]Enums!$B$16, [1]Enums!$A$16, IF(K288=[1]Enums!$B$17, [1]Enums!$A$17, [1]Enums!$A$18))</f>
        <v>Chemical Tank</v>
      </c>
    </row>
    <row r="289" spans="1:15" x14ac:dyDescent="0.2">
      <c r="A289" s="4" t="str">
        <f>[1]Enums!$A$134</f>
        <v>1.0.0</v>
      </c>
      <c r="B289" s="13" t="s">
        <v>651</v>
      </c>
      <c r="C289" s="13" t="s">
        <v>983</v>
      </c>
      <c r="D289" s="13" t="s">
        <v>1313</v>
      </c>
      <c r="E289" s="13" t="s">
        <v>1643</v>
      </c>
      <c r="F289" s="16" t="str">
        <f t="shared" si="16"/>
        <v>Vial (Sweet Light Naphtha)</v>
      </c>
      <c r="G289" s="16" t="str">
        <f t="shared" si="17"/>
        <v>Beaker (Sweet Light Naphtha)</v>
      </c>
      <c r="H289" s="16" t="str">
        <f t="shared" si="18"/>
        <v>Drum (Sweet Light Naphtha)</v>
      </c>
      <c r="I289" s="16" t="str">
        <f t="shared" si="19"/>
        <v>Chemical Vat (Sweet Light Naphtha)</v>
      </c>
      <c r="J289" s="16" t="str">
        <f>[1]Compounds!$B280</f>
        <v>Sweet Light Naphtha</v>
      </c>
      <c r="K289" t="str">
        <f>[1]Compounds!$D280</f>
        <v>Liquid</v>
      </c>
      <c r="L289" s="4" t="str">
        <f>IF(K289=[1]Enums!$B$7, [1]Enums!$A$7, IF(K289=[1]Enums!$B$8, [1]Enums!$A$8, [1]Enums!$A$9))</f>
        <v>Vial</v>
      </c>
      <c r="M289" s="4" t="str">
        <f>IF(K289=[1]Enums!$B$10, [1]Enums!$A$10, IF(K289=[1]Enums!$B$11, [1]Enums!$A$11, [1]Enums!$A$12))</f>
        <v>Beaker</v>
      </c>
      <c r="N289" s="4" t="str">
        <f>IF(K289=[1]Enums!$B$13, [1]Enums!$A$13, IF(K289=[1]Enums!$B$14, [1]Enums!$A$14, [1]Enums!$A$15))</f>
        <v>Drum</v>
      </c>
      <c r="O289" s="4" t="str">
        <f>IF(K289=[1]Enums!$B$16, [1]Enums!$A$16, IF(K289=[1]Enums!$B$17, [1]Enums!$A$17, [1]Enums!$A$18))</f>
        <v>Chemical Vat</v>
      </c>
    </row>
    <row r="290" spans="1:15" x14ac:dyDescent="0.2">
      <c r="A290" s="4" t="str">
        <f>[1]Enums!$A$134</f>
        <v>1.0.0</v>
      </c>
      <c r="B290" s="13" t="s">
        <v>650</v>
      </c>
      <c r="C290" s="13" t="s">
        <v>982</v>
      </c>
      <c r="D290" s="13" t="s">
        <v>1312</v>
      </c>
      <c r="E290" s="13" t="s">
        <v>1642</v>
      </c>
      <c r="F290" s="16" t="str">
        <f t="shared" si="16"/>
        <v>Flask (Sweet Propane Fuel)</v>
      </c>
      <c r="G290" s="16" t="str">
        <f t="shared" si="17"/>
        <v>Cartridge (Sweet Propane Fuel)</v>
      </c>
      <c r="H290" s="16" t="str">
        <f t="shared" si="18"/>
        <v>Canister (Sweet Propane Fuel)</v>
      </c>
      <c r="I290" s="16" t="str">
        <f t="shared" si="19"/>
        <v>Chemical Tank (Sweet Propane Fuel)</v>
      </c>
      <c r="J290" s="16" t="str">
        <f>[1]Compounds!$B279</f>
        <v>Sweet Propane Fuel</v>
      </c>
      <c r="K290" t="str">
        <f>[1]Compounds!$D279</f>
        <v>Gas</v>
      </c>
      <c r="L290" s="4" t="str">
        <f>IF(K290=[1]Enums!$B$7, [1]Enums!$A$7, IF(K290=[1]Enums!$B$8, [1]Enums!$A$8, [1]Enums!$A$9))</f>
        <v>Flask</v>
      </c>
      <c r="M290" s="4" t="str">
        <f>IF(K290=[1]Enums!$B$10, [1]Enums!$A$10, IF(K290=[1]Enums!$B$11, [1]Enums!$A$11, [1]Enums!$A$12))</f>
        <v>Cartridge</v>
      </c>
      <c r="N290" s="4" t="str">
        <f>IF(K290=[1]Enums!$B$13, [1]Enums!$A$13, IF(K290=[1]Enums!$B$14, [1]Enums!$A$14, [1]Enums!$A$15))</f>
        <v>Canister</v>
      </c>
      <c r="O290" s="4" t="str">
        <f>IF(K290=[1]Enums!$B$16, [1]Enums!$A$16, IF(K290=[1]Enums!$B$17, [1]Enums!$A$17, [1]Enums!$A$18))</f>
        <v>Chemical Tank</v>
      </c>
    </row>
    <row r="291" spans="1:15" x14ac:dyDescent="0.2">
      <c r="A291" s="4"/>
      <c r="B291" s="13" t="s">
        <v>649</v>
      </c>
      <c r="C291" s="13" t="s">
        <v>981</v>
      </c>
      <c r="D291" s="13" t="s">
        <v>1311</v>
      </c>
      <c r="E291" s="13" t="s">
        <v>1641</v>
      </c>
      <c r="F291" s="16" t="str">
        <f t="shared" si="16"/>
        <v>Vial (Tannic Acid)</v>
      </c>
      <c r="G291" s="16" t="str">
        <f t="shared" si="17"/>
        <v>Beaker (Tannic Acid)</v>
      </c>
      <c r="H291" s="16" t="str">
        <f t="shared" si="18"/>
        <v>Drum (Tannic Acid)</v>
      </c>
      <c r="I291" s="16" t="str">
        <f t="shared" si="19"/>
        <v>Chemical Vat (Tannic Acid)</v>
      </c>
      <c r="J291" s="16" t="str">
        <f>[1]Compounds!$B281</f>
        <v>Tannic Acid</v>
      </c>
      <c r="K291" t="str">
        <f>[1]Compounds!$D281</f>
        <v>Liquid</v>
      </c>
      <c r="L291" s="4" t="str">
        <f>IF(K291=[1]Enums!$B$7, [1]Enums!$A$7, IF(K291=[1]Enums!$B$8, [1]Enums!$A$8, [1]Enums!$A$9))</f>
        <v>Vial</v>
      </c>
      <c r="M291" s="4" t="str">
        <f>IF(K291=[1]Enums!$B$10, [1]Enums!$A$10, IF(K291=[1]Enums!$B$11, [1]Enums!$A$11, [1]Enums!$A$12))</f>
        <v>Beaker</v>
      </c>
      <c r="N291" s="4" t="str">
        <f>IF(K291=[1]Enums!$B$13, [1]Enums!$A$13, IF(K291=[1]Enums!$B$14, [1]Enums!$A$14, [1]Enums!$A$15))</f>
        <v>Drum</v>
      </c>
      <c r="O291" s="4" t="str">
        <f>IF(K291=[1]Enums!$B$16, [1]Enums!$A$16, IF(K291=[1]Enums!$B$17, [1]Enums!$A$17, [1]Enums!$A$18))</f>
        <v>Chemical Vat</v>
      </c>
    </row>
    <row r="292" spans="1:15" x14ac:dyDescent="0.2">
      <c r="A292" s="4"/>
      <c r="B292" s="13" t="s">
        <v>648</v>
      </c>
      <c r="C292" s="13" t="s">
        <v>980</v>
      </c>
      <c r="D292" s="13" t="s">
        <v>1310</v>
      </c>
      <c r="E292" s="13" t="s">
        <v>1640</v>
      </c>
      <c r="F292" s="16" t="str">
        <f t="shared" si="16"/>
        <v>Vial (Tartaric Acid)</v>
      </c>
      <c r="G292" s="16" t="str">
        <f t="shared" si="17"/>
        <v>Beaker (Tartaric Acid)</v>
      </c>
      <c r="H292" s="16" t="str">
        <f t="shared" si="18"/>
        <v>Drum (Tartaric Acid)</v>
      </c>
      <c r="I292" s="16" t="str">
        <f t="shared" si="19"/>
        <v>Chemical Vat (Tartaric Acid)</v>
      </c>
      <c r="J292" s="16" t="str">
        <f>[1]Compounds!$B282</f>
        <v>Tartaric Acid</v>
      </c>
      <c r="K292" t="str">
        <f>[1]Compounds!$D282</f>
        <v>Liquid</v>
      </c>
      <c r="L292" s="4" t="str">
        <f>IF(K292=[1]Enums!$B$7, [1]Enums!$A$7, IF(K292=[1]Enums!$B$8, [1]Enums!$A$8, [1]Enums!$A$9))</f>
        <v>Vial</v>
      </c>
      <c r="M292" s="4" t="str">
        <f>IF(K292=[1]Enums!$B$10, [1]Enums!$A$10, IF(K292=[1]Enums!$B$11, [1]Enums!$A$11, [1]Enums!$A$12))</f>
        <v>Beaker</v>
      </c>
      <c r="N292" s="4" t="str">
        <f>IF(K292=[1]Enums!$B$13, [1]Enums!$A$13, IF(K292=[1]Enums!$B$14, [1]Enums!$A$14, [1]Enums!$A$15))</f>
        <v>Drum</v>
      </c>
      <c r="O292" s="4" t="str">
        <f>IF(K292=[1]Enums!$B$16, [1]Enums!$A$16, IF(K292=[1]Enums!$B$17, [1]Enums!$A$17, [1]Enums!$A$18))</f>
        <v>Chemical Vat</v>
      </c>
    </row>
    <row r="293" spans="1:15" x14ac:dyDescent="0.2">
      <c r="A293" s="4" t="str">
        <f>[1]Enums!$A$134</f>
        <v>1.0.0</v>
      </c>
      <c r="B293" s="13" t="s">
        <v>647</v>
      </c>
      <c r="C293" s="13" t="s">
        <v>979</v>
      </c>
      <c r="D293" s="13" t="s">
        <v>1309</v>
      </c>
      <c r="E293" s="13" t="s">
        <v>1639</v>
      </c>
      <c r="F293" s="16" t="str">
        <f t="shared" si="16"/>
        <v>Vial (t-Butyl Mercaptan)</v>
      </c>
      <c r="G293" s="16" t="str">
        <f t="shared" si="17"/>
        <v>Beaker (t-Butyl Mercaptan)</v>
      </c>
      <c r="H293" s="16" t="str">
        <f t="shared" si="18"/>
        <v>Drum (t-Butyl Mercaptan)</v>
      </c>
      <c r="I293" s="16" t="str">
        <f t="shared" si="19"/>
        <v>Chemical Vat (t-Butyl Mercaptan)</v>
      </c>
      <c r="J293" s="16" t="str">
        <f>[1]Compounds!$B186</f>
        <v>t-Butyl Mercaptan</v>
      </c>
      <c r="K293" t="str">
        <f>[1]Compounds!$D186</f>
        <v>Liquid</v>
      </c>
      <c r="L293" s="4" t="str">
        <f>IF(K293=[1]Enums!$B$7, [1]Enums!$A$7, IF(K293=[1]Enums!$B$8, [1]Enums!$A$8, [1]Enums!$A$9))</f>
        <v>Vial</v>
      </c>
      <c r="M293" s="4" t="str">
        <f>IF(K293=[1]Enums!$B$10, [1]Enums!$A$10, IF(K293=[1]Enums!$B$11, [1]Enums!$A$11, [1]Enums!$A$12))</f>
        <v>Beaker</v>
      </c>
      <c r="N293" s="4" t="str">
        <f>IF(K293=[1]Enums!$B$13, [1]Enums!$A$13, IF(K293=[1]Enums!$B$14, [1]Enums!$A$14, [1]Enums!$A$15))</f>
        <v>Drum</v>
      </c>
      <c r="O293" s="4" t="str">
        <f>IF(K293=[1]Enums!$B$16, [1]Enums!$A$16, IF(K293=[1]Enums!$B$17, [1]Enums!$A$17, [1]Enums!$A$18))</f>
        <v>Chemical Vat</v>
      </c>
    </row>
    <row r="294" spans="1:15" x14ac:dyDescent="0.2">
      <c r="A294" s="4" t="str">
        <f>[1]Enums!$A$134</f>
        <v>1.0.0</v>
      </c>
      <c r="B294" s="13" t="s">
        <v>646</v>
      </c>
      <c r="C294" s="13" t="s">
        <v>978</v>
      </c>
      <c r="D294" s="13" t="s">
        <v>1308</v>
      </c>
      <c r="E294" s="13" t="s">
        <v>1638</v>
      </c>
      <c r="F294" s="16" t="str">
        <f t="shared" si="16"/>
        <v>Vial (Tequila)</v>
      </c>
      <c r="G294" s="16" t="str">
        <f t="shared" si="17"/>
        <v>Beaker (Tequila)</v>
      </c>
      <c r="H294" s="16" t="str">
        <f t="shared" si="18"/>
        <v>Drum (Tequila)</v>
      </c>
      <c r="I294" s="16" t="str">
        <f t="shared" si="19"/>
        <v>Chemical Vat (Tequila)</v>
      </c>
      <c r="J294" s="16" t="str">
        <f>[1]Compounds!$B329</f>
        <v>Tequila</v>
      </c>
      <c r="K294" t="str">
        <f>[1]Compounds!$D329</f>
        <v>Liquid</v>
      </c>
      <c r="L294" s="4" t="str">
        <f>IF(K294=[1]Enums!$B$7, [1]Enums!$A$7, IF(K294=[1]Enums!$B$8, [1]Enums!$A$8, [1]Enums!$A$9))</f>
        <v>Vial</v>
      </c>
      <c r="M294" s="4" t="str">
        <f>IF(K294=[1]Enums!$B$10, [1]Enums!$A$10, IF(K294=[1]Enums!$B$11, [1]Enums!$A$11, [1]Enums!$A$12))</f>
        <v>Beaker</v>
      </c>
      <c r="N294" s="4" t="str">
        <f>IF(K294=[1]Enums!$B$13, [1]Enums!$A$13, IF(K294=[1]Enums!$B$14, [1]Enums!$A$14, [1]Enums!$A$15))</f>
        <v>Drum</v>
      </c>
      <c r="O294" s="4" t="str">
        <f>IF(K294=[1]Enums!$B$16, [1]Enums!$A$16, IF(K294=[1]Enums!$B$17, [1]Enums!$A$17, [1]Enums!$A$18))</f>
        <v>Chemical Vat</v>
      </c>
    </row>
    <row r="295" spans="1:15" x14ac:dyDescent="0.2">
      <c r="A295" s="4" t="str">
        <f>[1]Enums!$A$134</f>
        <v>1.0.0</v>
      </c>
      <c r="B295" s="13" t="s">
        <v>645</v>
      </c>
      <c r="C295" s="13" t="s">
        <v>977</v>
      </c>
      <c r="D295" s="13" t="s">
        <v>1307</v>
      </c>
      <c r="E295" s="13" t="s">
        <v>1637</v>
      </c>
      <c r="F295" s="16" t="str">
        <f t="shared" si="16"/>
        <v>Vial (Terephthalic Acid)</v>
      </c>
      <c r="G295" s="16" t="str">
        <f t="shared" si="17"/>
        <v>Beaker (Terephthalic Acid)</v>
      </c>
      <c r="H295" s="16" t="str">
        <f t="shared" si="18"/>
        <v>Drum (Terephthalic Acid)</v>
      </c>
      <c r="I295" s="16" t="str">
        <f t="shared" si="19"/>
        <v>Chemical Vat (Terephthalic Acid)</v>
      </c>
      <c r="J295" s="16" t="str">
        <f>[1]Compounds!$B283</f>
        <v>Terephthalic Acid</v>
      </c>
      <c r="K295" t="str">
        <f>[1]Compounds!$D283</f>
        <v>Liquid</v>
      </c>
      <c r="L295" s="4" t="str">
        <f>IF(K295=[1]Enums!$B$7, [1]Enums!$A$7, IF(K295=[1]Enums!$B$8, [1]Enums!$A$8, [1]Enums!$A$9))</f>
        <v>Vial</v>
      </c>
      <c r="M295" s="4" t="str">
        <f>IF(K295=[1]Enums!$B$10, [1]Enums!$A$10, IF(K295=[1]Enums!$B$11, [1]Enums!$A$11, [1]Enums!$A$12))</f>
        <v>Beaker</v>
      </c>
      <c r="N295" s="4" t="str">
        <f>IF(K295=[1]Enums!$B$13, [1]Enums!$A$13, IF(K295=[1]Enums!$B$14, [1]Enums!$A$14, [1]Enums!$A$15))</f>
        <v>Drum</v>
      </c>
      <c r="O295" s="4" t="str">
        <f>IF(K295=[1]Enums!$B$16, [1]Enums!$A$16, IF(K295=[1]Enums!$B$17, [1]Enums!$A$17, [1]Enums!$A$18))</f>
        <v>Chemical Vat</v>
      </c>
    </row>
    <row r="296" spans="1:15" x14ac:dyDescent="0.2">
      <c r="A296" s="4"/>
      <c r="B296" s="13" t="s">
        <v>644</v>
      </c>
      <c r="C296" s="13" t="s">
        <v>976</v>
      </c>
      <c r="D296" s="13" t="s">
        <v>1306</v>
      </c>
      <c r="E296" s="13" t="s">
        <v>1636</v>
      </c>
      <c r="F296" s="16" t="str">
        <f t="shared" si="16"/>
        <v>Vial (Tetrachloroethylene)</v>
      </c>
      <c r="G296" s="16" t="str">
        <f t="shared" si="17"/>
        <v>Beaker (Tetrachloroethylene)</v>
      </c>
      <c r="H296" s="16" t="str">
        <f t="shared" si="18"/>
        <v>Drum (Tetrachloroethylene)</v>
      </c>
      <c r="I296" s="16" t="str">
        <f t="shared" si="19"/>
        <v>Chemical Vat (Tetrachloroethylene)</v>
      </c>
      <c r="J296" s="16" t="str">
        <f>[1]Compounds!$B284</f>
        <v>Tetrachloroethylene</v>
      </c>
      <c r="K296" t="str">
        <f>[1]Compounds!$D284</f>
        <v>Liquid</v>
      </c>
      <c r="L296" s="4" t="str">
        <f>IF(K296=[1]Enums!$B$7, [1]Enums!$A$7, IF(K296=[1]Enums!$B$8, [1]Enums!$A$8, [1]Enums!$A$9))</f>
        <v>Vial</v>
      </c>
      <c r="M296" s="4" t="str">
        <f>IF(K296=[1]Enums!$B$10, [1]Enums!$A$10, IF(K296=[1]Enums!$B$11, [1]Enums!$A$11, [1]Enums!$A$12))</f>
        <v>Beaker</v>
      </c>
      <c r="N296" s="4" t="str">
        <f>IF(K296=[1]Enums!$B$13, [1]Enums!$A$13, IF(K296=[1]Enums!$B$14, [1]Enums!$A$14, [1]Enums!$A$15))</f>
        <v>Drum</v>
      </c>
      <c r="O296" s="4" t="str">
        <f>IF(K296=[1]Enums!$B$16, [1]Enums!$A$16, IF(K296=[1]Enums!$B$17, [1]Enums!$A$17, [1]Enums!$A$18))</f>
        <v>Chemical Vat</v>
      </c>
    </row>
    <row r="297" spans="1:15" x14ac:dyDescent="0.2">
      <c r="A297" s="4" t="str">
        <f>[1]Enums!$A$134</f>
        <v>1.0.0</v>
      </c>
      <c r="B297" s="13" t="s">
        <v>643</v>
      </c>
      <c r="C297" s="13" t="s">
        <v>975</v>
      </c>
      <c r="D297" s="13" t="s">
        <v>1305</v>
      </c>
      <c r="E297" s="13" t="s">
        <v>1635</v>
      </c>
      <c r="F297" s="16" t="str">
        <f t="shared" si="16"/>
        <v>Vial (Tetraethylene Glycol)</v>
      </c>
      <c r="G297" s="16" t="str">
        <f t="shared" si="17"/>
        <v>Beaker (Tetraethylene Glycol)</v>
      </c>
      <c r="H297" s="16" t="str">
        <f t="shared" si="18"/>
        <v>Drum (Tetraethylene Glycol)</v>
      </c>
      <c r="I297" s="16" t="str">
        <f t="shared" si="19"/>
        <v>Chemical Vat (Tetraethylene Glycol)</v>
      </c>
      <c r="J297" s="16" t="str">
        <f>[1]Compounds!$B285</f>
        <v>Tetraethylene Glycol</v>
      </c>
      <c r="K297" t="str">
        <f>[1]Compounds!$D285</f>
        <v>Liquid</v>
      </c>
      <c r="L297" s="4" t="str">
        <f>IF(K297=[1]Enums!$B$7, [1]Enums!$A$7, IF(K297=[1]Enums!$B$8, [1]Enums!$A$8, [1]Enums!$A$9))</f>
        <v>Vial</v>
      </c>
      <c r="M297" s="4" t="str">
        <f>IF(K297=[1]Enums!$B$10, [1]Enums!$A$10, IF(K297=[1]Enums!$B$11, [1]Enums!$A$11, [1]Enums!$A$12))</f>
        <v>Beaker</v>
      </c>
      <c r="N297" s="4" t="str">
        <f>IF(K297=[1]Enums!$B$13, [1]Enums!$A$13, IF(K297=[1]Enums!$B$14, [1]Enums!$A$14, [1]Enums!$A$15))</f>
        <v>Drum</v>
      </c>
      <c r="O297" s="4" t="str">
        <f>IF(K297=[1]Enums!$B$16, [1]Enums!$A$16, IF(K297=[1]Enums!$B$17, [1]Enums!$A$17, [1]Enums!$A$18))</f>
        <v>Chemical Vat</v>
      </c>
    </row>
    <row r="298" spans="1:15" x14ac:dyDescent="0.2">
      <c r="A298" s="4"/>
      <c r="B298" s="13" t="s">
        <v>642</v>
      </c>
      <c r="C298" s="13" t="s">
        <v>974</v>
      </c>
      <c r="D298" s="13" t="s">
        <v>1304</v>
      </c>
      <c r="E298" s="13" t="s">
        <v>1634</v>
      </c>
      <c r="F298" s="16" t="str">
        <f t="shared" si="16"/>
        <v>Vial (Thiourea)</v>
      </c>
      <c r="G298" s="16" t="str">
        <f t="shared" si="17"/>
        <v>Beaker (Thiourea)</v>
      </c>
      <c r="H298" s="16" t="str">
        <f t="shared" si="18"/>
        <v>Drum (Thiourea)</v>
      </c>
      <c r="I298" s="16" t="str">
        <f t="shared" si="19"/>
        <v>Chemical Vat (Thiourea)</v>
      </c>
      <c r="J298" s="16" t="str">
        <f>[1]Compounds!$B286</f>
        <v>Thiourea</v>
      </c>
      <c r="K298" t="str">
        <f>[1]Compounds!$D286</f>
        <v>Liquid</v>
      </c>
      <c r="L298" s="4" t="str">
        <f>IF(K298=[1]Enums!$B$7, [1]Enums!$A$7, IF(K298=[1]Enums!$B$8, [1]Enums!$A$8, [1]Enums!$A$9))</f>
        <v>Vial</v>
      </c>
      <c r="M298" s="4" t="str">
        <f>IF(K298=[1]Enums!$B$10, [1]Enums!$A$10, IF(K298=[1]Enums!$B$11, [1]Enums!$A$11, [1]Enums!$A$12))</f>
        <v>Beaker</v>
      </c>
      <c r="N298" s="4" t="str">
        <f>IF(K298=[1]Enums!$B$13, [1]Enums!$A$13, IF(K298=[1]Enums!$B$14, [1]Enums!$A$14, [1]Enums!$A$15))</f>
        <v>Drum</v>
      </c>
      <c r="O298" s="4" t="str">
        <f>IF(K298=[1]Enums!$B$16, [1]Enums!$A$16, IF(K298=[1]Enums!$B$17, [1]Enums!$A$17, [1]Enums!$A$18))</f>
        <v>Chemical Vat</v>
      </c>
    </row>
    <row r="299" spans="1:15" x14ac:dyDescent="0.2">
      <c r="A299" s="4"/>
      <c r="B299" s="13" t="s">
        <v>641</v>
      </c>
      <c r="C299" s="13" t="s">
        <v>973</v>
      </c>
      <c r="D299" s="13" t="s">
        <v>1303</v>
      </c>
      <c r="E299" s="13" t="s">
        <v>1633</v>
      </c>
      <c r="F299" s="16" t="str">
        <f t="shared" si="16"/>
        <v>Vial (Thymolphthalein)</v>
      </c>
      <c r="G299" s="16" t="str">
        <f t="shared" si="17"/>
        <v>Beaker (Thymolphthalein)</v>
      </c>
      <c r="H299" s="16" t="str">
        <f t="shared" si="18"/>
        <v>Drum (Thymolphthalein)</v>
      </c>
      <c r="I299" s="16" t="str">
        <f t="shared" si="19"/>
        <v>Chemical Vat (Thymolphthalein)</v>
      </c>
      <c r="J299" s="16" t="str">
        <f>[1]Compounds!$B287</f>
        <v>Thymolphthalein</v>
      </c>
      <c r="K299" t="str">
        <f>[1]Compounds!$D287</f>
        <v>Liquid</v>
      </c>
      <c r="L299" s="4" t="str">
        <f>IF(K299=[1]Enums!$B$7, [1]Enums!$A$7, IF(K299=[1]Enums!$B$8, [1]Enums!$A$8, [1]Enums!$A$9))</f>
        <v>Vial</v>
      </c>
      <c r="M299" s="4" t="str">
        <f>IF(K299=[1]Enums!$B$10, [1]Enums!$A$10, IF(K299=[1]Enums!$B$11, [1]Enums!$A$11, [1]Enums!$A$12))</f>
        <v>Beaker</v>
      </c>
      <c r="N299" s="4" t="str">
        <f>IF(K299=[1]Enums!$B$13, [1]Enums!$A$13, IF(K299=[1]Enums!$B$14, [1]Enums!$A$14, [1]Enums!$A$15))</f>
        <v>Drum</v>
      </c>
      <c r="O299" s="4" t="str">
        <f>IF(K299=[1]Enums!$B$16, [1]Enums!$A$16, IF(K299=[1]Enums!$B$17, [1]Enums!$A$17, [1]Enums!$A$18))</f>
        <v>Chemical Vat</v>
      </c>
    </row>
    <row r="300" spans="1:15" x14ac:dyDescent="0.2">
      <c r="A300" s="4"/>
      <c r="B300" s="13" t="s">
        <v>640</v>
      </c>
      <c r="C300" s="13" t="s">
        <v>972</v>
      </c>
      <c r="D300" s="13" t="s">
        <v>1302</v>
      </c>
      <c r="E300" s="13" t="s">
        <v>1632</v>
      </c>
      <c r="F300" s="16" t="str">
        <f t="shared" si="16"/>
        <v>Vial (Titanium Dioxide)</v>
      </c>
      <c r="G300" s="16" t="str">
        <f t="shared" si="17"/>
        <v>Beaker (Titanium Dioxide)</v>
      </c>
      <c r="H300" s="16" t="str">
        <f t="shared" si="18"/>
        <v>Drum (Titanium Dioxide)</v>
      </c>
      <c r="I300" s="16" t="str">
        <f t="shared" si="19"/>
        <v>Chemical Vat (Titanium Dioxide)</v>
      </c>
      <c r="J300" s="16" t="str">
        <f>[1]Compounds!$B288</f>
        <v>Titanium Dioxide</v>
      </c>
      <c r="K300" t="str">
        <f>[1]Compounds!$D288</f>
        <v>Liquid</v>
      </c>
      <c r="L300" s="4" t="str">
        <f>IF(K300=[1]Enums!$B$7, [1]Enums!$A$7, IF(K300=[1]Enums!$B$8, [1]Enums!$A$8, [1]Enums!$A$9))</f>
        <v>Vial</v>
      </c>
      <c r="M300" s="4" t="str">
        <f>IF(K300=[1]Enums!$B$10, [1]Enums!$A$10, IF(K300=[1]Enums!$B$11, [1]Enums!$A$11, [1]Enums!$A$12))</f>
        <v>Beaker</v>
      </c>
      <c r="N300" s="4" t="str">
        <f>IF(K300=[1]Enums!$B$13, [1]Enums!$A$13, IF(K300=[1]Enums!$B$14, [1]Enums!$A$14, [1]Enums!$A$15))</f>
        <v>Drum</v>
      </c>
      <c r="O300" s="4" t="str">
        <f>IF(K300=[1]Enums!$B$16, [1]Enums!$A$16, IF(K300=[1]Enums!$B$17, [1]Enums!$A$17, [1]Enums!$A$18))</f>
        <v>Chemical Vat</v>
      </c>
    </row>
    <row r="301" spans="1:15" x14ac:dyDescent="0.2">
      <c r="A301" s="4" t="str">
        <f>[1]Enums!$A$134</f>
        <v>1.0.0</v>
      </c>
      <c r="B301" s="13" t="s">
        <v>639</v>
      </c>
      <c r="C301" s="13" t="s">
        <v>971</v>
      </c>
      <c r="D301" s="13" t="s">
        <v>1301</v>
      </c>
      <c r="E301" s="13" t="s">
        <v>1631</v>
      </c>
      <c r="F301" s="16" t="str">
        <f t="shared" si="16"/>
        <v>Vial (Toluene)</v>
      </c>
      <c r="G301" s="16" t="str">
        <f t="shared" si="17"/>
        <v>Beaker (Toluene)</v>
      </c>
      <c r="H301" s="16" t="str">
        <f t="shared" si="18"/>
        <v>Drum (Toluene)</v>
      </c>
      <c r="I301" s="16" t="str">
        <f t="shared" si="19"/>
        <v>Chemical Vat (Toluene)</v>
      </c>
      <c r="J301" s="16" t="str">
        <f>[1]Compounds!$B289</f>
        <v>Toluene</v>
      </c>
      <c r="K301" t="str">
        <f>[1]Compounds!$D289</f>
        <v>Liquid</v>
      </c>
      <c r="L301" s="4" t="str">
        <f>IF(K301=[1]Enums!$B$7, [1]Enums!$A$7, IF(K301=[1]Enums!$B$8, [1]Enums!$A$8, [1]Enums!$A$9))</f>
        <v>Vial</v>
      </c>
      <c r="M301" s="4" t="str">
        <f>IF(K301=[1]Enums!$B$10, [1]Enums!$A$10, IF(K301=[1]Enums!$B$11, [1]Enums!$A$11, [1]Enums!$A$12))</f>
        <v>Beaker</v>
      </c>
      <c r="N301" s="4" t="str">
        <f>IF(K301=[1]Enums!$B$13, [1]Enums!$A$13, IF(K301=[1]Enums!$B$14, [1]Enums!$A$14, [1]Enums!$A$15))</f>
        <v>Drum</v>
      </c>
      <c r="O301" s="4" t="str">
        <f>IF(K301=[1]Enums!$B$16, [1]Enums!$A$16, IF(K301=[1]Enums!$B$17, [1]Enums!$A$17, [1]Enums!$A$18))</f>
        <v>Chemical Vat</v>
      </c>
    </row>
    <row r="302" spans="1:15" x14ac:dyDescent="0.2">
      <c r="A302" s="4" t="str">
        <f>[1]Enums!$A$134</f>
        <v>1.0.0</v>
      </c>
      <c r="B302" s="13" t="s">
        <v>638</v>
      </c>
      <c r="C302" s="13" t="s">
        <v>970</v>
      </c>
      <c r="D302" s="13" t="s">
        <v>1300</v>
      </c>
      <c r="E302" s="13" t="s">
        <v>1630</v>
      </c>
      <c r="F302" s="16" t="str">
        <f t="shared" si="16"/>
        <v>Vial (Toluene Diisocyanate)</v>
      </c>
      <c r="G302" s="16" t="str">
        <f t="shared" si="17"/>
        <v>Beaker (Toluene Diisocyanate)</v>
      </c>
      <c r="H302" s="16" t="str">
        <f t="shared" si="18"/>
        <v>Drum (Toluene Diisocyanate)</v>
      </c>
      <c r="I302" s="16" t="str">
        <f t="shared" si="19"/>
        <v>Chemical Vat (Toluene Diisocyanate)</v>
      </c>
      <c r="J302" s="16" t="str">
        <f>[1]Compounds!$B290</f>
        <v>Toluene Diisocyanate</v>
      </c>
      <c r="K302" t="str">
        <f>[1]Compounds!$D290</f>
        <v>Liquid</v>
      </c>
      <c r="L302" s="4" t="str">
        <f>IF(K302=[1]Enums!$B$7, [1]Enums!$A$7, IF(K302=[1]Enums!$B$8, [1]Enums!$A$8, [1]Enums!$A$9))</f>
        <v>Vial</v>
      </c>
      <c r="M302" s="4" t="str">
        <f>IF(K302=[1]Enums!$B$10, [1]Enums!$A$10, IF(K302=[1]Enums!$B$11, [1]Enums!$A$11, [1]Enums!$A$12))</f>
        <v>Beaker</v>
      </c>
      <c r="N302" s="4" t="str">
        <f>IF(K302=[1]Enums!$B$13, [1]Enums!$A$13, IF(K302=[1]Enums!$B$14, [1]Enums!$A$14, [1]Enums!$A$15))</f>
        <v>Drum</v>
      </c>
      <c r="O302" s="4" t="str">
        <f>IF(K302=[1]Enums!$B$16, [1]Enums!$A$16, IF(K302=[1]Enums!$B$17, [1]Enums!$A$17, [1]Enums!$A$18))</f>
        <v>Chemical Vat</v>
      </c>
    </row>
    <row r="303" spans="1:15" x14ac:dyDescent="0.2">
      <c r="A303" s="4"/>
      <c r="B303" s="13" t="s">
        <v>637</v>
      </c>
      <c r="C303" s="13" t="s">
        <v>969</v>
      </c>
      <c r="D303" s="13" t="s">
        <v>1299</v>
      </c>
      <c r="E303" s="13" t="s">
        <v>1629</v>
      </c>
      <c r="F303" s="16" t="str">
        <f t="shared" si="16"/>
        <v>Flask (Town Gas)</v>
      </c>
      <c r="G303" s="16" t="str">
        <f t="shared" si="17"/>
        <v>Cartridge (Town Gas)</v>
      </c>
      <c r="H303" s="16" t="str">
        <f t="shared" si="18"/>
        <v>Canister (Town Gas)</v>
      </c>
      <c r="I303" s="16" t="str">
        <f t="shared" si="19"/>
        <v>Chemical Tank (Town Gas)</v>
      </c>
      <c r="J303" s="16" t="str">
        <f>[1]Compounds!$B291</f>
        <v>Town Gas</v>
      </c>
      <c r="K303" t="str">
        <f>[1]Compounds!$D291</f>
        <v>Gas</v>
      </c>
      <c r="L303" s="4" t="str">
        <f>IF(K303=[1]Enums!$B$7, [1]Enums!$A$7, IF(K303=[1]Enums!$B$8, [1]Enums!$A$8, [1]Enums!$A$9))</f>
        <v>Flask</v>
      </c>
      <c r="M303" s="4" t="str">
        <f>IF(K303=[1]Enums!$B$10, [1]Enums!$A$10, IF(K303=[1]Enums!$B$11, [1]Enums!$A$11, [1]Enums!$A$12))</f>
        <v>Cartridge</v>
      </c>
      <c r="N303" s="4" t="str">
        <f>IF(K303=[1]Enums!$B$13, [1]Enums!$A$13, IF(K303=[1]Enums!$B$14, [1]Enums!$A$14, [1]Enums!$A$15))</f>
        <v>Canister</v>
      </c>
      <c r="O303" s="4" t="str">
        <f>IF(K303=[1]Enums!$B$16, [1]Enums!$A$16, IF(K303=[1]Enums!$B$17, [1]Enums!$A$17, [1]Enums!$A$18))</f>
        <v>Chemical Tank</v>
      </c>
    </row>
    <row r="304" spans="1:15" x14ac:dyDescent="0.2">
      <c r="A304" s="4" t="str">
        <f>[1]Enums!$A$134</f>
        <v>1.0.0</v>
      </c>
      <c r="B304" s="13" t="s">
        <v>636</v>
      </c>
      <c r="C304" s="13" t="s">
        <v>968</v>
      </c>
      <c r="D304" s="13" t="s">
        <v>1298</v>
      </c>
      <c r="E304" s="13" t="s">
        <v>1628</v>
      </c>
      <c r="F304" s="16" t="str">
        <f t="shared" si="16"/>
        <v>Vial (Trichloroethylene)</v>
      </c>
      <c r="G304" s="16" t="str">
        <f t="shared" si="17"/>
        <v>Beaker (Trichloroethylene)</v>
      </c>
      <c r="H304" s="16" t="str">
        <f t="shared" si="18"/>
        <v>Drum (Trichloroethylene)</v>
      </c>
      <c r="I304" s="16" t="str">
        <f t="shared" si="19"/>
        <v>Chemical Vat (Trichloroethylene)</v>
      </c>
      <c r="J304" s="16" t="str">
        <f>[1]Compounds!$B292</f>
        <v>Trichloroethylene</v>
      </c>
      <c r="K304" t="str">
        <f>[1]Compounds!$D292</f>
        <v>Liquid</v>
      </c>
      <c r="L304" s="4" t="str">
        <f>IF(K304=[1]Enums!$B$7, [1]Enums!$A$7, IF(K304=[1]Enums!$B$8, [1]Enums!$A$8, [1]Enums!$A$9))</f>
        <v>Vial</v>
      </c>
      <c r="M304" s="4" t="str">
        <f>IF(K304=[1]Enums!$B$10, [1]Enums!$A$10, IF(K304=[1]Enums!$B$11, [1]Enums!$A$11, [1]Enums!$A$12))</f>
        <v>Beaker</v>
      </c>
      <c r="N304" s="4" t="str">
        <f>IF(K304=[1]Enums!$B$13, [1]Enums!$A$13, IF(K304=[1]Enums!$B$14, [1]Enums!$A$14, [1]Enums!$A$15))</f>
        <v>Drum</v>
      </c>
      <c r="O304" s="4" t="str">
        <f>IF(K304=[1]Enums!$B$16, [1]Enums!$A$16, IF(K304=[1]Enums!$B$17, [1]Enums!$A$17, [1]Enums!$A$18))</f>
        <v>Chemical Vat</v>
      </c>
    </row>
    <row r="305" spans="1:15" x14ac:dyDescent="0.2">
      <c r="A305" s="4"/>
      <c r="B305" s="13" t="s">
        <v>635</v>
      </c>
      <c r="C305" s="13" t="s">
        <v>967</v>
      </c>
      <c r="D305" s="13" t="s">
        <v>1297</v>
      </c>
      <c r="E305" s="13" t="s">
        <v>1627</v>
      </c>
      <c r="F305" s="16" t="str">
        <f t="shared" si="16"/>
        <v>Bag (Triethylaluminium)</v>
      </c>
      <c r="G305" s="16" t="str">
        <f t="shared" si="17"/>
        <v>Sack (Triethylaluminium)</v>
      </c>
      <c r="H305" s="16" t="str">
        <f t="shared" si="18"/>
        <v>Powder Keg (Triethylaluminium)</v>
      </c>
      <c r="I305" s="16" t="str">
        <f t="shared" si="19"/>
        <v>Chemical Silo (Triethylaluminium)</v>
      </c>
      <c r="J305" s="16" t="str">
        <f>[1]Compounds!$B324</f>
        <v>Triethylaluminium</v>
      </c>
      <c r="K305" t="str">
        <f>[1]Compounds!$D324</f>
        <v>Solid</v>
      </c>
      <c r="L305" s="4" t="str">
        <f>IF(K305=[1]Enums!$B$7, [1]Enums!$A$7, IF(K305=[1]Enums!$B$8, [1]Enums!$A$8, [1]Enums!$A$9))</f>
        <v>Bag</v>
      </c>
      <c r="M305" s="4" t="str">
        <f>IF(K305=[1]Enums!$B$10, [1]Enums!$A$10, IF(K305=[1]Enums!$B$11, [1]Enums!$A$11, [1]Enums!$A$12))</f>
        <v>Sack</v>
      </c>
      <c r="N305" s="4" t="str">
        <f>IF(K305=[1]Enums!$B$13, [1]Enums!$A$13, IF(K305=[1]Enums!$B$14, [1]Enums!$A$14, [1]Enums!$A$15))</f>
        <v>Powder Keg</v>
      </c>
      <c r="O305" s="4" t="str">
        <f>IF(K305=[1]Enums!$B$16, [1]Enums!$A$16, IF(K305=[1]Enums!$B$17, [1]Enums!$A$17, [1]Enums!$A$18))</f>
        <v>Chemical Silo</v>
      </c>
    </row>
    <row r="306" spans="1:15" x14ac:dyDescent="0.2">
      <c r="A306" s="4" t="str">
        <f>[1]Enums!$A$134</f>
        <v>1.0.0</v>
      </c>
      <c r="B306" s="13" t="s">
        <v>634</v>
      </c>
      <c r="C306" s="13" t="s">
        <v>966</v>
      </c>
      <c r="D306" s="13" t="s">
        <v>1296</v>
      </c>
      <c r="E306" s="13" t="s">
        <v>1626</v>
      </c>
      <c r="F306" s="16" t="str">
        <f t="shared" si="16"/>
        <v>Vial (Triethylene Glycol)</v>
      </c>
      <c r="G306" s="16" t="str">
        <f t="shared" si="17"/>
        <v>Beaker (Triethylene Glycol)</v>
      </c>
      <c r="H306" s="16" t="str">
        <f t="shared" si="18"/>
        <v>Drum (Triethylene Glycol)</v>
      </c>
      <c r="I306" s="16" t="str">
        <f t="shared" si="19"/>
        <v>Chemical Vat (Triethylene Glycol)</v>
      </c>
      <c r="J306" s="16" t="str">
        <f>[1]Compounds!$B293</f>
        <v>Triethylene Glycol</v>
      </c>
      <c r="K306" t="str">
        <f>[1]Compounds!$D293</f>
        <v>Liquid</v>
      </c>
      <c r="L306" s="4" t="str">
        <f>IF(K306=[1]Enums!$B$7, [1]Enums!$A$7, IF(K306=[1]Enums!$B$8, [1]Enums!$A$8, [1]Enums!$A$9))</f>
        <v>Vial</v>
      </c>
      <c r="M306" s="4" t="str">
        <f>IF(K306=[1]Enums!$B$10, [1]Enums!$A$10, IF(K306=[1]Enums!$B$11, [1]Enums!$A$11, [1]Enums!$A$12))</f>
        <v>Beaker</v>
      </c>
      <c r="N306" s="4" t="str">
        <f>IF(K306=[1]Enums!$B$13, [1]Enums!$A$13, IF(K306=[1]Enums!$B$14, [1]Enums!$A$14, [1]Enums!$A$15))</f>
        <v>Drum</v>
      </c>
      <c r="O306" s="4" t="str">
        <f>IF(K306=[1]Enums!$B$16, [1]Enums!$A$16, IF(K306=[1]Enums!$B$17, [1]Enums!$A$17, [1]Enums!$A$18))</f>
        <v>Chemical Vat</v>
      </c>
    </row>
    <row r="307" spans="1:15" x14ac:dyDescent="0.2">
      <c r="A307" s="4" t="str">
        <f>[1]Enums!$A$134</f>
        <v>1.0.0</v>
      </c>
      <c r="B307" s="13" t="s">
        <v>633</v>
      </c>
      <c r="C307" s="13" t="s">
        <v>965</v>
      </c>
      <c r="D307" s="13" t="s">
        <v>1295</v>
      </c>
      <c r="E307" s="13" t="s">
        <v>1625</v>
      </c>
      <c r="F307" s="16" t="str">
        <f t="shared" si="16"/>
        <v>Bag (Trimethyl Orthoformate)</v>
      </c>
      <c r="G307" s="16" t="str">
        <f t="shared" si="17"/>
        <v>Sack (Trimethyl Orthoformate)</v>
      </c>
      <c r="H307" s="16" t="str">
        <f t="shared" si="18"/>
        <v>Powder Keg (Trimethyl Orthoformate)</v>
      </c>
      <c r="I307" s="16" t="str">
        <f t="shared" si="19"/>
        <v>Chemical Silo (Trimethyl Orthoformate)</v>
      </c>
      <c r="J307" s="16" t="str">
        <f>[1]Compounds!$B321</f>
        <v>Trimethyl Orthoformate</v>
      </c>
      <c r="K307" t="str">
        <f>[1]Compounds!$D321</f>
        <v>Solid</v>
      </c>
      <c r="L307" s="4" t="str">
        <f>IF(K307=[1]Enums!$B$7, [1]Enums!$A$7, IF(K307=[1]Enums!$B$8, [1]Enums!$A$8, [1]Enums!$A$9))</f>
        <v>Bag</v>
      </c>
      <c r="M307" s="4" t="str">
        <f>IF(K307=[1]Enums!$B$10, [1]Enums!$A$10, IF(K307=[1]Enums!$B$11, [1]Enums!$A$11, [1]Enums!$A$12))</f>
        <v>Sack</v>
      </c>
      <c r="N307" s="4" t="str">
        <f>IF(K307=[1]Enums!$B$13, [1]Enums!$A$13, IF(K307=[1]Enums!$B$14, [1]Enums!$A$14, [1]Enums!$A$15))</f>
        <v>Powder Keg</v>
      </c>
      <c r="O307" s="4" t="str">
        <f>IF(K307=[1]Enums!$B$16, [1]Enums!$A$16, IF(K307=[1]Enums!$B$17, [1]Enums!$A$17, [1]Enums!$A$18))</f>
        <v>Chemical Silo</v>
      </c>
    </row>
    <row r="308" spans="1:15" x14ac:dyDescent="0.2">
      <c r="A308" s="4" t="str">
        <f>[1]Enums!$A$134</f>
        <v>1.0.0</v>
      </c>
      <c r="B308" s="13" t="s">
        <v>632</v>
      </c>
      <c r="C308" s="13" t="s">
        <v>964</v>
      </c>
      <c r="D308" s="13" t="s">
        <v>1294</v>
      </c>
      <c r="E308" s="13" t="s">
        <v>1624</v>
      </c>
      <c r="F308" s="16" t="str">
        <f t="shared" si="16"/>
        <v>Vial (Trioxane)</v>
      </c>
      <c r="G308" s="16" t="str">
        <f t="shared" si="17"/>
        <v>Beaker (Trioxane)</v>
      </c>
      <c r="H308" s="16" t="str">
        <f t="shared" si="18"/>
        <v>Drum (Trioxane)</v>
      </c>
      <c r="I308" s="16" t="str">
        <f t="shared" si="19"/>
        <v>Chemical Vat (Trioxane)</v>
      </c>
      <c r="J308" s="16" t="str">
        <f>[1]Compounds!$B294</f>
        <v>Trioxane</v>
      </c>
      <c r="K308" t="str">
        <f>[1]Compounds!$D294</f>
        <v>Liquid</v>
      </c>
      <c r="L308" s="4" t="str">
        <f>IF(K308=[1]Enums!$B$7, [1]Enums!$A$7, IF(K308=[1]Enums!$B$8, [1]Enums!$A$8, [1]Enums!$A$9))</f>
        <v>Vial</v>
      </c>
      <c r="M308" s="4" t="str">
        <f>IF(K308=[1]Enums!$B$10, [1]Enums!$A$10, IF(K308=[1]Enums!$B$11, [1]Enums!$A$11, [1]Enums!$A$12))</f>
        <v>Beaker</v>
      </c>
      <c r="N308" s="4" t="str">
        <f>IF(K308=[1]Enums!$B$13, [1]Enums!$A$13, IF(K308=[1]Enums!$B$14, [1]Enums!$A$14, [1]Enums!$A$15))</f>
        <v>Drum</v>
      </c>
      <c r="O308" s="4" t="str">
        <f>IF(K308=[1]Enums!$B$16, [1]Enums!$A$16, IF(K308=[1]Enums!$B$17, [1]Enums!$A$17, [1]Enums!$A$18))</f>
        <v>Chemical Vat</v>
      </c>
    </row>
    <row r="309" spans="1:15" x14ac:dyDescent="0.2">
      <c r="A309" s="4"/>
      <c r="B309" s="13" t="s">
        <v>631</v>
      </c>
      <c r="C309" s="13" t="s">
        <v>963</v>
      </c>
      <c r="D309" s="13" t="s">
        <v>1293</v>
      </c>
      <c r="E309" s="13" t="s">
        <v>1623</v>
      </c>
      <c r="F309" s="16" t="str">
        <f t="shared" si="16"/>
        <v>Bag (Tungsten VI Chloride )</v>
      </c>
      <c r="G309" s="16" t="str">
        <f t="shared" si="17"/>
        <v>Sack (Tungsten VI Chloride )</v>
      </c>
      <c r="H309" s="16" t="str">
        <f t="shared" si="18"/>
        <v>Powder Keg (Tungsten VI Chloride )</v>
      </c>
      <c r="I309" s="16" t="str">
        <f t="shared" si="19"/>
        <v>Chemical Silo (Tungsten VI Chloride )</v>
      </c>
      <c r="J309" s="16" t="str">
        <f>[1]Compounds!$B314</f>
        <v xml:space="preserve">Tungsten VI Chloride </v>
      </c>
      <c r="K309" t="str">
        <f>[1]Compounds!$D314</f>
        <v>Solid</v>
      </c>
      <c r="L309" s="4" t="str">
        <f>IF(K309=[1]Enums!$B$7, [1]Enums!$A$7, IF(K309=[1]Enums!$B$8, [1]Enums!$A$8, [1]Enums!$A$9))</f>
        <v>Bag</v>
      </c>
      <c r="M309" s="4" t="str">
        <f>IF(K309=[1]Enums!$B$10, [1]Enums!$A$10, IF(K309=[1]Enums!$B$11, [1]Enums!$A$11, [1]Enums!$A$12))</f>
        <v>Sack</v>
      </c>
      <c r="N309" s="4" t="str">
        <f>IF(K309=[1]Enums!$B$13, [1]Enums!$A$13, IF(K309=[1]Enums!$B$14, [1]Enums!$A$14, [1]Enums!$A$15))</f>
        <v>Powder Keg</v>
      </c>
      <c r="O309" s="4" t="str">
        <f>IF(K309=[1]Enums!$B$16, [1]Enums!$A$16, IF(K309=[1]Enums!$B$17, [1]Enums!$A$17, [1]Enums!$A$18))</f>
        <v>Chemical Silo</v>
      </c>
    </row>
    <row r="310" spans="1:15" x14ac:dyDescent="0.2">
      <c r="A310" s="4"/>
      <c r="B310" s="13" t="s">
        <v>630</v>
      </c>
      <c r="C310" s="13" t="s">
        <v>962</v>
      </c>
      <c r="D310" s="13" t="s">
        <v>1292</v>
      </c>
      <c r="E310" s="13" t="s">
        <v>1622</v>
      </c>
      <c r="F310" s="16" t="str">
        <f t="shared" si="16"/>
        <v>Vial (Turpentine)</v>
      </c>
      <c r="G310" s="16" t="str">
        <f t="shared" si="17"/>
        <v>Beaker (Turpentine)</v>
      </c>
      <c r="H310" s="16" t="str">
        <f t="shared" si="18"/>
        <v>Drum (Turpentine)</v>
      </c>
      <c r="I310" s="16" t="str">
        <f t="shared" si="19"/>
        <v>Chemical Vat (Turpentine)</v>
      </c>
      <c r="J310" s="16" t="str">
        <f>[1]Compounds!$B295</f>
        <v>Turpentine</v>
      </c>
      <c r="K310" t="str">
        <f>[1]Compounds!$D295</f>
        <v>Liquid</v>
      </c>
      <c r="L310" s="4" t="str">
        <f>IF(K310=[1]Enums!$B$7, [1]Enums!$A$7, IF(K310=[1]Enums!$B$8, [1]Enums!$A$8, [1]Enums!$A$9))</f>
        <v>Vial</v>
      </c>
      <c r="M310" s="4" t="str">
        <f>IF(K310=[1]Enums!$B$10, [1]Enums!$A$10, IF(K310=[1]Enums!$B$11, [1]Enums!$A$11, [1]Enums!$A$12))</f>
        <v>Beaker</v>
      </c>
      <c r="N310" s="4" t="str">
        <f>IF(K310=[1]Enums!$B$13, [1]Enums!$A$13, IF(K310=[1]Enums!$B$14, [1]Enums!$A$14, [1]Enums!$A$15))</f>
        <v>Drum</v>
      </c>
      <c r="O310" s="4" t="str">
        <f>IF(K310=[1]Enums!$B$16, [1]Enums!$A$16, IF(K310=[1]Enums!$B$17, [1]Enums!$A$17, [1]Enums!$A$18))</f>
        <v>Chemical Vat</v>
      </c>
    </row>
    <row r="311" spans="1:15" x14ac:dyDescent="0.2">
      <c r="A311" s="4" t="str">
        <f>[1]Enums!$A$134</f>
        <v>1.0.0</v>
      </c>
      <c r="B311" s="13" t="s">
        <v>629</v>
      </c>
      <c r="C311" s="13" t="s">
        <v>961</v>
      </c>
      <c r="D311" s="13" t="s">
        <v>1291</v>
      </c>
      <c r="E311" s="13" t="s">
        <v>1621</v>
      </c>
      <c r="F311" s="16" t="str">
        <f t="shared" si="16"/>
        <v>Vial (Urea)</v>
      </c>
      <c r="G311" s="16" t="str">
        <f t="shared" si="17"/>
        <v>Beaker (Urea)</v>
      </c>
      <c r="H311" s="16" t="str">
        <f t="shared" si="18"/>
        <v>Drum (Urea)</v>
      </c>
      <c r="I311" s="16" t="str">
        <f t="shared" si="19"/>
        <v>Chemical Vat (Urea)</v>
      </c>
      <c r="J311" s="16" t="str">
        <f>[1]Compounds!$B296</f>
        <v>Urea</v>
      </c>
      <c r="K311" t="str">
        <f>[1]Compounds!$D296</f>
        <v>Liquid</v>
      </c>
      <c r="L311" s="4" t="str">
        <f>IF(K311=[1]Enums!$B$7, [1]Enums!$A$7, IF(K311=[1]Enums!$B$8, [1]Enums!$A$8, [1]Enums!$A$9))</f>
        <v>Vial</v>
      </c>
      <c r="M311" s="4" t="str">
        <f>IF(K311=[1]Enums!$B$10, [1]Enums!$A$10, IF(K311=[1]Enums!$B$11, [1]Enums!$A$11, [1]Enums!$A$12))</f>
        <v>Beaker</v>
      </c>
      <c r="N311" s="4" t="str">
        <f>IF(K311=[1]Enums!$B$13, [1]Enums!$A$13, IF(K311=[1]Enums!$B$14, [1]Enums!$A$14, [1]Enums!$A$15))</f>
        <v>Drum</v>
      </c>
      <c r="O311" s="4" t="str">
        <f>IF(K311=[1]Enums!$B$16, [1]Enums!$A$16, IF(K311=[1]Enums!$B$17, [1]Enums!$A$17, [1]Enums!$A$18))</f>
        <v>Chemical Vat</v>
      </c>
    </row>
    <row r="312" spans="1:15" x14ac:dyDescent="0.2">
      <c r="A312" s="4"/>
      <c r="B312" s="13" t="s">
        <v>628</v>
      </c>
      <c r="C312" s="13" t="s">
        <v>960</v>
      </c>
      <c r="D312" s="13" t="s">
        <v>1290</v>
      </c>
      <c r="E312" s="13" t="s">
        <v>1620</v>
      </c>
      <c r="F312" s="16" t="str">
        <f t="shared" si="16"/>
        <v>Vial (Urea Formaldehyde)</v>
      </c>
      <c r="G312" s="16" t="str">
        <f t="shared" si="17"/>
        <v>Beaker (Urea Formaldehyde)</v>
      </c>
      <c r="H312" s="16" t="str">
        <f t="shared" si="18"/>
        <v>Drum (Urea Formaldehyde)</v>
      </c>
      <c r="I312" s="16" t="str">
        <f t="shared" si="19"/>
        <v>Chemical Vat (Urea Formaldehyde)</v>
      </c>
      <c r="J312" s="16" t="str">
        <f>[1]Compounds!$B297</f>
        <v>Urea Formaldehyde</v>
      </c>
      <c r="K312" t="str">
        <f>[1]Compounds!$D297</f>
        <v>Liquid</v>
      </c>
      <c r="L312" s="4" t="str">
        <f>IF(K312=[1]Enums!$B$7, [1]Enums!$A$7, IF(K312=[1]Enums!$B$8, [1]Enums!$A$8, [1]Enums!$A$9))</f>
        <v>Vial</v>
      </c>
      <c r="M312" s="4" t="str">
        <f>IF(K312=[1]Enums!$B$10, [1]Enums!$A$10, IF(K312=[1]Enums!$B$11, [1]Enums!$A$11, [1]Enums!$A$12))</f>
        <v>Beaker</v>
      </c>
      <c r="N312" s="4" t="str">
        <f>IF(K312=[1]Enums!$B$13, [1]Enums!$A$13, IF(K312=[1]Enums!$B$14, [1]Enums!$A$14, [1]Enums!$A$15))</f>
        <v>Drum</v>
      </c>
      <c r="O312" s="4" t="str">
        <f>IF(K312=[1]Enums!$B$16, [1]Enums!$A$16, IF(K312=[1]Enums!$B$17, [1]Enums!$A$17, [1]Enums!$A$18))</f>
        <v>Chemical Vat</v>
      </c>
    </row>
    <row r="313" spans="1:15" x14ac:dyDescent="0.2">
      <c r="A313" s="4" t="str">
        <f>[1]Enums!$A$134</f>
        <v>1.0.0</v>
      </c>
      <c r="B313" s="13" t="s">
        <v>627</v>
      </c>
      <c r="C313" s="13" t="s">
        <v>959</v>
      </c>
      <c r="D313" s="13" t="s">
        <v>1289</v>
      </c>
      <c r="E313" s="13" t="s">
        <v>1619</v>
      </c>
      <c r="F313" s="16" t="str">
        <f t="shared" si="16"/>
        <v>Vial (Valerolactone)</v>
      </c>
      <c r="G313" s="16" t="str">
        <f t="shared" si="17"/>
        <v>Beaker (Valerolactone)</v>
      </c>
      <c r="H313" s="16" t="str">
        <f t="shared" si="18"/>
        <v>Drum (Valerolactone)</v>
      </c>
      <c r="I313" s="16" t="str">
        <f t="shared" si="19"/>
        <v>Chemical Vat (Valerolactone)</v>
      </c>
      <c r="J313" s="16" t="str">
        <f>[1]Compounds!$B298</f>
        <v>Valerolactone</v>
      </c>
      <c r="K313" t="str">
        <f>[1]Compounds!$D298</f>
        <v>Liquid</v>
      </c>
      <c r="L313" s="4" t="str">
        <f>IF(K313=[1]Enums!$B$7, [1]Enums!$A$7, IF(K313=[1]Enums!$B$8, [1]Enums!$A$8, [1]Enums!$A$9))</f>
        <v>Vial</v>
      </c>
      <c r="M313" s="4" t="str">
        <f>IF(K313=[1]Enums!$B$10, [1]Enums!$A$10, IF(K313=[1]Enums!$B$11, [1]Enums!$A$11, [1]Enums!$A$12))</f>
        <v>Beaker</v>
      </c>
      <c r="N313" s="4" t="str">
        <f>IF(K313=[1]Enums!$B$13, [1]Enums!$A$13, IF(K313=[1]Enums!$B$14, [1]Enums!$A$14, [1]Enums!$A$15))</f>
        <v>Drum</v>
      </c>
      <c r="O313" s="4" t="str">
        <f>IF(K313=[1]Enums!$B$16, [1]Enums!$A$16, IF(K313=[1]Enums!$B$17, [1]Enums!$A$17, [1]Enums!$A$18))</f>
        <v>Chemical Vat</v>
      </c>
    </row>
    <row r="314" spans="1:15" x14ac:dyDescent="0.2">
      <c r="A314" s="4" t="str">
        <f>[1]Enums!$A$134</f>
        <v>1.0.0</v>
      </c>
      <c r="B314" s="13" t="s">
        <v>626</v>
      </c>
      <c r="C314" s="13" t="s">
        <v>958</v>
      </c>
      <c r="D314" s="13" t="s">
        <v>1288</v>
      </c>
      <c r="E314" s="13" t="s">
        <v>1618</v>
      </c>
      <c r="F314" s="16" t="str">
        <f t="shared" ref="F314:F326" si="20">L314&amp;" ("&amp;$J314&amp;")"</f>
        <v>Vial (Vinyl Acetate)</v>
      </c>
      <c r="G314" s="16" t="str">
        <f t="shared" ref="G314:G326" si="21">M314&amp;" ("&amp;$J314&amp;")"</f>
        <v>Beaker (Vinyl Acetate)</v>
      </c>
      <c r="H314" s="16" t="str">
        <f t="shared" ref="H314:H326" si="22">N314&amp;" ("&amp;$J314&amp;")"</f>
        <v>Drum (Vinyl Acetate)</v>
      </c>
      <c r="I314" s="16" t="str">
        <f t="shared" ref="I314:I326" si="23">O314&amp;" ("&amp;$J314&amp;")"</f>
        <v>Chemical Vat (Vinyl Acetate)</v>
      </c>
      <c r="J314" s="16" t="str">
        <f>[1]Compounds!$B299</f>
        <v>Vinyl Acetate</v>
      </c>
      <c r="K314" t="str">
        <f>[1]Compounds!$D299</f>
        <v>Liquid</v>
      </c>
      <c r="L314" s="4" t="str">
        <f>IF(K314=[1]Enums!$B$7, [1]Enums!$A$7, IF(K314=[1]Enums!$B$8, [1]Enums!$A$8, [1]Enums!$A$9))</f>
        <v>Vial</v>
      </c>
      <c r="M314" s="4" t="str">
        <f>IF(K314=[1]Enums!$B$10, [1]Enums!$A$10, IF(K314=[1]Enums!$B$11, [1]Enums!$A$11, [1]Enums!$A$12))</f>
        <v>Beaker</v>
      </c>
      <c r="N314" s="4" t="str">
        <f>IF(K314=[1]Enums!$B$13, [1]Enums!$A$13, IF(K314=[1]Enums!$B$14, [1]Enums!$A$14, [1]Enums!$A$15))</f>
        <v>Drum</v>
      </c>
      <c r="O314" s="4" t="str">
        <f>IF(K314=[1]Enums!$B$16, [1]Enums!$A$16, IF(K314=[1]Enums!$B$17, [1]Enums!$A$17, [1]Enums!$A$18))</f>
        <v>Chemical Vat</v>
      </c>
    </row>
    <row r="315" spans="1:15" x14ac:dyDescent="0.2">
      <c r="A315" s="4" t="str">
        <f>[1]Enums!$A$134</f>
        <v>1.0.0</v>
      </c>
      <c r="B315" s="13" t="s">
        <v>625</v>
      </c>
      <c r="C315" s="13" t="s">
        <v>957</v>
      </c>
      <c r="D315" s="13" t="s">
        <v>1287</v>
      </c>
      <c r="E315" s="13" t="s">
        <v>1617</v>
      </c>
      <c r="F315" s="16" t="str">
        <f t="shared" si="20"/>
        <v>Vial (Vinyl Chloride)</v>
      </c>
      <c r="G315" s="16" t="str">
        <f t="shared" si="21"/>
        <v>Beaker (Vinyl Chloride)</v>
      </c>
      <c r="H315" s="16" t="str">
        <f t="shared" si="22"/>
        <v>Drum (Vinyl Chloride)</v>
      </c>
      <c r="I315" s="16" t="str">
        <f t="shared" si="23"/>
        <v>Chemical Vat (Vinyl Chloride)</v>
      </c>
      <c r="J315" s="16" t="str">
        <f>[1]Compounds!$B300</f>
        <v>Vinyl Chloride</v>
      </c>
      <c r="K315" t="str">
        <f>[1]Compounds!$D300</f>
        <v>Liquid</v>
      </c>
      <c r="L315" s="4" t="str">
        <f>IF(K315=[1]Enums!$B$7, [1]Enums!$A$7, IF(K315=[1]Enums!$B$8, [1]Enums!$A$8, [1]Enums!$A$9))</f>
        <v>Vial</v>
      </c>
      <c r="M315" s="4" t="str">
        <f>IF(K315=[1]Enums!$B$10, [1]Enums!$A$10, IF(K315=[1]Enums!$B$11, [1]Enums!$A$11, [1]Enums!$A$12))</f>
        <v>Beaker</v>
      </c>
      <c r="N315" s="4" t="str">
        <f>IF(K315=[1]Enums!$B$13, [1]Enums!$A$13, IF(K315=[1]Enums!$B$14, [1]Enums!$A$14, [1]Enums!$A$15))</f>
        <v>Drum</v>
      </c>
      <c r="O315" s="4" t="str">
        <f>IF(K315=[1]Enums!$B$16, [1]Enums!$A$16, IF(K315=[1]Enums!$B$17, [1]Enums!$A$17, [1]Enums!$A$18))</f>
        <v>Chemical Vat</v>
      </c>
    </row>
    <row r="316" spans="1:15" x14ac:dyDescent="0.2">
      <c r="A316" s="4" t="str">
        <f>[1]Enums!$A$134</f>
        <v>1.0.0</v>
      </c>
      <c r="B316" s="13" t="s">
        <v>624</v>
      </c>
      <c r="C316" s="13" t="s">
        <v>956</v>
      </c>
      <c r="D316" s="13" t="s">
        <v>1286</v>
      </c>
      <c r="E316" s="13" t="s">
        <v>1616</v>
      </c>
      <c r="F316" s="16" t="str">
        <f t="shared" si="20"/>
        <v>Vial (Vodka)</v>
      </c>
      <c r="G316" s="16" t="str">
        <f t="shared" si="21"/>
        <v>Beaker (Vodka)</v>
      </c>
      <c r="H316" s="16" t="str">
        <f t="shared" si="22"/>
        <v>Drum (Vodka)</v>
      </c>
      <c r="I316" s="16" t="str">
        <f t="shared" si="23"/>
        <v>Chemical Vat (Vodka)</v>
      </c>
      <c r="J316" s="16" t="str">
        <f>[1]Compounds!$B327</f>
        <v>Vodka</v>
      </c>
      <c r="K316" t="str">
        <f>[1]Compounds!$D327</f>
        <v>Liquid</v>
      </c>
      <c r="L316" s="4" t="str">
        <f>IF(K316=[1]Enums!$B$7, [1]Enums!$A$7, IF(K316=[1]Enums!$B$8, [1]Enums!$A$8, [1]Enums!$A$9))</f>
        <v>Vial</v>
      </c>
      <c r="M316" s="4" t="str">
        <f>IF(K316=[1]Enums!$B$10, [1]Enums!$A$10, IF(K316=[1]Enums!$B$11, [1]Enums!$A$11, [1]Enums!$A$12))</f>
        <v>Beaker</v>
      </c>
      <c r="N316" s="4" t="str">
        <f>IF(K316=[1]Enums!$B$13, [1]Enums!$A$13, IF(K316=[1]Enums!$B$14, [1]Enums!$A$14, [1]Enums!$A$15))</f>
        <v>Drum</v>
      </c>
      <c r="O316" s="4" t="str">
        <f>IF(K316=[1]Enums!$B$16, [1]Enums!$A$16, IF(K316=[1]Enums!$B$17, [1]Enums!$A$17, [1]Enums!$A$18))</f>
        <v>Chemical Vat</v>
      </c>
    </row>
    <row r="317" spans="1:15" x14ac:dyDescent="0.2">
      <c r="A317" s="4" t="str">
        <f>[1]Enums!$A$134</f>
        <v>1.0.0</v>
      </c>
      <c r="B317" s="13" t="s">
        <v>623</v>
      </c>
      <c r="C317" s="13" t="s">
        <v>955</v>
      </c>
      <c r="D317" s="13" t="s">
        <v>1285</v>
      </c>
      <c r="E317" s="13" t="s">
        <v>1615</v>
      </c>
      <c r="F317" s="16" t="str">
        <f t="shared" si="20"/>
        <v>Vial (Deionized Water)</v>
      </c>
      <c r="G317" s="16" t="str">
        <f t="shared" si="21"/>
        <v>Beaker (Deionized Water)</v>
      </c>
      <c r="H317" s="16" t="str">
        <f t="shared" si="22"/>
        <v>Drum (Deionized Water)</v>
      </c>
      <c r="I317" s="16" t="str">
        <f t="shared" si="23"/>
        <v>Chemical Vat (Deionized Water)</v>
      </c>
      <c r="J317" s="16" t="str">
        <f>[1]Compounds!$B301</f>
        <v>Deionized Water</v>
      </c>
      <c r="K317" t="str">
        <f>[1]Compounds!$D301</f>
        <v>Liquid</v>
      </c>
      <c r="L317" s="4" t="str">
        <f>IF(K317=[1]Enums!$B$7, [1]Enums!$A$7, IF(K317=[1]Enums!$B$8, [1]Enums!$A$8, [1]Enums!$A$9))</f>
        <v>Vial</v>
      </c>
      <c r="M317" s="4" t="str">
        <f>IF(K317=[1]Enums!$B$10, [1]Enums!$A$10, IF(K317=[1]Enums!$B$11, [1]Enums!$A$11, [1]Enums!$A$12))</f>
        <v>Beaker</v>
      </c>
      <c r="N317" s="4" t="str">
        <f>IF(K317=[1]Enums!$B$13, [1]Enums!$A$13, IF(K317=[1]Enums!$B$14, [1]Enums!$A$14, [1]Enums!$A$15))</f>
        <v>Drum</v>
      </c>
      <c r="O317" s="4" t="str">
        <f>IF(K317=[1]Enums!$B$16, [1]Enums!$A$16, IF(K317=[1]Enums!$B$17, [1]Enums!$A$17, [1]Enums!$A$18))</f>
        <v>Chemical Vat</v>
      </c>
    </row>
    <row r="318" spans="1:15" x14ac:dyDescent="0.2">
      <c r="A318" s="4" t="str">
        <f>[1]Enums!$A$134</f>
        <v>1.0.0</v>
      </c>
      <c r="B318" s="13" t="s">
        <v>622</v>
      </c>
      <c r="C318" s="13" t="s">
        <v>954</v>
      </c>
      <c r="D318" s="13" t="s">
        <v>1284</v>
      </c>
      <c r="E318" s="13" t="s">
        <v>1614</v>
      </c>
      <c r="F318" s="16" t="str">
        <f t="shared" si="20"/>
        <v>Vial (Whiskey)</v>
      </c>
      <c r="G318" s="16" t="str">
        <f t="shared" si="21"/>
        <v>Beaker (Whiskey)</v>
      </c>
      <c r="H318" s="16" t="str">
        <f t="shared" si="22"/>
        <v>Drum (Whiskey)</v>
      </c>
      <c r="I318" s="16" t="str">
        <f t="shared" si="23"/>
        <v>Chemical Vat (Whiskey)</v>
      </c>
      <c r="J318" s="16" t="str">
        <f>[1]Compounds!$B331</f>
        <v>Whiskey</v>
      </c>
      <c r="K318" t="str">
        <f>[1]Compounds!$D331</f>
        <v>Liquid</v>
      </c>
      <c r="L318" s="4" t="str">
        <f>IF(K318=[1]Enums!$B$7, [1]Enums!$A$7, IF(K318=[1]Enums!$B$8, [1]Enums!$A$8, [1]Enums!$A$9))</f>
        <v>Vial</v>
      </c>
      <c r="M318" s="4" t="str">
        <f>IF(K318=[1]Enums!$B$10, [1]Enums!$A$10, IF(K318=[1]Enums!$B$11, [1]Enums!$A$11, [1]Enums!$A$12))</f>
        <v>Beaker</v>
      </c>
      <c r="N318" s="4" t="str">
        <f>IF(K318=[1]Enums!$B$13, [1]Enums!$A$13, IF(K318=[1]Enums!$B$14, [1]Enums!$A$14, [1]Enums!$A$15))</f>
        <v>Drum</v>
      </c>
      <c r="O318" s="4" t="str">
        <f>IF(K318=[1]Enums!$B$16, [1]Enums!$A$16, IF(K318=[1]Enums!$B$17, [1]Enums!$A$17, [1]Enums!$A$18))</f>
        <v>Chemical Vat</v>
      </c>
    </row>
    <row r="319" spans="1:15" x14ac:dyDescent="0.2">
      <c r="A319" s="4" t="str">
        <f>[1]Enums!$A$134</f>
        <v>1.0.0</v>
      </c>
      <c r="B319" s="13" t="s">
        <v>621</v>
      </c>
      <c r="C319" s="13" t="s">
        <v>953</v>
      </c>
      <c r="D319" s="13" t="s">
        <v>1283</v>
      </c>
      <c r="E319" s="13" t="s">
        <v>1613</v>
      </c>
      <c r="F319" s="16" t="str">
        <f t="shared" si="20"/>
        <v>Vial (Wine)</v>
      </c>
      <c r="G319" s="16" t="str">
        <f t="shared" si="21"/>
        <v>Beaker (Wine)</v>
      </c>
      <c r="H319" s="16" t="str">
        <f t="shared" si="22"/>
        <v>Drum (Wine)</v>
      </c>
      <c r="I319" s="16" t="str">
        <f t="shared" si="23"/>
        <v>Chemical Vat (Wine)</v>
      </c>
      <c r="J319" s="16" t="str">
        <f>[1]Compounds!$B333</f>
        <v>Wine</v>
      </c>
      <c r="K319" t="str">
        <f>[1]Compounds!$D333</f>
        <v>Liquid</v>
      </c>
      <c r="L319" s="4" t="str">
        <f>IF(K319=[1]Enums!$B$7, [1]Enums!$A$7, IF(K319=[1]Enums!$B$8, [1]Enums!$A$8, [1]Enums!$A$9))</f>
        <v>Vial</v>
      </c>
      <c r="M319" s="4" t="str">
        <f>IF(K319=[1]Enums!$B$10, [1]Enums!$A$10, IF(K319=[1]Enums!$B$11, [1]Enums!$A$11, [1]Enums!$A$12))</f>
        <v>Beaker</v>
      </c>
      <c r="N319" s="4" t="str">
        <f>IF(K319=[1]Enums!$B$13, [1]Enums!$A$13, IF(K319=[1]Enums!$B$14, [1]Enums!$A$14, [1]Enums!$A$15))</f>
        <v>Drum</v>
      </c>
      <c r="O319" s="4" t="str">
        <f>IF(K319=[1]Enums!$B$16, [1]Enums!$A$16, IF(K319=[1]Enums!$B$17, [1]Enums!$A$17, [1]Enums!$A$18))</f>
        <v>Chemical Vat</v>
      </c>
    </row>
    <row r="320" spans="1:15" x14ac:dyDescent="0.2">
      <c r="A320" s="4" t="str">
        <f>[1]Enums!$A$134</f>
        <v>1.0.0</v>
      </c>
      <c r="B320" s="13" t="s">
        <v>620</v>
      </c>
      <c r="C320" s="13" t="s">
        <v>952</v>
      </c>
      <c r="D320" s="13" t="s">
        <v>1282</v>
      </c>
      <c r="E320" s="13" t="s">
        <v>1612</v>
      </c>
      <c r="F320" s="16" t="str">
        <f t="shared" si="20"/>
        <v>Vial (Xylene)</v>
      </c>
      <c r="G320" s="16" t="str">
        <f t="shared" si="21"/>
        <v>Beaker (Xylene)</v>
      </c>
      <c r="H320" s="16" t="str">
        <f t="shared" si="22"/>
        <v>Drum (Xylene)</v>
      </c>
      <c r="I320" s="16" t="str">
        <f t="shared" si="23"/>
        <v>Chemical Vat (Xylene)</v>
      </c>
      <c r="J320" s="16" t="str">
        <f>[1]Compounds!$B302</f>
        <v>Xylene</v>
      </c>
      <c r="K320" t="str">
        <f>[1]Compounds!$D302</f>
        <v>Liquid</v>
      </c>
      <c r="L320" s="4" t="str">
        <f>IF(K320=[1]Enums!$B$7, [1]Enums!$A$7, IF(K320=[1]Enums!$B$8, [1]Enums!$A$8, [1]Enums!$A$9))</f>
        <v>Vial</v>
      </c>
      <c r="M320" s="4" t="str">
        <f>IF(K320=[1]Enums!$B$10, [1]Enums!$A$10, IF(K320=[1]Enums!$B$11, [1]Enums!$A$11, [1]Enums!$A$12))</f>
        <v>Beaker</v>
      </c>
      <c r="N320" s="4" t="str">
        <f>IF(K320=[1]Enums!$B$13, [1]Enums!$A$13, IF(K320=[1]Enums!$B$14, [1]Enums!$A$14, [1]Enums!$A$15))</f>
        <v>Drum</v>
      </c>
      <c r="O320" s="4" t="str">
        <f>IF(K320=[1]Enums!$B$16, [1]Enums!$A$16, IF(K320=[1]Enums!$B$17, [1]Enums!$A$17, [1]Enums!$A$18))</f>
        <v>Chemical Vat</v>
      </c>
    </row>
    <row r="321" spans="1:15" x14ac:dyDescent="0.2">
      <c r="A321" s="4" t="str">
        <f>[1]Enums!$A$134</f>
        <v>1.0.0</v>
      </c>
      <c r="B321" s="13" t="s">
        <v>619</v>
      </c>
      <c r="C321" s="13" t="s">
        <v>951</v>
      </c>
      <c r="D321" s="13" t="s">
        <v>1281</v>
      </c>
      <c r="E321" s="13" t="s">
        <v>1611</v>
      </c>
      <c r="F321" s="16" t="str">
        <f t="shared" si="20"/>
        <v>Bag (Zeolite)</v>
      </c>
      <c r="G321" s="16" t="str">
        <f t="shared" si="21"/>
        <v>Sack (Zeolite)</v>
      </c>
      <c r="H321" s="16" t="str">
        <f t="shared" si="22"/>
        <v>Powder Keg (Zeolite)</v>
      </c>
      <c r="I321" s="16" t="str">
        <f t="shared" si="23"/>
        <v>Chemical Silo (Zeolite)</v>
      </c>
      <c r="J321" s="16" t="str">
        <f>[1]Compounds!$B312</f>
        <v>Zeolite</v>
      </c>
      <c r="K321" t="str">
        <f>[1]Compounds!$D312</f>
        <v>Solid</v>
      </c>
      <c r="L321" s="4" t="str">
        <f>IF(K321=[1]Enums!$B$7, [1]Enums!$A$7, IF(K321=[1]Enums!$B$8, [1]Enums!$A$8, [1]Enums!$A$9))</f>
        <v>Bag</v>
      </c>
      <c r="M321" s="4" t="str">
        <f>IF(K321=[1]Enums!$B$10, [1]Enums!$A$10, IF(K321=[1]Enums!$B$11, [1]Enums!$A$11, [1]Enums!$A$12))</f>
        <v>Sack</v>
      </c>
      <c r="N321" s="4" t="str">
        <f>IF(K321=[1]Enums!$B$13, [1]Enums!$A$13, IF(K321=[1]Enums!$B$14, [1]Enums!$A$14, [1]Enums!$A$15))</f>
        <v>Powder Keg</v>
      </c>
      <c r="O321" s="4" t="str">
        <f>IF(K321=[1]Enums!$B$16, [1]Enums!$A$16, IF(K321=[1]Enums!$B$17, [1]Enums!$A$17, [1]Enums!$A$18))</f>
        <v>Chemical Silo</v>
      </c>
    </row>
    <row r="322" spans="1:15" x14ac:dyDescent="0.2">
      <c r="A322" s="4" t="str">
        <f>[1]Enums!$A$134</f>
        <v>1.0.0</v>
      </c>
      <c r="B322" s="13" t="s">
        <v>618</v>
      </c>
      <c r="C322" s="13" t="s">
        <v>950</v>
      </c>
      <c r="D322" s="13" t="s">
        <v>1280</v>
      </c>
      <c r="E322" s="13" t="s">
        <v>1610</v>
      </c>
      <c r="F322" s="16" t="str">
        <f t="shared" si="20"/>
        <v>Bag (Ziegler-Natta)</v>
      </c>
      <c r="G322" s="16" t="str">
        <f t="shared" si="21"/>
        <v>Sack (Ziegler-Natta)</v>
      </c>
      <c r="H322" s="16" t="str">
        <f t="shared" si="22"/>
        <v>Powder Keg (Ziegler-Natta)</v>
      </c>
      <c r="I322" s="16" t="str">
        <f t="shared" si="23"/>
        <v>Chemical Silo (Ziegler-Natta)</v>
      </c>
      <c r="J322" s="16" t="str">
        <f>[1]Compounds!$B310</f>
        <v>Ziegler-Natta</v>
      </c>
      <c r="K322" t="str">
        <f>[1]Compounds!$D310</f>
        <v>Solid</v>
      </c>
      <c r="L322" s="4" t="str">
        <f>IF(K322=[1]Enums!$B$7, [1]Enums!$A$7, IF(K322=[1]Enums!$B$8, [1]Enums!$A$8, [1]Enums!$A$9))</f>
        <v>Bag</v>
      </c>
      <c r="M322" s="4" t="str">
        <f>IF(K322=[1]Enums!$B$10, [1]Enums!$A$10, IF(K322=[1]Enums!$B$11, [1]Enums!$A$11, [1]Enums!$A$12))</f>
        <v>Sack</v>
      </c>
      <c r="N322" s="4" t="str">
        <f>IF(K322=[1]Enums!$B$13, [1]Enums!$A$13, IF(K322=[1]Enums!$B$14, [1]Enums!$A$14, [1]Enums!$A$15))</f>
        <v>Powder Keg</v>
      </c>
      <c r="O322" s="4" t="str">
        <f>IF(K322=[1]Enums!$B$16, [1]Enums!$A$16, IF(K322=[1]Enums!$B$17, [1]Enums!$A$17, [1]Enums!$A$18))</f>
        <v>Chemical Silo</v>
      </c>
    </row>
    <row r="323" spans="1:15" x14ac:dyDescent="0.2">
      <c r="A323" s="4"/>
      <c r="B323" s="13" t="s">
        <v>617</v>
      </c>
      <c r="C323" s="13" t="s">
        <v>949</v>
      </c>
      <c r="D323" s="13" t="s">
        <v>1279</v>
      </c>
      <c r="E323" s="13" t="s">
        <v>1609</v>
      </c>
      <c r="F323" s="16" t="str">
        <f t="shared" si="20"/>
        <v>Vial (Zinc Chloride)</v>
      </c>
      <c r="G323" s="16" t="str">
        <f t="shared" si="21"/>
        <v>Beaker (Zinc Chloride)</v>
      </c>
      <c r="H323" s="16" t="str">
        <f t="shared" si="22"/>
        <v>Drum (Zinc Chloride)</v>
      </c>
      <c r="I323" s="16" t="str">
        <f t="shared" si="23"/>
        <v>Chemical Vat (Zinc Chloride)</v>
      </c>
      <c r="J323" s="16" t="str">
        <f>[1]Compounds!$B303</f>
        <v>Zinc Chloride</v>
      </c>
      <c r="K323" t="str">
        <f>[1]Compounds!$D303</f>
        <v>Liquid</v>
      </c>
      <c r="L323" s="4" t="str">
        <f>IF(K323=[1]Enums!$B$7, [1]Enums!$A$7, IF(K323=[1]Enums!$B$8, [1]Enums!$A$8, [1]Enums!$A$9))</f>
        <v>Vial</v>
      </c>
      <c r="M323" s="4" t="str">
        <f>IF(K323=[1]Enums!$B$10, [1]Enums!$A$10, IF(K323=[1]Enums!$B$11, [1]Enums!$A$11, [1]Enums!$A$12))</f>
        <v>Beaker</v>
      </c>
      <c r="N323" s="4" t="str">
        <f>IF(K323=[1]Enums!$B$13, [1]Enums!$A$13, IF(K323=[1]Enums!$B$14, [1]Enums!$A$14, [1]Enums!$A$15))</f>
        <v>Drum</v>
      </c>
      <c r="O323" s="4" t="str">
        <f>IF(K323=[1]Enums!$B$16, [1]Enums!$A$16, IF(K323=[1]Enums!$B$17, [1]Enums!$A$17, [1]Enums!$A$18))</f>
        <v>Chemical Vat</v>
      </c>
    </row>
    <row r="324" spans="1:15" x14ac:dyDescent="0.2">
      <c r="A324" s="4"/>
      <c r="B324" s="13" t="s">
        <v>616</v>
      </c>
      <c r="C324" s="13" t="s">
        <v>948</v>
      </c>
      <c r="D324" s="13" t="s">
        <v>1278</v>
      </c>
      <c r="E324" s="13" t="s">
        <v>1608</v>
      </c>
      <c r="F324" s="16" t="str">
        <f t="shared" si="20"/>
        <v>Bag (Zinc II Chloride)</v>
      </c>
      <c r="G324" s="16" t="str">
        <f t="shared" si="21"/>
        <v>Sack (Zinc II Chloride)</v>
      </c>
      <c r="H324" s="16" t="str">
        <f t="shared" si="22"/>
        <v>Powder Keg (Zinc II Chloride)</v>
      </c>
      <c r="I324" s="16" t="str">
        <f t="shared" si="23"/>
        <v>Chemical Silo (Zinc II Chloride)</v>
      </c>
      <c r="J324" s="16" t="str">
        <f>[1]Compounds!$B313</f>
        <v>Zinc II Chloride</v>
      </c>
      <c r="K324" t="str">
        <f>[1]Compounds!$D313</f>
        <v>Solid</v>
      </c>
      <c r="L324" s="4" t="str">
        <f>IF(K324=[1]Enums!$B$7, [1]Enums!$A$7, IF(K324=[1]Enums!$B$8, [1]Enums!$A$8, [1]Enums!$A$9))</f>
        <v>Bag</v>
      </c>
      <c r="M324" s="4" t="str">
        <f>IF(K324=[1]Enums!$B$10, [1]Enums!$A$10, IF(K324=[1]Enums!$B$11, [1]Enums!$A$11, [1]Enums!$A$12))</f>
        <v>Sack</v>
      </c>
      <c r="N324" s="4" t="str">
        <f>IF(K324=[1]Enums!$B$13, [1]Enums!$A$13, IF(K324=[1]Enums!$B$14, [1]Enums!$A$14, [1]Enums!$A$15))</f>
        <v>Powder Keg</v>
      </c>
      <c r="O324" s="4" t="str">
        <f>IF(K324=[1]Enums!$B$16, [1]Enums!$A$16, IF(K324=[1]Enums!$B$17, [1]Enums!$A$17, [1]Enums!$A$18))</f>
        <v>Chemical Silo</v>
      </c>
    </row>
    <row r="325" spans="1:15" x14ac:dyDescent="0.2">
      <c r="A325" s="4"/>
      <c r="B325" s="13" t="s">
        <v>615</v>
      </c>
      <c r="C325" s="13" t="s">
        <v>947</v>
      </c>
      <c r="D325" s="13" t="s">
        <v>1277</v>
      </c>
      <c r="E325" s="13" t="s">
        <v>1607</v>
      </c>
      <c r="F325" s="16" t="str">
        <f t="shared" si="20"/>
        <v>Vial (Zinc Oxide)</v>
      </c>
      <c r="G325" s="16" t="str">
        <f t="shared" si="21"/>
        <v>Beaker (Zinc Oxide)</v>
      </c>
      <c r="H325" s="16" t="str">
        <f t="shared" si="22"/>
        <v>Drum (Zinc Oxide)</v>
      </c>
      <c r="I325" s="16" t="str">
        <f t="shared" si="23"/>
        <v>Chemical Vat (Zinc Oxide)</v>
      </c>
      <c r="J325" s="16" t="str">
        <f>[1]Compounds!$B304</f>
        <v>Zinc Oxide</v>
      </c>
      <c r="K325" t="str">
        <f>[1]Compounds!$D304</f>
        <v>Liquid</v>
      </c>
      <c r="L325" s="4" t="str">
        <f>IF(K325=[1]Enums!$B$7, [1]Enums!$A$7, IF(K325=[1]Enums!$B$8, [1]Enums!$A$8, [1]Enums!$A$9))</f>
        <v>Vial</v>
      </c>
      <c r="M325" s="4" t="str">
        <f>IF(K325=[1]Enums!$B$10, [1]Enums!$A$10, IF(K325=[1]Enums!$B$11, [1]Enums!$A$11, [1]Enums!$A$12))</f>
        <v>Beaker</v>
      </c>
      <c r="N325" s="4" t="str">
        <f>IF(K325=[1]Enums!$B$13, [1]Enums!$A$13, IF(K325=[1]Enums!$B$14, [1]Enums!$A$14, [1]Enums!$A$15))</f>
        <v>Drum</v>
      </c>
      <c r="O325" s="4" t="str">
        <f>IF(K325=[1]Enums!$B$16, [1]Enums!$A$16, IF(K325=[1]Enums!$B$17, [1]Enums!$A$17, [1]Enums!$A$18))</f>
        <v>Chemical Vat</v>
      </c>
    </row>
    <row r="326" spans="1:15" x14ac:dyDescent="0.2">
      <c r="A326" s="4"/>
      <c r="B326" s="13" t="s">
        <v>614</v>
      </c>
      <c r="C326" s="13" t="s">
        <v>946</v>
      </c>
      <c r="D326" s="13" t="s">
        <v>1276</v>
      </c>
      <c r="E326" s="13" t="s">
        <v>1606</v>
      </c>
      <c r="F326" s="16" t="str">
        <f t="shared" si="20"/>
        <v>Vial (Zinc Sulfate)</v>
      </c>
      <c r="G326" s="16" t="str">
        <f t="shared" si="21"/>
        <v>Beaker (Zinc Sulfate)</v>
      </c>
      <c r="H326" s="16" t="str">
        <f t="shared" si="22"/>
        <v>Drum (Zinc Sulfate)</v>
      </c>
      <c r="I326" s="16" t="str">
        <f t="shared" si="23"/>
        <v>Chemical Vat (Zinc Sulfate)</v>
      </c>
      <c r="J326" s="16" t="str">
        <f>[1]Compounds!$B305</f>
        <v>Zinc Sulfate</v>
      </c>
      <c r="K326" t="str">
        <f>[1]Compounds!$D305</f>
        <v>Liquid</v>
      </c>
      <c r="L326" s="4" t="str">
        <f>IF(K326=[1]Enums!$B$7, [1]Enums!$A$7, IF(K326=[1]Enums!$B$8, [1]Enums!$A$8, [1]Enums!$A$9))</f>
        <v>Vial</v>
      </c>
      <c r="M326" s="4" t="str">
        <f>IF(K326=[1]Enums!$B$10, [1]Enums!$A$10, IF(K326=[1]Enums!$B$11, [1]Enums!$A$11, [1]Enums!$A$12))</f>
        <v>Beaker</v>
      </c>
      <c r="N326" s="4" t="str">
        <f>IF(K326=[1]Enums!$B$13, [1]Enums!$A$13, IF(K326=[1]Enums!$B$14, [1]Enums!$A$14, [1]Enums!$A$15))</f>
        <v>Drum</v>
      </c>
      <c r="O326" s="4" t="str">
        <f>IF(K326=[1]Enums!$B$16, [1]Enums!$A$16, IF(K326=[1]Enums!$B$17, [1]Enums!$A$17, [1]Enums!$A$18))</f>
        <v>Chemical Vat</v>
      </c>
    </row>
    <row r="327" spans="1:15" x14ac:dyDescent="0.2">
      <c r="A327" s="4" t="str">
        <f>[1]Enums!$A$134</f>
        <v>1.0.0</v>
      </c>
      <c r="B327" s="13" t="s">
        <v>613</v>
      </c>
      <c r="C327" s="13" t="s">
        <v>945</v>
      </c>
      <c r="D327" s="13" t="s">
        <v>1275</v>
      </c>
      <c r="E327" s="13" t="s">
        <v>1605</v>
      </c>
      <c r="F327" s="16" t="str">
        <f t="shared" ref="F327:F333" si="24">L327&amp;" ("&amp;$J327&amp;")"</f>
        <v>Vial (Antifreeze)</v>
      </c>
      <c r="G327" s="16" t="str">
        <f t="shared" ref="G327:G333" si="25">M327&amp;" ("&amp;$J327&amp;")"</f>
        <v>Beaker (Antifreeze)</v>
      </c>
      <c r="H327" s="16" t="str">
        <f t="shared" ref="H327:H333" si="26">N327&amp;" ("&amp;$J327&amp;")"</f>
        <v>Drum (Antifreeze)</v>
      </c>
      <c r="I327" s="16" t="str">
        <f t="shared" ref="I327:I333" si="27">O327&amp;" ("&amp;$J327&amp;")"</f>
        <v>Chemical Vat (Antifreeze)</v>
      </c>
      <c r="J327" s="16" t="str">
        <f>[1]Compounds!$B335</f>
        <v>Antifreeze</v>
      </c>
      <c r="K327" t="str">
        <f>[1]Compounds!$D335</f>
        <v>Liquid</v>
      </c>
      <c r="L327" s="4" t="str">
        <f>IF(K327=[1]Enums!$B$7, [1]Enums!$A$7, IF(K327=[1]Enums!$B$8, [1]Enums!$A$8, [1]Enums!$A$9))</f>
        <v>Vial</v>
      </c>
      <c r="M327" s="4" t="str">
        <f>IF(K327=[1]Enums!$B$10, [1]Enums!$A$10, IF(K327=[1]Enums!$B$11, [1]Enums!$A$11, [1]Enums!$A$12))</f>
        <v>Beaker</v>
      </c>
      <c r="N327" s="4" t="str">
        <f>IF(K327=[1]Enums!$B$13, [1]Enums!$A$13, IF(K327=[1]Enums!$B$14, [1]Enums!$A$14, [1]Enums!$A$15))</f>
        <v>Drum</v>
      </c>
      <c r="O327" s="4" t="str">
        <f>IF(K327=[1]Enums!$B$16, [1]Enums!$A$16, IF(K327=[1]Enums!$B$17, [1]Enums!$A$17, [1]Enums!$A$18))</f>
        <v>Chemical Vat</v>
      </c>
    </row>
    <row r="328" spans="1:15" x14ac:dyDescent="0.2">
      <c r="A328" s="4" t="str">
        <f>[1]Enums!$A$134</f>
        <v>1.0.0</v>
      </c>
      <c r="B328" s="13" t="s">
        <v>612</v>
      </c>
      <c r="C328" s="13" t="s">
        <v>944</v>
      </c>
      <c r="D328" s="13" t="s">
        <v>1274</v>
      </c>
      <c r="E328" s="13" t="s">
        <v>1604</v>
      </c>
      <c r="F328" s="16" t="str">
        <f t="shared" si="24"/>
        <v>Bag (Chromia Alumina)</v>
      </c>
      <c r="G328" s="16" t="str">
        <f t="shared" si="25"/>
        <v>Sack (Chromia Alumina)</v>
      </c>
      <c r="H328" s="16" t="str">
        <f t="shared" si="26"/>
        <v>Powder Keg (Chromia Alumina)</v>
      </c>
      <c r="I328" s="16" t="str">
        <f t="shared" si="27"/>
        <v>Chemical Silo (Chromia Alumina)</v>
      </c>
      <c r="J328" s="16" t="str">
        <f>[1]Compounds!$B336</f>
        <v>Chromia Alumina</v>
      </c>
      <c r="K328" t="str">
        <f>[1]Compounds!$D336</f>
        <v>Solid</v>
      </c>
      <c r="L328" s="4" t="str">
        <f>IF(K328=[1]Enums!$B$7, [1]Enums!$A$7, IF(K328=[1]Enums!$B$8, [1]Enums!$A$8, [1]Enums!$A$9))</f>
        <v>Bag</v>
      </c>
      <c r="M328" s="4" t="str">
        <f>IF(K328=[1]Enums!$B$10, [1]Enums!$A$10, IF(K328=[1]Enums!$B$11, [1]Enums!$A$11, [1]Enums!$A$12))</f>
        <v>Sack</v>
      </c>
      <c r="N328" s="4" t="str">
        <f>IF(K328=[1]Enums!$B$13, [1]Enums!$A$13, IF(K328=[1]Enums!$B$14, [1]Enums!$A$14, [1]Enums!$A$15))</f>
        <v>Powder Keg</v>
      </c>
      <c r="O328" s="4" t="str">
        <f>IF(K328=[1]Enums!$B$16, [1]Enums!$A$16, IF(K328=[1]Enums!$B$17, [1]Enums!$A$17, [1]Enums!$A$18))</f>
        <v>Chemical Silo</v>
      </c>
    </row>
    <row r="329" spans="1:15" x14ac:dyDescent="0.2">
      <c r="A329" s="4" t="str">
        <f>[1]Enums!$A$134</f>
        <v>1.0.0</v>
      </c>
      <c r="B329" s="13" t="s">
        <v>611</v>
      </c>
      <c r="C329" s="13" t="s">
        <v>943</v>
      </c>
      <c r="D329" s="13" t="s">
        <v>1273</v>
      </c>
      <c r="E329" s="13" t="s">
        <v>1603</v>
      </c>
      <c r="F329" s="16" t="str">
        <f t="shared" si="24"/>
        <v>Vial (Acrylonitrile)</v>
      </c>
      <c r="G329" s="16" t="str">
        <f t="shared" si="25"/>
        <v>Beaker (Acrylonitrile)</v>
      </c>
      <c r="H329" s="16" t="str">
        <f t="shared" si="26"/>
        <v>Drum (Acrylonitrile)</v>
      </c>
      <c r="I329" s="16" t="str">
        <f t="shared" si="27"/>
        <v>Chemical Vat (Acrylonitrile)</v>
      </c>
      <c r="J329" s="16" t="str">
        <f>[1]Compounds!$B337</f>
        <v>Acrylonitrile</v>
      </c>
      <c r="K329" t="str">
        <f>[1]Compounds!$D337</f>
        <v>Liquid</v>
      </c>
      <c r="L329" s="4" t="str">
        <f>IF(K329=[1]Enums!$B$7, [1]Enums!$A$7, IF(K329=[1]Enums!$B$8, [1]Enums!$A$8, [1]Enums!$A$9))</f>
        <v>Vial</v>
      </c>
      <c r="M329" s="4" t="str">
        <f>IF(K329=[1]Enums!$B$10, [1]Enums!$A$10, IF(K329=[1]Enums!$B$11, [1]Enums!$A$11, [1]Enums!$A$12))</f>
        <v>Beaker</v>
      </c>
      <c r="N329" s="4" t="str">
        <f>IF(K329=[1]Enums!$B$13, [1]Enums!$A$13, IF(K329=[1]Enums!$B$14, [1]Enums!$A$14, [1]Enums!$A$15))</f>
        <v>Drum</v>
      </c>
      <c r="O329" s="4" t="str">
        <f>IF(K329=[1]Enums!$B$16, [1]Enums!$A$16, IF(K329=[1]Enums!$B$17, [1]Enums!$A$17, [1]Enums!$A$18))</f>
        <v>Chemical Vat</v>
      </c>
    </row>
    <row r="330" spans="1:15" x14ac:dyDescent="0.2">
      <c r="A330" s="4" t="str">
        <f>[1]Enums!$A$134</f>
        <v>1.0.0</v>
      </c>
      <c r="B330" s="13" t="s">
        <v>610</v>
      </c>
      <c r="C330" s="13" t="s">
        <v>942</v>
      </c>
      <c r="D330" s="13" t="s">
        <v>1272</v>
      </c>
      <c r="E330" s="13" t="s">
        <v>1602</v>
      </c>
      <c r="F330" s="16" t="str">
        <f t="shared" si="24"/>
        <v>Vial (Acetonitrile)</v>
      </c>
      <c r="G330" s="16" t="str">
        <f t="shared" si="25"/>
        <v>Beaker (Acetonitrile)</v>
      </c>
      <c r="H330" s="16" t="str">
        <f t="shared" si="26"/>
        <v>Drum (Acetonitrile)</v>
      </c>
      <c r="I330" s="16" t="str">
        <f t="shared" si="27"/>
        <v>Chemical Vat (Acetonitrile)</v>
      </c>
      <c r="J330" s="16" t="str">
        <f>[1]Compounds!$B338</f>
        <v>Acetonitrile</v>
      </c>
      <c r="K330" t="str">
        <f>[1]Compounds!$D338</f>
        <v>Liquid</v>
      </c>
      <c r="L330" s="4" t="str">
        <f>IF(K330=[1]Enums!$B$7, [1]Enums!$A$7, IF(K330=[1]Enums!$B$8, [1]Enums!$A$8, [1]Enums!$A$9))</f>
        <v>Vial</v>
      </c>
      <c r="M330" s="4" t="str">
        <f>IF(K330=[1]Enums!$B$10, [1]Enums!$A$10, IF(K330=[1]Enums!$B$11, [1]Enums!$A$11, [1]Enums!$A$12))</f>
        <v>Beaker</v>
      </c>
      <c r="N330" s="4" t="str">
        <f>IF(K330=[1]Enums!$B$13, [1]Enums!$A$13, IF(K330=[1]Enums!$B$14, [1]Enums!$A$14, [1]Enums!$A$15))</f>
        <v>Drum</v>
      </c>
      <c r="O330" s="4" t="str">
        <f>IF(K330=[1]Enums!$B$16, [1]Enums!$A$16, IF(K330=[1]Enums!$B$17, [1]Enums!$A$17, [1]Enums!$A$18))</f>
        <v>Chemical Vat</v>
      </c>
    </row>
    <row r="331" spans="1:15" x14ac:dyDescent="0.2">
      <c r="A331" s="4" t="str">
        <f>[1]Enums!$A$138</f>
        <v>1.0.4</v>
      </c>
      <c r="B331" s="13" t="s">
        <v>609</v>
      </c>
      <c r="C331" s="13" t="s">
        <v>941</v>
      </c>
      <c r="D331" s="13" t="s">
        <v>1271</v>
      </c>
      <c r="E331" s="13" t="s">
        <v>1601</v>
      </c>
      <c r="F331" s="16" t="str">
        <f t="shared" si="24"/>
        <v>Vial (Sweet Kerosene)</v>
      </c>
      <c r="G331" s="16" t="str">
        <f t="shared" si="25"/>
        <v>Beaker (Sweet Kerosene)</v>
      </c>
      <c r="H331" s="16" t="str">
        <f t="shared" si="26"/>
        <v>Drum (Sweet Kerosene)</v>
      </c>
      <c r="I331" s="16" t="str">
        <f t="shared" si="27"/>
        <v>Chemical Vat (Sweet Kerosene)</v>
      </c>
      <c r="J331" s="16" t="str">
        <f>[1]Compounds!$B339</f>
        <v>Sweet Kerosene</v>
      </c>
      <c r="K331" t="str">
        <f>[1]Compounds!$D339</f>
        <v>Liquid</v>
      </c>
      <c r="L331" s="4" t="str">
        <f>IF(K331=[1]Enums!$B$7, [1]Enums!$A$7, IF(K331=[1]Enums!$B$8, [1]Enums!$A$8, [1]Enums!$A$9))</f>
        <v>Vial</v>
      </c>
      <c r="M331" s="4" t="str">
        <f>IF(K331=[1]Enums!$B$10, [1]Enums!$A$10, IF(K331=[1]Enums!$B$11, [1]Enums!$A$11, [1]Enums!$A$12))</f>
        <v>Beaker</v>
      </c>
      <c r="N331" s="4" t="str">
        <f>IF(K331=[1]Enums!$B$13, [1]Enums!$A$13, IF(K331=[1]Enums!$B$14, [1]Enums!$A$14, [1]Enums!$A$15))</f>
        <v>Drum</v>
      </c>
      <c r="O331" s="4" t="str">
        <f>IF(K331=[1]Enums!$B$16, [1]Enums!$A$16, IF(K331=[1]Enums!$B$17, [1]Enums!$A$17, [1]Enums!$A$18))</f>
        <v>Chemical Vat</v>
      </c>
    </row>
    <row r="332" spans="1:15" x14ac:dyDescent="0.2">
      <c r="A332" s="4" t="str">
        <f>[1]Enums!$A$138</f>
        <v>1.0.4</v>
      </c>
      <c r="B332" s="13" t="s">
        <v>608</v>
      </c>
      <c r="C332" s="13" t="s">
        <v>940</v>
      </c>
      <c r="D332" s="13" t="s">
        <v>1270</v>
      </c>
      <c r="E332" s="13" t="s">
        <v>1933</v>
      </c>
      <c r="F332" s="16" t="str">
        <f t="shared" si="24"/>
        <v>Vial (Sweet Diesel)</v>
      </c>
      <c r="G332" s="16" t="str">
        <f t="shared" si="25"/>
        <v>Beaker (Sweet Diesel)</v>
      </c>
      <c r="H332" s="16" t="str">
        <f t="shared" si="26"/>
        <v>Drum (Sweet Diesel)</v>
      </c>
      <c r="I332" s="16" t="str">
        <f t="shared" si="27"/>
        <v>Chemical Vat (Sweet Diesel)</v>
      </c>
      <c r="J332" s="16" t="str">
        <f>[1]Compounds!$B340</f>
        <v>Sweet Diesel</v>
      </c>
      <c r="K332" t="str">
        <f>[1]Compounds!$D340</f>
        <v>Liquid</v>
      </c>
      <c r="L332" s="4" t="str">
        <f>IF(K332=[1]Enums!$B$7, [1]Enums!$A$7, IF(K332=[1]Enums!$B$8, [1]Enums!$A$8, [1]Enums!$A$9))</f>
        <v>Vial</v>
      </c>
      <c r="M332" s="4" t="str">
        <f>IF(K332=[1]Enums!$B$10, [1]Enums!$A$10, IF(K332=[1]Enums!$B$11, [1]Enums!$A$11, [1]Enums!$A$12))</f>
        <v>Beaker</v>
      </c>
      <c r="N332" s="4" t="str">
        <f>IF(K332=[1]Enums!$B$13, [1]Enums!$A$13, IF(K332=[1]Enums!$B$14, [1]Enums!$A$14, [1]Enums!$A$15))</f>
        <v>Drum</v>
      </c>
      <c r="O332" s="4" t="str">
        <f>IF(K332=[1]Enums!$B$16, [1]Enums!$A$16, IF(K332=[1]Enums!$B$17, [1]Enums!$A$17, [1]Enums!$A$18))</f>
        <v>Chemical Vat</v>
      </c>
    </row>
    <row r="333" spans="1:15" x14ac:dyDescent="0.2">
      <c r="A333" s="4" t="str">
        <f>[1]Enums!$A$144</f>
        <v>1.1.0</v>
      </c>
      <c r="B333" s="13" t="s">
        <v>607</v>
      </c>
      <c r="C333" s="13" t="s">
        <v>939</v>
      </c>
      <c r="D333" s="14" t="s">
        <v>1931</v>
      </c>
      <c r="E333" s="13" t="s">
        <v>1932</v>
      </c>
      <c r="F333" s="16" t="str">
        <f t="shared" si="24"/>
        <v>Vial (Lactide)</v>
      </c>
      <c r="G333" s="16" t="str">
        <f t="shared" si="25"/>
        <v>Beaker (Lactide)</v>
      </c>
      <c r="H333" s="16" t="str">
        <f t="shared" si="26"/>
        <v>Drum (Lactide)</v>
      </c>
      <c r="I333" s="16" t="str">
        <f t="shared" si="27"/>
        <v>Chemical Vat (Lactide)</v>
      </c>
      <c r="J333" s="16" t="str">
        <f>[1]Compounds!$B341</f>
        <v>Lactide</v>
      </c>
      <c r="K333" t="str">
        <f>[1]Compounds!$D341</f>
        <v>Liquid</v>
      </c>
      <c r="L333" s="4" t="str">
        <f>IF(K333=[1]Enums!$B$7, [1]Enums!$A$7, IF(K333=[1]Enums!$B$8, [1]Enums!$A$8, [1]Enums!$A$9))</f>
        <v>Vial</v>
      </c>
      <c r="M333" s="4" t="str">
        <f>IF(K333=[1]Enums!$B$10, [1]Enums!$A$10, IF(K333=[1]Enums!$B$11, [1]Enums!$A$11, [1]Enums!$A$12))</f>
        <v>Beaker</v>
      </c>
      <c r="N333" s="4" t="str">
        <f>IF(K333=[1]Enums!$B$13, [1]Enums!$A$13, IF(K333=[1]Enums!$B$14, [1]Enums!$A$14, [1]Enums!$A$15))</f>
        <v>Drum</v>
      </c>
      <c r="O333" s="4" t="str">
        <f>IF(K333=[1]Enums!$B$16, [1]Enums!$A$16, IF(K333=[1]Enums!$B$17, [1]Enums!$A$17, [1]Enums!$A$18))</f>
        <v>Chemical Vat</v>
      </c>
    </row>
    <row r="334" spans="1:15" x14ac:dyDescent="0.2">
      <c r="A334" s="4" t="str">
        <f>[1]Enums!$A$144</f>
        <v>1.1.0</v>
      </c>
      <c r="B334" s="13" t="s">
        <v>2054</v>
      </c>
      <c r="C334" s="13" t="s">
        <v>2058</v>
      </c>
      <c r="D334" s="13" t="s">
        <v>2062</v>
      </c>
      <c r="E334" s="13" t="s">
        <v>2066</v>
      </c>
      <c r="F334" s="16" t="str">
        <f t="shared" ref="F334:F347" si="28">L334&amp;" ("&amp;$J334&amp;")"</f>
        <v>Bag (Cyclodextrin)</v>
      </c>
      <c r="G334" s="16" t="str">
        <f t="shared" ref="G334:G347" si="29">M334&amp;" ("&amp;$J334&amp;")"</f>
        <v>Sack (Cyclodextrin)</v>
      </c>
      <c r="H334" s="16" t="str">
        <f t="shared" ref="H334:H347" si="30">N334&amp;" ("&amp;$J334&amp;")"</f>
        <v>Powder Keg (Cyclodextrin)</v>
      </c>
      <c r="I334" s="16" t="str">
        <f t="shared" ref="I334:I347" si="31">O334&amp;" ("&amp;$J334&amp;")"</f>
        <v>Chemical Silo (Cyclodextrin)</v>
      </c>
      <c r="J334" s="16" t="str">
        <f>[1]Compounds!$B342</f>
        <v>Cyclodextrin</v>
      </c>
      <c r="K334" t="str">
        <f>[1]Compounds!$D342</f>
        <v>Solid</v>
      </c>
      <c r="L334" s="4" t="str">
        <f>IF(K334=[1]Enums!$B$7, [1]Enums!$A$7, IF(K334=[1]Enums!$B$8, [1]Enums!$A$8, [1]Enums!$A$9))</f>
        <v>Bag</v>
      </c>
      <c r="M334" s="4" t="str">
        <f>IF(K334=[1]Enums!$B$10, [1]Enums!$A$10, IF(K334=[1]Enums!$B$11, [1]Enums!$A$11, [1]Enums!$A$12))</f>
        <v>Sack</v>
      </c>
      <c r="N334" s="4" t="str">
        <f>IF(K334=[1]Enums!$B$13, [1]Enums!$A$13, IF(K334=[1]Enums!$B$14, [1]Enums!$A$14, [1]Enums!$A$15))</f>
        <v>Powder Keg</v>
      </c>
      <c r="O334" s="4" t="str">
        <f>IF(K334=[1]Enums!$B$16, [1]Enums!$A$16, IF(K334=[1]Enums!$B$17, [1]Enums!$A$17, [1]Enums!$A$18))</f>
        <v>Chemical Silo</v>
      </c>
    </row>
    <row r="335" spans="1:15" x14ac:dyDescent="0.2">
      <c r="A335" s="4" t="str">
        <f>[1]Enums!$A$144</f>
        <v>1.1.0</v>
      </c>
      <c r="B335" s="13" t="s">
        <v>2053</v>
      </c>
      <c r="C335" s="13" t="s">
        <v>2057</v>
      </c>
      <c r="D335" s="13" t="s">
        <v>2061</v>
      </c>
      <c r="E335" s="13" t="s">
        <v>2065</v>
      </c>
      <c r="F335" s="16" t="str">
        <f t="shared" si="28"/>
        <v>Bag (Alpha-cyclodextrin)</v>
      </c>
      <c r="G335" s="16" t="str">
        <f t="shared" si="29"/>
        <v>Sack (Alpha-cyclodextrin)</v>
      </c>
      <c r="H335" s="16" t="str">
        <f t="shared" si="30"/>
        <v>Powder Keg (Alpha-cyclodextrin)</v>
      </c>
      <c r="I335" s="16" t="str">
        <f t="shared" si="31"/>
        <v>Chemical Silo (Alpha-cyclodextrin)</v>
      </c>
      <c r="J335" s="16" t="str">
        <f>[1]Compounds!$B343</f>
        <v>Alpha-cyclodextrin</v>
      </c>
      <c r="K335" t="str">
        <f>[1]Compounds!$D343</f>
        <v>Solid</v>
      </c>
      <c r="L335" s="4" t="str">
        <f>IF(K335=[1]Enums!$B$7, [1]Enums!$A$7, IF(K335=[1]Enums!$B$8, [1]Enums!$A$8, [1]Enums!$A$9))</f>
        <v>Bag</v>
      </c>
      <c r="M335" s="4" t="str">
        <f>IF(K335=[1]Enums!$B$10, [1]Enums!$A$10, IF(K335=[1]Enums!$B$11, [1]Enums!$A$11, [1]Enums!$A$12))</f>
        <v>Sack</v>
      </c>
      <c r="N335" s="4" t="str">
        <f>IF(K335=[1]Enums!$B$13, [1]Enums!$A$13, IF(K335=[1]Enums!$B$14, [1]Enums!$A$14, [1]Enums!$A$15))</f>
        <v>Powder Keg</v>
      </c>
      <c r="O335" s="4" t="str">
        <f>IF(K335=[1]Enums!$B$16, [1]Enums!$A$16, IF(K335=[1]Enums!$B$17, [1]Enums!$A$17, [1]Enums!$A$18))</f>
        <v>Chemical Silo</v>
      </c>
    </row>
    <row r="336" spans="1:15" x14ac:dyDescent="0.2">
      <c r="A336" s="4" t="str">
        <f>[1]Enums!$A$144</f>
        <v>1.1.0</v>
      </c>
      <c r="B336" s="13" t="s">
        <v>2052</v>
      </c>
      <c r="C336" s="13" t="s">
        <v>2056</v>
      </c>
      <c r="D336" s="13" t="s">
        <v>2060</v>
      </c>
      <c r="E336" s="13" t="s">
        <v>2064</v>
      </c>
      <c r="F336" s="16" t="str">
        <f t="shared" si="28"/>
        <v>Bag (Beta-cyclodextrin)</v>
      </c>
      <c r="G336" s="16" t="str">
        <f t="shared" si="29"/>
        <v>Sack (Beta-cyclodextrin)</v>
      </c>
      <c r="H336" s="16" t="str">
        <f t="shared" si="30"/>
        <v>Powder Keg (Beta-cyclodextrin)</v>
      </c>
      <c r="I336" s="16" t="str">
        <f t="shared" si="31"/>
        <v>Chemical Silo (Beta-cyclodextrin)</v>
      </c>
      <c r="J336" s="16" t="str">
        <f>[1]Compounds!$B344</f>
        <v>Beta-cyclodextrin</v>
      </c>
      <c r="K336" t="str">
        <f>[1]Compounds!$D344</f>
        <v>Solid</v>
      </c>
      <c r="L336" s="4" t="str">
        <f>IF(K336=[1]Enums!$B$7, [1]Enums!$A$7, IF(K336=[1]Enums!$B$8, [1]Enums!$A$8, [1]Enums!$A$9))</f>
        <v>Bag</v>
      </c>
      <c r="M336" s="4" t="str">
        <f>IF(K336=[1]Enums!$B$10, [1]Enums!$A$10, IF(K336=[1]Enums!$B$11, [1]Enums!$A$11, [1]Enums!$A$12))</f>
        <v>Sack</v>
      </c>
      <c r="N336" s="4" t="str">
        <f>IF(K336=[1]Enums!$B$13, [1]Enums!$A$13, IF(K336=[1]Enums!$B$14, [1]Enums!$A$14, [1]Enums!$A$15))</f>
        <v>Powder Keg</v>
      </c>
      <c r="O336" s="4" t="str">
        <f>IF(K336=[1]Enums!$B$16, [1]Enums!$A$16, IF(K336=[1]Enums!$B$17, [1]Enums!$A$17, [1]Enums!$A$18))</f>
        <v>Chemical Silo</v>
      </c>
    </row>
    <row r="337" spans="1:15" x14ac:dyDescent="0.2">
      <c r="A337" s="4" t="str">
        <f>[1]Enums!$A$144</f>
        <v>1.1.0</v>
      </c>
      <c r="B337" s="13" t="s">
        <v>2051</v>
      </c>
      <c r="C337" s="13" t="s">
        <v>2055</v>
      </c>
      <c r="D337" s="13" t="s">
        <v>2059</v>
      </c>
      <c r="E337" s="13" t="s">
        <v>2063</v>
      </c>
      <c r="F337" s="16" t="str">
        <f t="shared" si="28"/>
        <v>Bag (Gamma-cyclodextrin)</v>
      </c>
      <c r="G337" s="16" t="str">
        <f t="shared" si="29"/>
        <v>Sack (Gamma-cyclodextrin)</v>
      </c>
      <c r="H337" s="16" t="str">
        <f t="shared" si="30"/>
        <v>Powder Keg (Gamma-cyclodextrin)</v>
      </c>
      <c r="I337" s="16" t="str">
        <f t="shared" si="31"/>
        <v>Chemical Silo (Gamma-cyclodextrin)</v>
      </c>
      <c r="J337" s="16" t="str">
        <f>[1]Compounds!$B345</f>
        <v>Gamma-cyclodextrin</v>
      </c>
      <c r="K337" t="str">
        <f>[1]Compounds!$D345</f>
        <v>Solid</v>
      </c>
      <c r="L337" s="4" t="str">
        <f>IF(K337=[1]Enums!$B$7, [1]Enums!$A$7, IF(K337=[1]Enums!$B$8, [1]Enums!$A$8, [1]Enums!$A$9))</f>
        <v>Bag</v>
      </c>
      <c r="M337" s="4" t="str">
        <f>IF(K337=[1]Enums!$B$10, [1]Enums!$A$10, IF(K337=[1]Enums!$B$11, [1]Enums!$A$11, [1]Enums!$A$12))</f>
        <v>Sack</v>
      </c>
      <c r="N337" s="4" t="str">
        <f>IF(K337=[1]Enums!$B$13, [1]Enums!$A$13, IF(K337=[1]Enums!$B$14, [1]Enums!$A$14, [1]Enums!$A$15))</f>
        <v>Powder Keg</v>
      </c>
      <c r="O337" s="4" t="str">
        <f>IF(K337=[1]Enums!$B$16, [1]Enums!$A$16, IF(K337=[1]Enums!$B$17, [1]Enums!$A$17, [1]Enums!$A$18))</f>
        <v>Chemical Silo</v>
      </c>
    </row>
    <row r="338" spans="1:15" x14ac:dyDescent="0.2">
      <c r="A338" s="4" t="str">
        <f>[1]Enums!$A$144</f>
        <v>1.1.0</v>
      </c>
      <c r="B338" s="13" t="s">
        <v>2082</v>
      </c>
      <c r="C338" s="13" t="s">
        <v>2098</v>
      </c>
      <c r="D338" s="13" t="s">
        <v>2114</v>
      </c>
      <c r="E338" s="13" t="s">
        <v>2130</v>
      </c>
      <c r="F338" s="16" t="str">
        <f t="shared" si="28"/>
        <v>Bag (MOF-5)</v>
      </c>
      <c r="G338" s="16" t="str">
        <f t="shared" si="29"/>
        <v>Sack (MOF-5)</v>
      </c>
      <c r="H338" s="16" t="str">
        <f t="shared" si="30"/>
        <v>Powder Keg (MOF-5)</v>
      </c>
      <c r="I338" s="16" t="str">
        <f t="shared" si="31"/>
        <v>Chemical Silo (MOF-5)</v>
      </c>
      <c r="J338" s="16" t="str">
        <f>[1]Compounds!$B346</f>
        <v>MOF-5</v>
      </c>
      <c r="K338" t="str">
        <f>[1]Compounds!$D346</f>
        <v>Solid</v>
      </c>
      <c r="L338" s="4" t="str">
        <f>IF(K338=[1]Enums!$B$7, [1]Enums!$A$7, IF(K338=[1]Enums!$B$8, [1]Enums!$A$8, [1]Enums!$A$9))</f>
        <v>Bag</v>
      </c>
      <c r="M338" s="4" t="str">
        <f>IF(K338=[1]Enums!$B$10, [1]Enums!$A$10, IF(K338=[1]Enums!$B$11, [1]Enums!$A$11, [1]Enums!$A$12))</f>
        <v>Sack</v>
      </c>
      <c r="N338" s="4" t="str">
        <f>IF(K338=[1]Enums!$B$13, [1]Enums!$A$13, IF(K338=[1]Enums!$B$14, [1]Enums!$A$14, [1]Enums!$A$15))</f>
        <v>Powder Keg</v>
      </c>
      <c r="O338" s="4" t="str">
        <f>IF(K338=[1]Enums!$B$16, [1]Enums!$A$16, IF(K338=[1]Enums!$B$17, [1]Enums!$A$17, [1]Enums!$A$18))</f>
        <v>Chemical Silo</v>
      </c>
    </row>
    <row r="339" spans="1:15" x14ac:dyDescent="0.2">
      <c r="A339" s="4" t="str">
        <f>[1]Enums!$A$144</f>
        <v>1.1.0</v>
      </c>
      <c r="B339" s="13" t="s">
        <v>2081</v>
      </c>
      <c r="C339" s="13" t="s">
        <v>2097</v>
      </c>
      <c r="D339" s="13" t="s">
        <v>2113</v>
      </c>
      <c r="E339" s="13" t="s">
        <v>2129</v>
      </c>
      <c r="F339" s="16" t="str">
        <f t="shared" si="28"/>
        <v>Bag (CD-MOF)</v>
      </c>
      <c r="G339" s="16" t="str">
        <f t="shared" si="29"/>
        <v>Sack (CD-MOF)</v>
      </c>
      <c r="H339" s="16" t="str">
        <f t="shared" si="30"/>
        <v>Powder Keg (CD-MOF)</v>
      </c>
      <c r="I339" s="16" t="str">
        <f t="shared" si="31"/>
        <v>Chemical Silo (CD-MOF)</v>
      </c>
      <c r="J339" s="16" t="str">
        <f>[1]Compounds!$B347</f>
        <v>CD-MOF</v>
      </c>
      <c r="K339" t="str">
        <f>[1]Compounds!$D347</f>
        <v>Solid</v>
      </c>
      <c r="L339" s="4" t="str">
        <f>IF(K339=[1]Enums!$B$7, [1]Enums!$A$7, IF(K339=[1]Enums!$B$8, [1]Enums!$A$8, [1]Enums!$A$9))</f>
        <v>Bag</v>
      </c>
      <c r="M339" s="4" t="str">
        <f>IF(K339=[1]Enums!$B$10, [1]Enums!$A$10, IF(K339=[1]Enums!$B$11, [1]Enums!$A$11, [1]Enums!$A$12))</f>
        <v>Sack</v>
      </c>
      <c r="N339" s="4" t="str">
        <f>IF(K339=[1]Enums!$B$13, [1]Enums!$A$13, IF(K339=[1]Enums!$B$14, [1]Enums!$A$14, [1]Enums!$A$15))</f>
        <v>Powder Keg</v>
      </c>
      <c r="O339" s="4" t="str">
        <f>IF(K339=[1]Enums!$B$16, [1]Enums!$A$16, IF(K339=[1]Enums!$B$17, [1]Enums!$A$17, [1]Enums!$A$18))</f>
        <v>Chemical Silo</v>
      </c>
    </row>
    <row r="340" spans="1:15" x14ac:dyDescent="0.2">
      <c r="A340" s="4" t="str">
        <f>[1]Enums!$A$144</f>
        <v>1.1.0</v>
      </c>
      <c r="B340" s="13" t="s">
        <v>2080</v>
      </c>
      <c r="C340" s="13" t="s">
        <v>2096</v>
      </c>
      <c r="D340" s="13" t="s">
        <v>2112</v>
      </c>
      <c r="E340" s="13" t="s">
        <v>2128</v>
      </c>
      <c r="F340" s="16" t="str">
        <f t="shared" si="28"/>
        <v>Bag (Bucky Balls (C60))</v>
      </c>
      <c r="G340" s="16" t="str">
        <f t="shared" si="29"/>
        <v>Sack (Bucky Balls (C60))</v>
      </c>
      <c r="H340" s="16" t="str">
        <f t="shared" si="30"/>
        <v>Powder Keg (Bucky Balls (C60))</v>
      </c>
      <c r="I340" s="16" t="str">
        <f t="shared" si="31"/>
        <v>Chemical Silo (Bucky Balls (C60))</v>
      </c>
      <c r="J340" s="16" t="str">
        <f>[1]Compounds!$B348</f>
        <v>Bucky Balls (C60)</v>
      </c>
      <c r="K340" t="str">
        <f>[1]Compounds!$D348</f>
        <v>Solid</v>
      </c>
      <c r="L340" s="4" t="str">
        <f>IF(K340=[1]Enums!$B$7, [1]Enums!$A$7, IF(K340=[1]Enums!$B$8, [1]Enums!$A$8, [1]Enums!$A$9))</f>
        <v>Bag</v>
      </c>
      <c r="M340" s="4" t="str">
        <f>IF(K340=[1]Enums!$B$10, [1]Enums!$A$10, IF(K340=[1]Enums!$B$11, [1]Enums!$A$11, [1]Enums!$A$12))</f>
        <v>Sack</v>
      </c>
      <c r="N340" s="4" t="str">
        <f>IF(K340=[1]Enums!$B$13, [1]Enums!$A$13, IF(K340=[1]Enums!$B$14, [1]Enums!$A$14, [1]Enums!$A$15))</f>
        <v>Powder Keg</v>
      </c>
      <c r="O340" s="4" t="str">
        <f>IF(K340=[1]Enums!$B$16, [1]Enums!$A$16, IF(K340=[1]Enums!$B$17, [1]Enums!$A$17, [1]Enums!$A$18))</f>
        <v>Chemical Silo</v>
      </c>
    </row>
    <row r="341" spans="1:15" x14ac:dyDescent="0.2">
      <c r="A341" s="4"/>
      <c r="B341" s="13" t="s">
        <v>2079</v>
      </c>
      <c r="C341" s="13" t="s">
        <v>2095</v>
      </c>
      <c r="D341" s="13" t="s">
        <v>2111</v>
      </c>
      <c r="E341" s="13" t="s">
        <v>2127</v>
      </c>
      <c r="F341" s="16" t="str">
        <f t="shared" si="28"/>
        <v>Bag (Zinc Nitrate)</v>
      </c>
      <c r="G341" s="16" t="str">
        <f t="shared" si="29"/>
        <v>Sack (Zinc Nitrate)</v>
      </c>
      <c r="H341" s="16" t="str">
        <f t="shared" si="30"/>
        <v>Powder Keg (Zinc Nitrate)</v>
      </c>
      <c r="I341" s="16" t="str">
        <f t="shared" si="31"/>
        <v>Chemical Silo (Zinc Nitrate)</v>
      </c>
      <c r="J341" s="16" t="str">
        <f>[1]Compounds!$B349</f>
        <v>Zinc Nitrate</v>
      </c>
      <c r="K341" t="str">
        <f>[1]Compounds!$D349</f>
        <v>Solid</v>
      </c>
      <c r="L341" s="4" t="str">
        <f>IF(K341=[1]Enums!$B$7, [1]Enums!$A$7, IF(K341=[1]Enums!$B$8, [1]Enums!$A$8, [1]Enums!$A$9))</f>
        <v>Bag</v>
      </c>
      <c r="M341" s="4" t="str">
        <f>IF(K341=[1]Enums!$B$10, [1]Enums!$A$10, IF(K341=[1]Enums!$B$11, [1]Enums!$A$11, [1]Enums!$A$12))</f>
        <v>Sack</v>
      </c>
      <c r="N341" s="4" t="str">
        <f>IF(K341=[1]Enums!$B$13, [1]Enums!$A$13, IF(K341=[1]Enums!$B$14, [1]Enums!$A$14, [1]Enums!$A$15))</f>
        <v>Powder Keg</v>
      </c>
      <c r="O341" s="4" t="str">
        <f>IF(K341=[1]Enums!$B$16, [1]Enums!$A$16, IF(K341=[1]Enums!$B$17, [1]Enums!$A$17, [1]Enums!$A$18))</f>
        <v>Chemical Silo</v>
      </c>
    </row>
    <row r="342" spans="1:15" x14ac:dyDescent="0.2">
      <c r="A342" s="4"/>
      <c r="B342" s="13" t="s">
        <v>2078</v>
      </c>
      <c r="C342" s="13" t="s">
        <v>2094</v>
      </c>
      <c r="D342" s="13" t="s">
        <v>2110</v>
      </c>
      <c r="E342" s="13" t="s">
        <v>2126</v>
      </c>
      <c r="F342" s="16" t="str">
        <f t="shared" si="28"/>
        <v>Bag (Lead Oxide)</v>
      </c>
      <c r="G342" s="16" t="str">
        <f t="shared" si="29"/>
        <v>Sack (Lead Oxide)</v>
      </c>
      <c r="H342" s="16" t="str">
        <f t="shared" si="30"/>
        <v>Powder Keg (Lead Oxide)</v>
      </c>
      <c r="I342" s="16" t="str">
        <f t="shared" si="31"/>
        <v>Chemical Silo (Lead Oxide)</v>
      </c>
      <c r="J342" s="16" t="str">
        <f>[1]Compounds!$B350</f>
        <v>Lead Oxide</v>
      </c>
      <c r="K342" t="str">
        <f>[1]Compounds!$D350</f>
        <v>Solid</v>
      </c>
      <c r="L342" s="4" t="str">
        <f>IF(K342=[1]Enums!$B$7, [1]Enums!$A$7, IF(K342=[1]Enums!$B$8, [1]Enums!$A$8, [1]Enums!$A$9))</f>
        <v>Bag</v>
      </c>
      <c r="M342" s="4" t="str">
        <f>IF(K342=[1]Enums!$B$10, [1]Enums!$A$10, IF(K342=[1]Enums!$B$11, [1]Enums!$A$11, [1]Enums!$A$12))</f>
        <v>Sack</v>
      </c>
      <c r="N342" s="4" t="str">
        <f>IF(K342=[1]Enums!$B$13, [1]Enums!$A$13, IF(K342=[1]Enums!$B$14, [1]Enums!$A$14, [1]Enums!$A$15))</f>
        <v>Powder Keg</v>
      </c>
      <c r="O342" s="4" t="str">
        <f>IF(K342=[1]Enums!$B$16, [1]Enums!$A$16, IF(K342=[1]Enums!$B$17, [1]Enums!$A$17, [1]Enums!$A$18))</f>
        <v>Chemical Silo</v>
      </c>
    </row>
    <row r="343" spans="1:15" x14ac:dyDescent="0.2">
      <c r="A343" s="4" t="str">
        <f>[1]Enums!$A$144</f>
        <v>1.1.0</v>
      </c>
      <c r="B343" s="13" t="s">
        <v>2077</v>
      </c>
      <c r="C343" s="13" t="s">
        <v>2093</v>
      </c>
      <c r="D343" s="13" t="s">
        <v>2109</v>
      </c>
      <c r="E343" s="13" t="s">
        <v>2125</v>
      </c>
      <c r="F343" s="16" t="str">
        <f t="shared" si="28"/>
        <v>Bag (Lithium Hexafluorophosphate)</v>
      </c>
      <c r="G343" s="16" t="str">
        <f t="shared" si="29"/>
        <v>Sack (Lithium Hexafluorophosphate)</v>
      </c>
      <c r="H343" s="16" t="str">
        <f t="shared" si="30"/>
        <v>Powder Keg (Lithium Hexafluorophosphate)</v>
      </c>
      <c r="I343" s="16" t="str">
        <f t="shared" si="31"/>
        <v>Chemical Silo (Lithium Hexafluorophosphate)</v>
      </c>
      <c r="J343" s="16" t="str">
        <f>[1]Compounds!$B351</f>
        <v>Lithium Hexafluorophosphate</v>
      </c>
      <c r="K343" t="str">
        <f>[1]Compounds!$D351</f>
        <v>Solid</v>
      </c>
      <c r="L343" s="4" t="str">
        <f>IF(K343=[1]Enums!$B$7, [1]Enums!$A$7, IF(K343=[1]Enums!$B$8, [1]Enums!$A$8, [1]Enums!$A$9))</f>
        <v>Bag</v>
      </c>
      <c r="M343" s="4" t="str">
        <f>IF(K343=[1]Enums!$B$10, [1]Enums!$A$10, IF(K343=[1]Enums!$B$11, [1]Enums!$A$11, [1]Enums!$A$12))</f>
        <v>Sack</v>
      </c>
      <c r="N343" s="4" t="str">
        <f>IF(K343=[1]Enums!$B$13, [1]Enums!$A$13, IF(K343=[1]Enums!$B$14, [1]Enums!$A$14, [1]Enums!$A$15))</f>
        <v>Powder Keg</v>
      </c>
      <c r="O343" s="4" t="str">
        <f>IF(K343=[1]Enums!$B$16, [1]Enums!$A$16, IF(K343=[1]Enums!$B$17, [1]Enums!$A$17, [1]Enums!$A$18))</f>
        <v>Chemical Silo</v>
      </c>
    </row>
    <row r="344" spans="1:15" x14ac:dyDescent="0.2">
      <c r="A344" s="4" t="str">
        <f>[1]Enums!$A$144</f>
        <v>1.1.0</v>
      </c>
      <c r="B344" s="13" t="s">
        <v>2076</v>
      </c>
      <c r="C344" s="13" t="s">
        <v>2092</v>
      </c>
      <c r="D344" s="13" t="s">
        <v>2108</v>
      </c>
      <c r="E344" s="13" t="s">
        <v>2124</v>
      </c>
      <c r="F344" s="16" t="str">
        <f t="shared" si="28"/>
        <v>Bag (Potassium Persulfate)</v>
      </c>
      <c r="G344" s="16" t="str">
        <f t="shared" si="29"/>
        <v>Sack (Potassium Persulfate)</v>
      </c>
      <c r="H344" s="16" t="str">
        <f t="shared" si="30"/>
        <v>Powder Keg (Potassium Persulfate)</v>
      </c>
      <c r="I344" s="16" t="str">
        <f t="shared" si="31"/>
        <v>Chemical Silo (Potassium Persulfate)</v>
      </c>
      <c r="J344" s="16" t="str">
        <f>[1]Compounds!$B352</f>
        <v>Potassium Persulfate</v>
      </c>
      <c r="K344" t="str">
        <f>[1]Compounds!$D352</f>
        <v>Solid</v>
      </c>
      <c r="L344" s="4" t="str">
        <f>IF(K344=[1]Enums!$B$7, [1]Enums!$A$7, IF(K344=[1]Enums!$B$8, [1]Enums!$A$8, [1]Enums!$A$9))</f>
        <v>Bag</v>
      </c>
      <c r="M344" s="4" t="str">
        <f>IF(K344=[1]Enums!$B$10, [1]Enums!$A$10, IF(K344=[1]Enums!$B$11, [1]Enums!$A$11, [1]Enums!$A$12))</f>
        <v>Sack</v>
      </c>
      <c r="N344" s="4" t="str">
        <f>IF(K344=[1]Enums!$B$13, [1]Enums!$A$13, IF(K344=[1]Enums!$B$14, [1]Enums!$A$14, [1]Enums!$A$15))</f>
        <v>Powder Keg</v>
      </c>
      <c r="O344" s="4" t="str">
        <f>IF(K344=[1]Enums!$B$16, [1]Enums!$A$16, IF(K344=[1]Enums!$B$17, [1]Enums!$A$17, [1]Enums!$A$18))</f>
        <v>Chemical Silo</v>
      </c>
    </row>
    <row r="345" spans="1:15" x14ac:dyDescent="0.2">
      <c r="A345" s="4" t="str">
        <f>[1]Enums!$A$144</f>
        <v>1.1.0</v>
      </c>
      <c r="B345" s="13" t="s">
        <v>2075</v>
      </c>
      <c r="C345" s="13" t="s">
        <v>2091</v>
      </c>
      <c r="D345" s="13" t="s">
        <v>2107</v>
      </c>
      <c r="E345" s="13" t="s">
        <v>2123</v>
      </c>
      <c r="F345" s="16" t="str">
        <f t="shared" si="28"/>
        <v>Bag (Potassium Bisulfate)</v>
      </c>
      <c r="G345" s="16" t="str">
        <f t="shared" si="29"/>
        <v>Sack (Potassium Bisulfate)</v>
      </c>
      <c r="H345" s="16" t="str">
        <f t="shared" si="30"/>
        <v>Powder Keg (Potassium Bisulfate)</v>
      </c>
      <c r="I345" s="16" t="str">
        <f t="shared" si="31"/>
        <v>Chemical Silo (Potassium Bisulfate)</v>
      </c>
      <c r="J345" s="16" t="str">
        <f>[1]Compounds!$B353</f>
        <v>Potassium Bisulfate</v>
      </c>
      <c r="K345" t="str">
        <f>[1]Compounds!$D353</f>
        <v>Solid</v>
      </c>
      <c r="L345" s="4" t="str">
        <f>IF(K345=[1]Enums!$B$7, [1]Enums!$A$7, IF(K345=[1]Enums!$B$8, [1]Enums!$A$8, [1]Enums!$A$9))</f>
        <v>Bag</v>
      </c>
      <c r="M345" s="4" t="str">
        <f>IF(K345=[1]Enums!$B$10, [1]Enums!$A$10, IF(K345=[1]Enums!$B$11, [1]Enums!$A$11, [1]Enums!$A$12))</f>
        <v>Sack</v>
      </c>
      <c r="N345" s="4" t="str">
        <f>IF(K345=[1]Enums!$B$13, [1]Enums!$A$13, IF(K345=[1]Enums!$B$14, [1]Enums!$A$14, [1]Enums!$A$15))</f>
        <v>Powder Keg</v>
      </c>
      <c r="O345" s="4" t="str">
        <f>IF(K345=[1]Enums!$B$16, [1]Enums!$A$16, IF(K345=[1]Enums!$B$17, [1]Enums!$A$17, [1]Enums!$A$18))</f>
        <v>Chemical Silo</v>
      </c>
    </row>
    <row r="346" spans="1:15" x14ac:dyDescent="0.2">
      <c r="A346" s="4" t="str">
        <f>[1]Enums!$A$144</f>
        <v>1.1.0</v>
      </c>
      <c r="B346" s="13" t="s">
        <v>2074</v>
      </c>
      <c r="C346" s="13" t="s">
        <v>2090</v>
      </c>
      <c r="D346" s="13" t="s">
        <v>2106</v>
      </c>
      <c r="E346" s="13" t="s">
        <v>2122</v>
      </c>
      <c r="F346" s="16" t="str">
        <f t="shared" si="28"/>
        <v>Vial (Salt Water)</v>
      </c>
      <c r="G346" s="16" t="str">
        <f t="shared" si="29"/>
        <v>Beaker (Salt Water)</v>
      </c>
      <c r="H346" s="16" t="str">
        <f t="shared" si="30"/>
        <v>Drum (Salt Water)</v>
      </c>
      <c r="I346" s="16" t="str">
        <f t="shared" si="31"/>
        <v>Chemical Vat (Salt Water)</v>
      </c>
      <c r="J346" s="16" t="str">
        <f>[1]Compounds!$B354</f>
        <v>Salt Water</v>
      </c>
      <c r="K346" t="str">
        <f>[1]Compounds!$D354</f>
        <v>Liquid</v>
      </c>
      <c r="L346" s="4" t="str">
        <f>IF(K346=[1]Enums!$B$7, [1]Enums!$A$7, IF(K346=[1]Enums!$B$8, [1]Enums!$A$8, [1]Enums!$A$9))</f>
        <v>Vial</v>
      </c>
      <c r="M346" s="4" t="str">
        <f>IF(K346=[1]Enums!$B$10, [1]Enums!$A$10, IF(K346=[1]Enums!$B$11, [1]Enums!$A$11, [1]Enums!$A$12))</f>
        <v>Beaker</v>
      </c>
      <c r="N346" s="4" t="str">
        <f>IF(K346=[1]Enums!$B$13, [1]Enums!$A$13, IF(K346=[1]Enums!$B$14, [1]Enums!$A$14, [1]Enums!$A$15))</f>
        <v>Drum</v>
      </c>
      <c r="O346" s="4" t="str">
        <f>IF(K346=[1]Enums!$B$16, [1]Enums!$A$16, IF(K346=[1]Enums!$B$17, [1]Enums!$A$17, [1]Enums!$A$18))</f>
        <v>Chemical Vat</v>
      </c>
    </row>
    <row r="347" spans="1:15" x14ac:dyDescent="0.2">
      <c r="A347" s="4" t="str">
        <f>[1]Enums!$A$144</f>
        <v>1.1.0</v>
      </c>
      <c r="B347" s="13" t="s">
        <v>2073</v>
      </c>
      <c r="C347" s="13" t="s">
        <v>2089</v>
      </c>
      <c r="D347" s="13" t="s">
        <v>2105</v>
      </c>
      <c r="E347" s="13" t="s">
        <v>2121</v>
      </c>
      <c r="F347" s="16" t="str">
        <f t="shared" si="28"/>
        <v>Vial (Isoprene)</v>
      </c>
      <c r="G347" s="16" t="str">
        <f t="shared" si="29"/>
        <v>Beaker (Isoprene)</v>
      </c>
      <c r="H347" s="16" t="str">
        <f t="shared" si="30"/>
        <v>Drum (Isoprene)</v>
      </c>
      <c r="I347" s="16" t="str">
        <f t="shared" si="31"/>
        <v>Chemical Vat (Isoprene)</v>
      </c>
      <c r="J347" s="16" t="str">
        <f>[1]Compounds!$B355</f>
        <v>Isoprene</v>
      </c>
      <c r="K347" t="str">
        <f>[1]Compounds!$D355</f>
        <v>Liquid</v>
      </c>
      <c r="L347" s="4" t="str">
        <f>IF(K347=[1]Enums!$B$7, [1]Enums!$A$7, IF(K347=[1]Enums!$B$8, [1]Enums!$A$8, [1]Enums!$A$9))</f>
        <v>Vial</v>
      </c>
      <c r="M347" s="4" t="str">
        <f>IF(K347=[1]Enums!$B$10, [1]Enums!$A$10, IF(K347=[1]Enums!$B$11, [1]Enums!$A$11, [1]Enums!$A$12))</f>
        <v>Beaker</v>
      </c>
      <c r="N347" s="4" t="str">
        <f>IF(K347=[1]Enums!$B$13, [1]Enums!$A$13, IF(K347=[1]Enums!$B$14, [1]Enums!$A$14, [1]Enums!$A$15))</f>
        <v>Drum</v>
      </c>
      <c r="O347" s="4" t="str">
        <f>IF(K347=[1]Enums!$B$16, [1]Enums!$A$16, IF(K347=[1]Enums!$B$17, [1]Enums!$A$17, [1]Enums!$A$18))</f>
        <v>Chemical Vat</v>
      </c>
    </row>
    <row r="348" spans="1:15" x14ac:dyDescent="0.2">
      <c r="A348" s="4" t="str">
        <f>[1]Enums!$A$144</f>
        <v>1.1.0</v>
      </c>
      <c r="B348" s="13" t="s">
        <v>2072</v>
      </c>
      <c r="C348" s="13" t="s">
        <v>2088</v>
      </c>
      <c r="D348" s="13" t="s">
        <v>2104</v>
      </c>
      <c r="E348" s="13" t="s">
        <v>2120</v>
      </c>
      <c r="F348" s="16" t="str">
        <f t="shared" ref="F348:I354" si="32">L348&amp;" ("&amp;$J348&amp;")"</f>
        <v>Vial (Epichlorohydrin)</v>
      </c>
      <c r="G348" s="16" t="str">
        <f t="shared" si="32"/>
        <v>Beaker (Epichlorohydrin)</v>
      </c>
      <c r="H348" s="16" t="str">
        <f t="shared" si="32"/>
        <v>Drum (Epichlorohydrin)</v>
      </c>
      <c r="I348" s="16" t="str">
        <f t="shared" si="32"/>
        <v>Chemical Vat (Epichlorohydrin)</v>
      </c>
      <c r="J348" s="16" t="str">
        <f>[1]Compounds!$B356</f>
        <v>Epichlorohydrin</v>
      </c>
      <c r="K348" t="str">
        <f>[1]Compounds!$D356</f>
        <v>Liquid</v>
      </c>
      <c r="L348" s="4" t="str">
        <f>IF(K348=[1]Enums!$B$7, [1]Enums!$A$7, IF(K348=[1]Enums!$B$8, [1]Enums!$A$8, [1]Enums!$A$9))</f>
        <v>Vial</v>
      </c>
      <c r="M348" s="4" t="str">
        <f>IF(K348=[1]Enums!$B$10, [1]Enums!$A$10, IF(K348=[1]Enums!$B$11, [1]Enums!$A$11, [1]Enums!$A$12))</f>
        <v>Beaker</v>
      </c>
      <c r="N348" s="4" t="str">
        <f>IF(K348=[1]Enums!$B$13, [1]Enums!$A$13, IF(K348=[1]Enums!$B$14, [1]Enums!$A$14, [1]Enums!$A$15))</f>
        <v>Drum</v>
      </c>
      <c r="O348" s="4" t="str">
        <f>IF(K348=[1]Enums!$B$16, [1]Enums!$A$16, IF(K348=[1]Enums!$B$17, [1]Enums!$A$17, [1]Enums!$A$18))</f>
        <v>Chemical Vat</v>
      </c>
    </row>
    <row r="349" spans="1:15" x14ac:dyDescent="0.2">
      <c r="A349" s="4" t="str">
        <f>[1]Enums!$A$144</f>
        <v>1.1.0</v>
      </c>
      <c r="B349" s="13" t="s">
        <v>2071</v>
      </c>
      <c r="C349" s="13" t="s">
        <v>2087</v>
      </c>
      <c r="D349" s="13" t="s">
        <v>2103</v>
      </c>
      <c r="E349" s="13" t="s">
        <v>2119</v>
      </c>
      <c r="F349" s="16" t="str">
        <f t="shared" si="32"/>
        <v>Vial (Isopropanol)</v>
      </c>
      <c r="G349" s="16" t="str">
        <f t="shared" si="32"/>
        <v>Beaker (Isopropanol)</v>
      </c>
      <c r="H349" s="16" t="str">
        <f t="shared" si="32"/>
        <v>Drum (Isopropanol)</v>
      </c>
      <c r="I349" s="16" t="str">
        <f t="shared" si="32"/>
        <v>Chemical Vat (Isopropanol)</v>
      </c>
      <c r="J349" s="16" t="str">
        <f>[1]Compounds!$B357</f>
        <v>Isopropanol</v>
      </c>
      <c r="K349" t="str">
        <f>[1]Compounds!$D357</f>
        <v>Liquid</v>
      </c>
      <c r="L349" s="4" t="str">
        <f>IF(K349=[1]Enums!$B$7, [1]Enums!$A$7, IF(K349=[1]Enums!$B$8, [1]Enums!$A$8, [1]Enums!$A$9))</f>
        <v>Vial</v>
      </c>
      <c r="M349" s="4" t="str">
        <f>IF(K349=[1]Enums!$B$10, [1]Enums!$A$10, IF(K349=[1]Enums!$B$11, [1]Enums!$A$11, [1]Enums!$A$12))</f>
        <v>Beaker</v>
      </c>
      <c r="N349" s="4" t="str">
        <f>IF(K349=[1]Enums!$B$13, [1]Enums!$A$13, IF(K349=[1]Enums!$B$14, [1]Enums!$A$14, [1]Enums!$A$15))</f>
        <v>Drum</v>
      </c>
      <c r="O349" s="4" t="str">
        <f>IF(K349=[1]Enums!$B$16, [1]Enums!$A$16, IF(K349=[1]Enums!$B$17, [1]Enums!$A$17, [1]Enums!$A$18))</f>
        <v>Chemical Vat</v>
      </c>
    </row>
    <row r="350" spans="1:15" x14ac:dyDescent="0.2">
      <c r="A350" s="4" t="str">
        <f>[1]Enums!$A$144</f>
        <v>1.1.0</v>
      </c>
      <c r="B350" s="13" t="s">
        <v>2070</v>
      </c>
      <c r="C350" s="13" t="s">
        <v>2086</v>
      </c>
      <c r="D350" s="13" t="s">
        <v>2102</v>
      </c>
      <c r="E350" s="13" t="s">
        <v>2118</v>
      </c>
      <c r="F350" s="16" t="str">
        <f t="shared" si="32"/>
        <v>Vial (Allyl Chloride)</v>
      </c>
      <c r="G350" s="16" t="str">
        <f t="shared" si="32"/>
        <v>Beaker (Allyl Chloride)</v>
      </c>
      <c r="H350" s="16" t="str">
        <f t="shared" si="32"/>
        <v>Drum (Allyl Chloride)</v>
      </c>
      <c r="I350" s="16" t="str">
        <f t="shared" si="32"/>
        <v>Chemical Vat (Allyl Chloride)</v>
      </c>
      <c r="J350" s="16" t="str">
        <f>[1]Compounds!$B358</f>
        <v>Allyl Chloride</v>
      </c>
      <c r="K350" t="str">
        <f>[1]Compounds!$D358</f>
        <v>Liquid</v>
      </c>
      <c r="L350" s="4" t="str">
        <f>IF(K350=[1]Enums!$B$7, [1]Enums!$A$7, IF(K350=[1]Enums!$B$8, [1]Enums!$A$8, [1]Enums!$A$9))</f>
        <v>Vial</v>
      </c>
      <c r="M350" s="4" t="str">
        <f>IF(K350=[1]Enums!$B$10, [1]Enums!$A$10, IF(K350=[1]Enums!$B$11, [1]Enums!$A$11, [1]Enums!$A$12))</f>
        <v>Beaker</v>
      </c>
      <c r="N350" s="4" t="str">
        <f>IF(K350=[1]Enums!$B$13, [1]Enums!$A$13, IF(K350=[1]Enums!$B$14, [1]Enums!$A$14, [1]Enums!$A$15))</f>
        <v>Drum</v>
      </c>
      <c r="O350" s="4" t="str">
        <f>IF(K350=[1]Enums!$B$16, [1]Enums!$A$16, IF(K350=[1]Enums!$B$17, [1]Enums!$A$17, [1]Enums!$A$18))</f>
        <v>Chemical Vat</v>
      </c>
    </row>
    <row r="351" spans="1:15" x14ac:dyDescent="0.2">
      <c r="A351" s="4" t="str">
        <f>[1]Enums!$A$144</f>
        <v>1.1.0</v>
      </c>
      <c r="B351" s="13" t="s">
        <v>2069</v>
      </c>
      <c r="C351" s="13" t="s">
        <v>2085</v>
      </c>
      <c r="D351" s="13" t="s">
        <v>2101</v>
      </c>
      <c r="E351" s="13" t="s">
        <v>2117</v>
      </c>
      <c r="F351" s="16" t="str">
        <f t="shared" si="32"/>
        <v>Vial (Propylene Oxide)</v>
      </c>
      <c r="G351" s="16" t="str">
        <f t="shared" si="32"/>
        <v>Beaker (Propylene Oxide)</v>
      </c>
      <c r="H351" s="16" t="str">
        <f t="shared" si="32"/>
        <v>Drum (Propylene Oxide)</v>
      </c>
      <c r="I351" s="16" t="str">
        <f t="shared" si="32"/>
        <v>Chemical Vat (Propylene Oxide)</v>
      </c>
      <c r="J351" s="16" t="str">
        <f>[1]Compounds!$B359</f>
        <v>Propylene Oxide</v>
      </c>
      <c r="K351" t="str">
        <f>[1]Compounds!$D359</f>
        <v>Liquid</v>
      </c>
      <c r="L351" s="4" t="str">
        <f>IF(K351=[1]Enums!$B$7, [1]Enums!$A$7, IF(K351=[1]Enums!$B$8, [1]Enums!$A$8, [1]Enums!$A$9))</f>
        <v>Vial</v>
      </c>
      <c r="M351" s="4" t="str">
        <f>IF(K351=[1]Enums!$B$10, [1]Enums!$A$10, IF(K351=[1]Enums!$B$11, [1]Enums!$A$11, [1]Enums!$A$12))</f>
        <v>Beaker</v>
      </c>
      <c r="N351" s="4" t="str">
        <f>IF(K351=[1]Enums!$B$13, [1]Enums!$A$13, IF(K351=[1]Enums!$B$14, [1]Enums!$A$14, [1]Enums!$A$15))</f>
        <v>Drum</v>
      </c>
      <c r="O351" s="4" t="str">
        <f>IF(K351=[1]Enums!$B$16, [1]Enums!$A$16, IF(K351=[1]Enums!$B$17, [1]Enums!$A$17, [1]Enums!$A$18))</f>
        <v>Chemical Vat</v>
      </c>
    </row>
    <row r="352" spans="1:15" x14ac:dyDescent="0.2">
      <c r="A352" s="4" t="str">
        <f>[1]Enums!$A$144</f>
        <v>1.1.0</v>
      </c>
      <c r="B352" s="13" t="s">
        <v>2068</v>
      </c>
      <c r="C352" s="13" t="s">
        <v>2084</v>
      </c>
      <c r="D352" s="13" t="s">
        <v>2100</v>
      </c>
      <c r="E352" s="13" t="s">
        <v>2116</v>
      </c>
      <c r="F352" s="16" t="str">
        <f t="shared" si="32"/>
        <v>Vial (Propylene Glycol)</v>
      </c>
      <c r="G352" s="16" t="str">
        <f t="shared" si="32"/>
        <v>Beaker (Propylene Glycol)</v>
      </c>
      <c r="H352" s="16" t="str">
        <f t="shared" si="32"/>
        <v>Drum (Propylene Glycol)</v>
      </c>
      <c r="I352" s="16" t="str">
        <f t="shared" si="32"/>
        <v>Chemical Vat (Propylene Glycol)</v>
      </c>
      <c r="J352" s="16" t="str">
        <f>[1]Compounds!$B360</f>
        <v>Propylene Glycol</v>
      </c>
      <c r="K352" t="str">
        <f>[1]Compounds!$D360</f>
        <v>Liquid</v>
      </c>
      <c r="L352" s="4" t="str">
        <f>IF(K352=[1]Enums!$B$7, [1]Enums!$A$7, IF(K352=[1]Enums!$B$8, [1]Enums!$A$8, [1]Enums!$A$9))</f>
        <v>Vial</v>
      </c>
      <c r="M352" s="4" t="str">
        <f>IF(K352=[1]Enums!$B$10, [1]Enums!$A$10, IF(K352=[1]Enums!$B$11, [1]Enums!$A$11, [1]Enums!$A$12))</f>
        <v>Beaker</v>
      </c>
      <c r="N352" s="4" t="str">
        <f>IF(K352=[1]Enums!$B$13, [1]Enums!$A$13, IF(K352=[1]Enums!$B$14, [1]Enums!$A$14, [1]Enums!$A$15))</f>
        <v>Drum</v>
      </c>
      <c r="O352" s="4" t="str">
        <f>IF(K352=[1]Enums!$B$16, [1]Enums!$A$16, IF(K352=[1]Enums!$B$17, [1]Enums!$A$17, [1]Enums!$A$18))</f>
        <v>Chemical Vat</v>
      </c>
    </row>
    <row r="353" spans="1:15" x14ac:dyDescent="0.2">
      <c r="A353" s="4" t="str">
        <f>[1]Enums!$A$144</f>
        <v>1.1.0</v>
      </c>
      <c r="B353" s="13" t="s">
        <v>2067</v>
      </c>
      <c r="C353" s="13" t="s">
        <v>2083</v>
      </c>
      <c r="D353" s="13" t="s">
        <v>2099</v>
      </c>
      <c r="E353" s="13" t="s">
        <v>2115</v>
      </c>
      <c r="F353" s="16" t="str">
        <f t="shared" si="32"/>
        <v>Vial (Cumene)</v>
      </c>
      <c r="G353" s="16" t="str">
        <f t="shared" si="32"/>
        <v>Beaker (Cumene)</v>
      </c>
      <c r="H353" s="16" t="str">
        <f t="shared" si="32"/>
        <v>Drum (Cumene)</v>
      </c>
      <c r="I353" s="16" t="str">
        <f t="shared" si="32"/>
        <v>Chemical Vat (Cumene)</v>
      </c>
      <c r="J353" s="16" t="str">
        <f>[1]Compounds!$B361</f>
        <v>Cumene</v>
      </c>
      <c r="K353" t="str">
        <f>[1]Compounds!$D361</f>
        <v>Liquid</v>
      </c>
      <c r="L353" s="4" t="str">
        <f>IF(K353=[1]Enums!$B$7, [1]Enums!$A$7, IF(K353=[1]Enums!$B$8, [1]Enums!$A$8, [1]Enums!$A$9))</f>
        <v>Vial</v>
      </c>
      <c r="M353" s="4" t="str">
        <f>IF(K353=[1]Enums!$B$10, [1]Enums!$A$10, IF(K353=[1]Enums!$B$11, [1]Enums!$A$11, [1]Enums!$A$12))</f>
        <v>Beaker</v>
      </c>
      <c r="N353" s="4" t="str">
        <f>IF(K353=[1]Enums!$B$13, [1]Enums!$A$13, IF(K353=[1]Enums!$B$14, [1]Enums!$A$14, [1]Enums!$A$15))</f>
        <v>Drum</v>
      </c>
      <c r="O353" s="4" t="str">
        <f>IF(K353=[1]Enums!$B$16, [1]Enums!$A$16, IF(K353=[1]Enums!$B$17, [1]Enums!$A$17, [1]Enums!$A$18))</f>
        <v>Chemical Vat</v>
      </c>
    </row>
    <row r="354" spans="1:15" x14ac:dyDescent="0.2">
      <c r="A354" s="4" t="str">
        <f>[1]Enums!$A$145</f>
        <v>1.1.1</v>
      </c>
      <c r="B354" s="12" t="s">
        <v>2181</v>
      </c>
      <c r="C354" s="13" t="s">
        <v>2180</v>
      </c>
      <c r="D354" s="13" t="s">
        <v>2179</v>
      </c>
      <c r="E354" s="13" t="s">
        <v>2178</v>
      </c>
      <c r="F354" s="16" t="str">
        <f t="shared" si="32"/>
        <v>Vial (Chlorobenzene)</v>
      </c>
      <c r="G354" s="16" t="str">
        <f t="shared" si="32"/>
        <v>Beaker (Chlorobenzene)</v>
      </c>
      <c r="H354" s="16" t="str">
        <f t="shared" si="32"/>
        <v>Drum (Chlorobenzene)</v>
      </c>
      <c r="I354" s="16" t="str">
        <f t="shared" si="32"/>
        <v>Chemical Vat (Chlorobenzene)</v>
      </c>
      <c r="J354" s="16" t="str">
        <f>[1]Compounds!$B362</f>
        <v>Chlorobenzene</v>
      </c>
      <c r="K354" t="str">
        <f>[1]Compounds!$D362</f>
        <v>Liquid</v>
      </c>
      <c r="L354" s="4" t="str">
        <f>IF(K354=[1]Enums!$B$7, [1]Enums!$A$7, IF(K354=[1]Enums!$B$8, [1]Enums!$A$8, [1]Enums!$A$9))</f>
        <v>Vial</v>
      </c>
      <c r="M354" s="4" t="str">
        <f>IF(K354=[1]Enums!$B$10, [1]Enums!$A$10, IF(K354=[1]Enums!$B$11, [1]Enums!$A$11, [1]Enums!$A$12))</f>
        <v>Beaker</v>
      </c>
      <c r="N354" s="4" t="str">
        <f>IF(K354=[1]Enums!$B$13, [1]Enums!$A$13, IF(K354=[1]Enums!$B$14, [1]Enums!$A$14, [1]Enums!$A$15))</f>
        <v>Drum</v>
      </c>
      <c r="O354" s="4" t="str">
        <f>IF(K354=[1]Enums!$B$16, [1]Enums!$A$16, IF(K354=[1]Enums!$B$17, [1]Enums!$A$17, [1]Enums!$A$18))</f>
        <v>Chemical Vat</v>
      </c>
    </row>
    <row r="355" spans="1:15" x14ac:dyDescent="0.2">
      <c r="A355" s="4" t="str">
        <f>[1]Enums!$A$145</f>
        <v>1.1.1</v>
      </c>
      <c r="B355" s="12" t="s">
        <v>2229</v>
      </c>
      <c r="C355" s="13" t="s">
        <v>2228</v>
      </c>
      <c r="D355" s="13" t="s">
        <v>2227</v>
      </c>
      <c r="E355" s="13" t="s">
        <v>2226</v>
      </c>
      <c r="F355" s="16" t="str">
        <f t="shared" ref="F355:F366" si="33">L355&amp;" ("&amp;$J355&amp;")"</f>
        <v>Bag (4-Nitrochlorobenzene)</v>
      </c>
      <c r="G355" s="16" t="str">
        <f t="shared" ref="G355:G366" si="34">M355&amp;" ("&amp;$J355&amp;")"</f>
        <v>Sack (4-Nitrochlorobenzene)</v>
      </c>
      <c r="H355" s="16" t="str">
        <f t="shared" ref="H355:H366" si="35">N355&amp;" ("&amp;$J355&amp;")"</f>
        <v>Powder Keg (4-Nitrochlorobenzene)</v>
      </c>
      <c r="I355" s="16" t="str">
        <f t="shared" ref="I355:I366" si="36">O355&amp;" ("&amp;$J355&amp;")"</f>
        <v>Chemical Silo (4-Nitrochlorobenzene)</v>
      </c>
      <c r="J355" s="16" t="str">
        <f>[1]Compounds!$B363</f>
        <v>4-Nitrochlorobenzene</v>
      </c>
      <c r="K355" t="str">
        <f>[1]Compounds!$D363</f>
        <v>Solid</v>
      </c>
      <c r="L355" s="4" t="str">
        <f>IF(K355=[1]Enums!$B$7, [1]Enums!$A$7, IF(K355=[1]Enums!$B$8, [1]Enums!$A$8, [1]Enums!$A$9))</f>
        <v>Bag</v>
      </c>
      <c r="M355" s="4" t="str">
        <f>IF(K355=[1]Enums!$B$10, [1]Enums!$A$10, IF(K355=[1]Enums!$B$11, [1]Enums!$A$11, [1]Enums!$A$12))</f>
        <v>Sack</v>
      </c>
      <c r="N355" s="4" t="str">
        <f>IF(K355=[1]Enums!$B$13, [1]Enums!$A$13, IF(K355=[1]Enums!$B$14, [1]Enums!$A$14, [1]Enums!$A$15))</f>
        <v>Powder Keg</v>
      </c>
      <c r="O355" s="4" t="str">
        <f>IF(K355=[1]Enums!$B$16, [1]Enums!$A$16, IF(K355=[1]Enums!$B$17, [1]Enums!$A$17, [1]Enums!$A$18))</f>
        <v>Chemical Silo</v>
      </c>
    </row>
    <row r="356" spans="1:15" x14ac:dyDescent="0.2">
      <c r="A356" s="4" t="str">
        <f>[1]Enums!$A$145</f>
        <v>1.1.1</v>
      </c>
      <c r="B356" s="12" t="s">
        <v>2225</v>
      </c>
      <c r="C356" s="13" t="s">
        <v>2224</v>
      </c>
      <c r="D356" s="13" t="s">
        <v>2223</v>
      </c>
      <c r="E356" s="13" t="s">
        <v>2222</v>
      </c>
      <c r="F356" s="16" t="str">
        <f t="shared" si="33"/>
        <v>Bag (p-Phenylenediamine)</v>
      </c>
      <c r="G356" s="16" t="str">
        <f t="shared" si="34"/>
        <v>Sack (p-Phenylenediamine)</v>
      </c>
      <c r="H356" s="16" t="str">
        <f t="shared" si="35"/>
        <v>Powder Keg (p-Phenylenediamine)</v>
      </c>
      <c r="I356" s="16" t="str">
        <f t="shared" si="36"/>
        <v>Chemical Silo (p-Phenylenediamine)</v>
      </c>
      <c r="J356" s="16" t="str">
        <f>[1]Compounds!$B364</f>
        <v>p-Phenylenediamine</v>
      </c>
      <c r="K356" t="str">
        <f>[1]Compounds!$D364</f>
        <v>Solid</v>
      </c>
      <c r="L356" s="4" t="str">
        <f>IF(K356=[1]Enums!$B$7, [1]Enums!$A$7, IF(K356=[1]Enums!$B$8, [1]Enums!$A$8, [1]Enums!$A$9))</f>
        <v>Bag</v>
      </c>
      <c r="M356" s="4" t="str">
        <f>IF(K356=[1]Enums!$B$10, [1]Enums!$A$10, IF(K356=[1]Enums!$B$11, [1]Enums!$A$11, [1]Enums!$A$12))</f>
        <v>Sack</v>
      </c>
      <c r="N356" s="4" t="str">
        <f>IF(K356=[1]Enums!$B$13, [1]Enums!$A$13, IF(K356=[1]Enums!$B$14, [1]Enums!$A$14, [1]Enums!$A$15))</f>
        <v>Powder Keg</v>
      </c>
      <c r="O356" s="4" t="str">
        <f>IF(K356=[1]Enums!$B$16, [1]Enums!$A$16, IF(K356=[1]Enums!$B$17, [1]Enums!$A$17, [1]Enums!$A$18))</f>
        <v>Chemical Silo</v>
      </c>
    </row>
    <row r="357" spans="1:15" x14ac:dyDescent="0.2">
      <c r="A357" s="4" t="str">
        <f>[1]Enums!$A$145</f>
        <v>1.1.1</v>
      </c>
      <c r="B357" s="12" t="s">
        <v>2221</v>
      </c>
      <c r="C357" s="13" t="s">
        <v>2220</v>
      </c>
      <c r="D357" s="13" t="s">
        <v>2219</v>
      </c>
      <c r="E357" s="13" t="s">
        <v>2218</v>
      </c>
      <c r="F357" s="16" t="str">
        <f t="shared" si="33"/>
        <v>Vial (Nitric Acid)</v>
      </c>
      <c r="G357" s="16" t="str">
        <f t="shared" si="34"/>
        <v>Beaker (Nitric Acid)</v>
      </c>
      <c r="H357" s="16" t="str">
        <f t="shared" si="35"/>
        <v>Drum (Nitric Acid)</v>
      </c>
      <c r="I357" s="16" t="str">
        <f t="shared" si="36"/>
        <v>Chemical Vat (Nitric Acid)</v>
      </c>
      <c r="J357" s="16" t="str">
        <f>[1]Compounds!$B365</f>
        <v>Nitric Acid</v>
      </c>
      <c r="K357" t="str">
        <f>[1]Compounds!$D365</f>
        <v>Liquid</v>
      </c>
      <c r="L357" s="4" t="str">
        <f>IF(K357=[1]Enums!$B$7, [1]Enums!$A$7, IF(K357=[1]Enums!$B$8, [1]Enums!$A$8, [1]Enums!$A$9))</f>
        <v>Vial</v>
      </c>
      <c r="M357" s="4" t="str">
        <f>IF(K357=[1]Enums!$B$10, [1]Enums!$A$10, IF(K357=[1]Enums!$B$11, [1]Enums!$A$11, [1]Enums!$A$12))</f>
        <v>Beaker</v>
      </c>
      <c r="N357" s="4" t="str">
        <f>IF(K357=[1]Enums!$B$13, [1]Enums!$A$13, IF(K357=[1]Enums!$B$14, [1]Enums!$A$14, [1]Enums!$A$15))</f>
        <v>Drum</v>
      </c>
      <c r="O357" s="4" t="str">
        <f>IF(K357=[1]Enums!$B$16, [1]Enums!$A$16, IF(K357=[1]Enums!$B$17, [1]Enums!$A$17, [1]Enums!$A$18))</f>
        <v>Chemical Vat</v>
      </c>
    </row>
    <row r="358" spans="1:15" x14ac:dyDescent="0.2">
      <c r="A358" s="4" t="str">
        <f>[1]Enums!$A$145</f>
        <v>1.1.1</v>
      </c>
      <c r="B358" s="12" t="s">
        <v>2217</v>
      </c>
      <c r="C358" s="13" t="s">
        <v>2216</v>
      </c>
      <c r="D358" s="13" t="s">
        <v>2215</v>
      </c>
      <c r="E358" s="13" t="s">
        <v>2214</v>
      </c>
      <c r="F358" s="16" t="str">
        <f t="shared" si="33"/>
        <v>Bag (4-Nitroaniline)</v>
      </c>
      <c r="G358" s="16" t="str">
        <f t="shared" si="34"/>
        <v>Sack (4-Nitroaniline)</v>
      </c>
      <c r="H358" s="16" t="str">
        <f t="shared" si="35"/>
        <v>Powder Keg (4-Nitroaniline)</v>
      </c>
      <c r="I358" s="16" t="str">
        <f t="shared" si="36"/>
        <v>Chemical Silo (4-Nitroaniline)</v>
      </c>
      <c r="J358" s="16" t="str">
        <f>[1]Compounds!$B366</f>
        <v>4-Nitroaniline</v>
      </c>
      <c r="K358" t="str">
        <f>[1]Compounds!$D366</f>
        <v>Solid</v>
      </c>
      <c r="L358" s="4" t="str">
        <f>IF(K358=[1]Enums!$B$7, [1]Enums!$A$7, IF(K358=[1]Enums!$B$8, [1]Enums!$A$8, [1]Enums!$A$9))</f>
        <v>Bag</v>
      </c>
      <c r="M358" s="4" t="str">
        <f>IF(K358=[1]Enums!$B$10, [1]Enums!$A$10, IF(K358=[1]Enums!$B$11, [1]Enums!$A$11, [1]Enums!$A$12))</f>
        <v>Sack</v>
      </c>
      <c r="N358" s="4" t="str">
        <f>IF(K358=[1]Enums!$B$13, [1]Enums!$A$13, IF(K358=[1]Enums!$B$14, [1]Enums!$A$14, [1]Enums!$A$15))</f>
        <v>Powder Keg</v>
      </c>
      <c r="O358" s="4" t="str">
        <f>IF(K358=[1]Enums!$B$16, [1]Enums!$A$16, IF(K358=[1]Enums!$B$17, [1]Enums!$A$17, [1]Enums!$A$18))</f>
        <v>Chemical Silo</v>
      </c>
    </row>
    <row r="359" spans="1:15" x14ac:dyDescent="0.2">
      <c r="A359" s="4" t="str">
        <f>[1]Enums!$A$145</f>
        <v>1.1.1</v>
      </c>
      <c r="B359" s="12" t="s">
        <v>2213</v>
      </c>
      <c r="C359" s="13" t="s">
        <v>2212</v>
      </c>
      <c r="D359" s="13" t="s">
        <v>2211</v>
      </c>
      <c r="E359" s="13" t="s">
        <v>2210</v>
      </c>
      <c r="F359" s="16" t="str">
        <f t="shared" si="33"/>
        <v>Flask (Nitric Oxide)</v>
      </c>
      <c r="G359" s="16" t="str">
        <f t="shared" si="34"/>
        <v>Cartridge (Nitric Oxide)</v>
      </c>
      <c r="H359" s="16" t="str">
        <f t="shared" si="35"/>
        <v>Canister (Nitric Oxide)</v>
      </c>
      <c r="I359" s="16" t="str">
        <f t="shared" si="36"/>
        <v>Chemical Tank (Nitric Oxide)</v>
      </c>
      <c r="J359" s="16" t="str">
        <f>[1]Compounds!$B367</f>
        <v>Nitric Oxide</v>
      </c>
      <c r="K359" t="str">
        <f>[1]Compounds!$D367</f>
        <v>Gas</v>
      </c>
      <c r="L359" s="4" t="str">
        <f>IF(K359=[1]Enums!$B$7, [1]Enums!$A$7, IF(K359=[1]Enums!$B$8, [1]Enums!$A$8, [1]Enums!$A$9))</f>
        <v>Flask</v>
      </c>
      <c r="M359" s="4" t="str">
        <f>IF(K359=[1]Enums!$B$10, [1]Enums!$A$10, IF(K359=[1]Enums!$B$11, [1]Enums!$A$11, [1]Enums!$A$12))</f>
        <v>Cartridge</v>
      </c>
      <c r="N359" s="4" t="str">
        <f>IF(K359=[1]Enums!$B$13, [1]Enums!$A$13, IF(K359=[1]Enums!$B$14, [1]Enums!$A$14, [1]Enums!$A$15))</f>
        <v>Canister</v>
      </c>
      <c r="O359" s="4" t="str">
        <f>IF(K359=[1]Enums!$B$16, [1]Enums!$A$16, IF(K359=[1]Enums!$B$17, [1]Enums!$A$17, [1]Enums!$A$18))</f>
        <v>Chemical Tank</v>
      </c>
    </row>
    <row r="360" spans="1:15" x14ac:dyDescent="0.2">
      <c r="A360" s="4" t="str">
        <f>[1]Enums!$A$145</f>
        <v>1.1.1</v>
      </c>
      <c r="B360" s="12" t="s">
        <v>2209</v>
      </c>
      <c r="C360" s="13" t="s">
        <v>2208</v>
      </c>
      <c r="D360" s="13" t="s">
        <v>2207</v>
      </c>
      <c r="E360" s="13" t="s">
        <v>2206</v>
      </c>
      <c r="F360" s="16" t="str">
        <f t="shared" si="33"/>
        <v>Bag (p-Hexachloroxylene)</v>
      </c>
      <c r="G360" s="16" t="str">
        <f t="shared" si="34"/>
        <v>Sack (p-Hexachloroxylene)</v>
      </c>
      <c r="H360" s="16" t="str">
        <f t="shared" si="35"/>
        <v>Powder Keg (p-Hexachloroxylene)</v>
      </c>
      <c r="I360" s="16" t="str">
        <f t="shared" si="36"/>
        <v>Chemical Silo (p-Hexachloroxylene)</v>
      </c>
      <c r="J360" s="16" t="str">
        <f>[1]Compounds!$B368</f>
        <v>p-Hexachloroxylene</v>
      </c>
      <c r="K360" t="str">
        <f>[1]Compounds!$D368</f>
        <v>Solid</v>
      </c>
      <c r="L360" s="4" t="str">
        <f>IF(K360=[1]Enums!$B$7, [1]Enums!$A$7, IF(K360=[1]Enums!$B$8, [1]Enums!$A$8, [1]Enums!$A$9))</f>
        <v>Bag</v>
      </c>
      <c r="M360" s="4" t="str">
        <f>IF(K360=[1]Enums!$B$10, [1]Enums!$A$10, IF(K360=[1]Enums!$B$11, [1]Enums!$A$11, [1]Enums!$A$12))</f>
        <v>Sack</v>
      </c>
      <c r="N360" s="4" t="str">
        <f>IF(K360=[1]Enums!$B$13, [1]Enums!$A$13, IF(K360=[1]Enums!$B$14, [1]Enums!$A$14, [1]Enums!$A$15))</f>
        <v>Powder Keg</v>
      </c>
      <c r="O360" s="4" t="str">
        <f>IF(K360=[1]Enums!$B$16, [1]Enums!$A$16, IF(K360=[1]Enums!$B$17, [1]Enums!$A$17, [1]Enums!$A$18))</f>
        <v>Chemical Silo</v>
      </c>
    </row>
    <row r="361" spans="1:15" x14ac:dyDescent="0.2">
      <c r="A361" s="4" t="str">
        <f>[1]Enums!$A$145</f>
        <v>1.1.1</v>
      </c>
      <c r="B361" s="12" t="s">
        <v>2205</v>
      </c>
      <c r="C361" s="13" t="s">
        <v>2204</v>
      </c>
      <c r="D361" s="13" t="s">
        <v>2203</v>
      </c>
      <c r="E361" s="13" t="s">
        <v>2202</v>
      </c>
      <c r="F361" s="16" t="str">
        <f t="shared" si="33"/>
        <v>Bag (m-Hexachloroxylene)</v>
      </c>
      <c r="G361" s="16" t="str">
        <f t="shared" si="34"/>
        <v>Sack (m-Hexachloroxylene)</v>
      </c>
      <c r="H361" s="16" t="str">
        <f t="shared" si="35"/>
        <v>Powder Keg (m-Hexachloroxylene)</v>
      </c>
      <c r="I361" s="16" t="str">
        <f t="shared" si="36"/>
        <v>Chemical Silo (m-Hexachloroxylene)</v>
      </c>
      <c r="J361" s="16" t="str">
        <f>[1]Compounds!$B369</f>
        <v>m-Hexachloroxylene</v>
      </c>
      <c r="K361" t="str">
        <f>[1]Compounds!$D369</f>
        <v>Solid</v>
      </c>
      <c r="L361" s="4" t="str">
        <f>IF(K361=[1]Enums!$B$7, [1]Enums!$A$7, IF(K361=[1]Enums!$B$8, [1]Enums!$A$8, [1]Enums!$A$9))</f>
        <v>Bag</v>
      </c>
      <c r="M361" s="4" t="str">
        <f>IF(K361=[1]Enums!$B$10, [1]Enums!$A$10, IF(K361=[1]Enums!$B$11, [1]Enums!$A$11, [1]Enums!$A$12))</f>
        <v>Sack</v>
      </c>
      <c r="N361" s="4" t="str">
        <f>IF(K361=[1]Enums!$B$13, [1]Enums!$A$13, IF(K361=[1]Enums!$B$14, [1]Enums!$A$14, [1]Enums!$A$15))</f>
        <v>Powder Keg</v>
      </c>
      <c r="O361" s="4" t="str">
        <f>IF(K361=[1]Enums!$B$16, [1]Enums!$A$16, IF(K361=[1]Enums!$B$17, [1]Enums!$A$17, [1]Enums!$A$18))</f>
        <v>Chemical Silo</v>
      </c>
    </row>
    <row r="362" spans="1:15" x14ac:dyDescent="0.2">
      <c r="A362" s="4" t="str">
        <f>[1]Enums!$A$145</f>
        <v>1.1.1</v>
      </c>
      <c r="B362" s="12" t="s">
        <v>2201</v>
      </c>
      <c r="C362" s="13" t="s">
        <v>2200</v>
      </c>
      <c r="D362" s="13" t="s">
        <v>2199</v>
      </c>
      <c r="E362" s="13" t="s">
        <v>2198</v>
      </c>
      <c r="F362" s="16" t="str">
        <f t="shared" si="33"/>
        <v>Bag (o-Hexachloroxylene)</v>
      </c>
      <c r="G362" s="16" t="str">
        <f t="shared" si="34"/>
        <v>Sack (o-Hexachloroxylene)</v>
      </c>
      <c r="H362" s="16" t="str">
        <f t="shared" si="35"/>
        <v>Powder Keg (o-Hexachloroxylene)</v>
      </c>
      <c r="I362" s="16" t="str">
        <f t="shared" si="36"/>
        <v>Chemical Silo (o-Hexachloroxylene)</v>
      </c>
      <c r="J362" s="16" t="str">
        <f>[1]Compounds!$B370</f>
        <v>o-Hexachloroxylene</v>
      </c>
      <c r="K362" t="str">
        <f>[1]Compounds!$D370</f>
        <v>Solid</v>
      </c>
      <c r="L362" s="4" t="str">
        <f>IF(K362=[1]Enums!$B$7, [1]Enums!$A$7, IF(K362=[1]Enums!$B$8, [1]Enums!$A$8, [1]Enums!$A$9))</f>
        <v>Bag</v>
      </c>
      <c r="M362" s="4" t="str">
        <f>IF(K362=[1]Enums!$B$10, [1]Enums!$A$10, IF(K362=[1]Enums!$B$11, [1]Enums!$A$11, [1]Enums!$A$12))</f>
        <v>Sack</v>
      </c>
      <c r="N362" s="4" t="str">
        <f>IF(K362=[1]Enums!$B$13, [1]Enums!$A$13, IF(K362=[1]Enums!$B$14, [1]Enums!$A$14, [1]Enums!$A$15))</f>
        <v>Powder Keg</v>
      </c>
      <c r="O362" s="4" t="str">
        <f>IF(K362=[1]Enums!$B$16, [1]Enums!$A$16, IF(K362=[1]Enums!$B$17, [1]Enums!$A$17, [1]Enums!$A$18))</f>
        <v>Chemical Silo</v>
      </c>
    </row>
    <row r="363" spans="1:15" x14ac:dyDescent="0.2">
      <c r="A363" s="4" t="str">
        <f>[1]Enums!$A$145</f>
        <v>1.1.1</v>
      </c>
      <c r="B363" s="12" t="s">
        <v>2197</v>
      </c>
      <c r="C363" s="13" t="s">
        <v>2196</v>
      </c>
      <c r="D363" s="13" t="s">
        <v>2195</v>
      </c>
      <c r="E363" s="13" t="s">
        <v>2194</v>
      </c>
      <c r="F363" s="16" t="str">
        <f t="shared" si="33"/>
        <v>Bag (Terephthaloyl Chloride)</v>
      </c>
      <c r="G363" s="16" t="str">
        <f t="shared" si="34"/>
        <v>Sack (Terephthaloyl Chloride)</v>
      </c>
      <c r="H363" s="16" t="str">
        <f t="shared" si="35"/>
        <v>Powder Keg (Terephthaloyl Chloride)</v>
      </c>
      <c r="I363" s="16" t="str">
        <f t="shared" si="36"/>
        <v>Chemical Silo (Terephthaloyl Chloride)</v>
      </c>
      <c r="J363" s="16" t="str">
        <f>[1]Compounds!$B371</f>
        <v>Terephthaloyl Chloride</v>
      </c>
      <c r="K363" t="str">
        <f>[1]Compounds!$D371</f>
        <v>Solid</v>
      </c>
      <c r="L363" s="4" t="str">
        <f>IF(K363=[1]Enums!$B$7, [1]Enums!$A$7, IF(K363=[1]Enums!$B$8, [1]Enums!$A$8, [1]Enums!$A$9))</f>
        <v>Bag</v>
      </c>
      <c r="M363" s="4" t="str">
        <f>IF(K363=[1]Enums!$B$10, [1]Enums!$A$10, IF(K363=[1]Enums!$B$11, [1]Enums!$A$11, [1]Enums!$A$12))</f>
        <v>Sack</v>
      </c>
      <c r="N363" s="4" t="str">
        <f>IF(K363=[1]Enums!$B$13, [1]Enums!$A$13, IF(K363=[1]Enums!$B$14, [1]Enums!$A$14, [1]Enums!$A$15))</f>
        <v>Powder Keg</v>
      </c>
      <c r="O363" s="4" t="str">
        <f>IF(K363=[1]Enums!$B$16, [1]Enums!$A$16, IF(K363=[1]Enums!$B$17, [1]Enums!$A$17, [1]Enums!$A$18))</f>
        <v>Chemical Silo</v>
      </c>
    </row>
    <row r="364" spans="1:15" x14ac:dyDescent="0.2">
      <c r="A364" s="4" t="str">
        <f>[1]Enums!$A$145</f>
        <v>1.1.1</v>
      </c>
      <c r="B364" s="12" t="s">
        <v>2193</v>
      </c>
      <c r="C364" s="13" t="s">
        <v>2192</v>
      </c>
      <c r="D364" s="13" t="s">
        <v>2191</v>
      </c>
      <c r="E364" s="13" t="s">
        <v>2190</v>
      </c>
      <c r="F364" s="16" t="str">
        <f t="shared" si="33"/>
        <v>Bag (Isophthaloyl Chloride)</v>
      </c>
      <c r="G364" s="16" t="str">
        <f t="shared" si="34"/>
        <v>Sack (Isophthaloyl Chloride)</v>
      </c>
      <c r="H364" s="16" t="str">
        <f t="shared" si="35"/>
        <v>Powder Keg (Isophthaloyl Chloride)</v>
      </c>
      <c r="I364" s="16" t="str">
        <f t="shared" si="36"/>
        <v>Chemical Silo (Isophthaloyl Chloride)</v>
      </c>
      <c r="J364" s="16" t="str">
        <f>[1]Compounds!$B372</f>
        <v>Isophthaloyl Chloride</v>
      </c>
      <c r="K364" t="str">
        <f>[1]Compounds!$D372</f>
        <v>Solid</v>
      </c>
      <c r="L364" s="4" t="str">
        <f>IF(K364=[1]Enums!$B$7, [1]Enums!$A$7, IF(K364=[1]Enums!$B$8, [1]Enums!$A$8, [1]Enums!$A$9))</f>
        <v>Bag</v>
      </c>
      <c r="M364" s="4" t="str">
        <f>IF(K364=[1]Enums!$B$10, [1]Enums!$A$10, IF(K364=[1]Enums!$B$11, [1]Enums!$A$11, [1]Enums!$A$12))</f>
        <v>Sack</v>
      </c>
      <c r="N364" s="4" t="str">
        <f>IF(K364=[1]Enums!$B$13, [1]Enums!$A$13, IF(K364=[1]Enums!$B$14, [1]Enums!$A$14, [1]Enums!$A$15))</f>
        <v>Powder Keg</v>
      </c>
      <c r="O364" s="4" t="str">
        <f>IF(K364=[1]Enums!$B$16, [1]Enums!$A$16, IF(K364=[1]Enums!$B$17, [1]Enums!$A$17, [1]Enums!$A$18))</f>
        <v>Chemical Silo</v>
      </c>
    </row>
    <row r="365" spans="1:15" x14ac:dyDescent="0.2">
      <c r="A365" s="4" t="str">
        <f>[1]Enums!$A$146</f>
        <v>1.1.2</v>
      </c>
      <c r="B365" s="12" t="s">
        <v>2189</v>
      </c>
      <c r="C365" s="13" t="s">
        <v>2188</v>
      </c>
      <c r="D365" s="13" t="s">
        <v>2187</v>
      </c>
      <c r="E365" s="13" t="s">
        <v>2186</v>
      </c>
      <c r="F365" s="16" t="str">
        <f t="shared" si="33"/>
        <v>Vial (Cyclohexanol)</v>
      </c>
      <c r="G365" s="16" t="str">
        <f t="shared" si="34"/>
        <v>Beaker (Cyclohexanol)</v>
      </c>
      <c r="H365" s="16" t="str">
        <f t="shared" si="35"/>
        <v>Drum (Cyclohexanol)</v>
      </c>
      <c r="I365" s="16" t="str">
        <f t="shared" si="36"/>
        <v>Chemical Vat (Cyclohexanol)</v>
      </c>
      <c r="J365" s="16" t="str">
        <f>[1]Compounds!$B373</f>
        <v>Cyclohexanol</v>
      </c>
      <c r="K365" t="str">
        <f>[1]Compounds!$D373</f>
        <v>Liquid</v>
      </c>
      <c r="L365" s="4" t="str">
        <f>IF(K365=[1]Enums!$B$7, [1]Enums!$A$7, IF(K365=[1]Enums!$B$8, [1]Enums!$A$8, [1]Enums!$A$9))</f>
        <v>Vial</v>
      </c>
      <c r="M365" s="4" t="str">
        <f>IF(K365=[1]Enums!$B$10, [1]Enums!$A$10, IF(K365=[1]Enums!$B$11, [1]Enums!$A$11, [1]Enums!$A$12))</f>
        <v>Beaker</v>
      </c>
      <c r="N365" s="4" t="str">
        <f>IF(K365=[1]Enums!$B$13, [1]Enums!$A$13, IF(K365=[1]Enums!$B$14, [1]Enums!$A$14, [1]Enums!$A$15))</f>
        <v>Drum</v>
      </c>
      <c r="O365" s="4" t="str">
        <f>IF(K365=[1]Enums!$B$16, [1]Enums!$A$16, IF(K365=[1]Enums!$B$17, [1]Enums!$A$17, [1]Enums!$A$18))</f>
        <v>Chemical Vat</v>
      </c>
    </row>
    <row r="366" spans="1:15" x14ac:dyDescent="0.2">
      <c r="A366" s="4" t="str">
        <f>[1]Enums!$A$146</f>
        <v>1.1.2</v>
      </c>
      <c r="B366" s="12" t="s">
        <v>2185</v>
      </c>
      <c r="C366" s="13" t="s">
        <v>2184</v>
      </c>
      <c r="D366" s="13" t="s">
        <v>2183</v>
      </c>
      <c r="E366" s="13" t="s">
        <v>2182</v>
      </c>
      <c r="F366" s="16" t="str">
        <f t="shared" si="33"/>
        <v>Vial (Nitrobenzene)</v>
      </c>
      <c r="G366" s="16" t="str">
        <f t="shared" si="34"/>
        <v>Beaker (Nitrobenzene)</v>
      </c>
      <c r="H366" s="16" t="str">
        <f t="shared" si="35"/>
        <v>Drum (Nitrobenzene)</v>
      </c>
      <c r="I366" s="16" t="str">
        <f t="shared" si="36"/>
        <v>Chemical Vat (Nitrobenzene)</v>
      </c>
      <c r="J366" s="16" t="str">
        <f>[1]Compounds!$B374</f>
        <v>Nitrobenzene</v>
      </c>
      <c r="K366" t="str">
        <f>[1]Compounds!$D374</f>
        <v>Liquid</v>
      </c>
      <c r="L366" s="4" t="str">
        <f>IF(K366=[1]Enums!$B$7, [1]Enums!$A$7, IF(K366=[1]Enums!$B$8, [1]Enums!$A$8, [1]Enums!$A$9))</f>
        <v>Vial</v>
      </c>
      <c r="M366" s="4" t="str">
        <f>IF(K366=[1]Enums!$B$10, [1]Enums!$A$10, IF(K366=[1]Enums!$B$11, [1]Enums!$A$11, [1]Enums!$A$12))</f>
        <v>Beaker</v>
      </c>
      <c r="N366" s="4" t="str">
        <f>IF(K366=[1]Enums!$B$13, [1]Enums!$A$13, IF(K366=[1]Enums!$B$14, [1]Enums!$A$14, [1]Enums!$A$15))</f>
        <v>Drum</v>
      </c>
      <c r="O366" s="4" t="str">
        <f>IF(K366=[1]Enums!$B$16, [1]Enums!$A$16, IF(K366=[1]Enums!$B$17, [1]Enums!$A$17, [1]Enums!$A$18))</f>
        <v>Chemical Vat</v>
      </c>
    </row>
    <row r="367" spans="1:15" x14ac:dyDescent="0.2">
      <c r="A367" s="4" t="str">
        <f>[1]Enums!$A$146</f>
        <v>1.1.2</v>
      </c>
      <c r="B367" s="12" t="s">
        <v>2261</v>
      </c>
      <c r="C367" s="13" t="s">
        <v>2260</v>
      </c>
      <c r="D367" s="13" t="s">
        <v>2259</v>
      </c>
      <c r="E367" s="13" t="s">
        <v>2258</v>
      </c>
      <c r="F367" s="16" t="str">
        <f t="shared" ref="F367" si="37">L367&amp;" ("&amp;$J367&amp;")"</f>
        <v>Vial (Aniline)</v>
      </c>
      <c r="G367" s="16" t="str">
        <f t="shared" ref="G367" si="38">M367&amp;" ("&amp;$J367&amp;")"</f>
        <v>Beaker (Aniline)</v>
      </c>
      <c r="H367" s="16" t="str">
        <f t="shared" ref="H367" si="39">N367&amp;" ("&amp;$J367&amp;")"</f>
        <v>Drum (Aniline)</v>
      </c>
      <c r="I367" s="16" t="str">
        <f t="shared" ref="I367" si="40">O367&amp;" ("&amp;$J367&amp;")"</f>
        <v>Chemical Vat (Aniline)</v>
      </c>
      <c r="J367" s="16" t="str">
        <f>[1]Compounds!$B375</f>
        <v>Aniline</v>
      </c>
      <c r="K367" t="str">
        <f>[1]Compounds!$D375</f>
        <v>Liquid</v>
      </c>
      <c r="L367" s="4" t="str">
        <f>IF(K367=[1]Enums!$B$7, [1]Enums!$A$7, IF(K367=[1]Enums!$B$8, [1]Enums!$A$8, [1]Enums!$A$9))</f>
        <v>Vial</v>
      </c>
      <c r="M367" s="4" t="str">
        <f>IF(K367=[1]Enums!$B$10, [1]Enums!$A$10, IF(K367=[1]Enums!$B$11, [1]Enums!$A$11, [1]Enums!$A$12))</f>
        <v>Beaker</v>
      </c>
      <c r="N367" s="4" t="str">
        <f>IF(K367=[1]Enums!$B$13, [1]Enums!$A$13, IF(K367=[1]Enums!$B$14, [1]Enums!$A$14, [1]Enums!$A$15))</f>
        <v>Drum</v>
      </c>
      <c r="O367" s="4" t="str">
        <f>IF(K367=[1]Enums!$B$16, [1]Enums!$A$16, IF(K367=[1]Enums!$B$17, [1]Enums!$A$17, [1]Enums!$A$18))</f>
        <v>Chemical Vat</v>
      </c>
    </row>
    <row r="368" spans="1:15" x14ac:dyDescent="0.2">
      <c r="A368" s="4" t="str">
        <f>[1]Enums!$A$146</f>
        <v>1.1.2</v>
      </c>
      <c r="B368" s="12" t="s">
        <v>2257</v>
      </c>
      <c r="C368" s="13" t="s">
        <v>2256</v>
      </c>
      <c r="D368" s="13" t="s">
        <v>2255</v>
      </c>
      <c r="E368" s="13" t="s">
        <v>2254</v>
      </c>
      <c r="F368" s="16" t="str">
        <f t="shared" ref="F368:F374" si="41">L368&amp;" ("&amp;$J368&amp;")"</f>
        <v>Vial (Diphenylmethane Diisocyanate)</v>
      </c>
      <c r="G368" s="16" t="str">
        <f t="shared" ref="G368:G374" si="42">M368&amp;" ("&amp;$J368&amp;")"</f>
        <v>Beaker (Diphenylmethane Diisocyanate)</v>
      </c>
      <c r="H368" s="16" t="str">
        <f t="shared" ref="H368:H374" si="43">N368&amp;" ("&amp;$J368&amp;")"</f>
        <v>Drum (Diphenylmethane Diisocyanate)</v>
      </c>
      <c r="I368" s="16" t="str">
        <f t="shared" ref="I368:I374" si="44">O368&amp;" ("&amp;$J368&amp;")"</f>
        <v>Chemical Vat (Diphenylmethane Diisocyanate)</v>
      </c>
      <c r="J368" s="16" t="str">
        <f>[1]Compounds!$B376</f>
        <v>Diphenylmethane Diisocyanate</v>
      </c>
      <c r="K368" t="str">
        <f>[1]Compounds!$D376</f>
        <v>Liquid</v>
      </c>
      <c r="L368" s="4" t="str">
        <f>IF(K368=[1]Enums!$B$7, [1]Enums!$A$7, IF(K368=[1]Enums!$B$8, [1]Enums!$A$8, [1]Enums!$A$9))</f>
        <v>Vial</v>
      </c>
      <c r="M368" s="4" t="str">
        <f>IF(K368=[1]Enums!$B$10, [1]Enums!$A$10, IF(K368=[1]Enums!$B$11, [1]Enums!$A$11, [1]Enums!$A$12))</f>
        <v>Beaker</v>
      </c>
      <c r="N368" s="4" t="str">
        <f>IF(K368=[1]Enums!$B$13, [1]Enums!$A$13, IF(K368=[1]Enums!$B$14, [1]Enums!$A$14, [1]Enums!$A$15))</f>
        <v>Drum</v>
      </c>
      <c r="O368" s="4" t="str">
        <f>IF(K368=[1]Enums!$B$16, [1]Enums!$A$16, IF(K368=[1]Enums!$B$17, [1]Enums!$A$17, [1]Enums!$A$18))</f>
        <v>Chemical Vat</v>
      </c>
    </row>
    <row r="369" spans="1:15" x14ac:dyDescent="0.2">
      <c r="A369" s="4" t="str">
        <f>[1]Enums!$A$146</f>
        <v>1.1.2</v>
      </c>
      <c r="B369" s="12" t="s">
        <v>2253</v>
      </c>
      <c r="C369" s="13" t="s">
        <v>2252</v>
      </c>
      <c r="D369" s="13" t="s">
        <v>2251</v>
      </c>
      <c r="E369" s="13" t="s">
        <v>2250</v>
      </c>
      <c r="F369" s="16" t="str">
        <f t="shared" si="41"/>
        <v>Vial (Toluene Diisocyanate)</v>
      </c>
      <c r="G369" s="16" t="str">
        <f t="shared" si="42"/>
        <v>Beaker (Toluene Diisocyanate)</v>
      </c>
      <c r="H369" s="16" t="str">
        <f t="shared" si="43"/>
        <v>Drum (Toluene Diisocyanate)</v>
      </c>
      <c r="I369" s="16" t="str">
        <f t="shared" si="44"/>
        <v>Chemical Vat (Toluene Diisocyanate)</v>
      </c>
      <c r="J369" s="16" t="str">
        <f>[1]Compounds!$B377</f>
        <v>Toluene Diisocyanate</v>
      </c>
      <c r="K369" t="str">
        <f>[1]Compounds!$D377</f>
        <v>Liquid</v>
      </c>
      <c r="L369" s="4" t="str">
        <f>IF(K369=[1]Enums!$B$7, [1]Enums!$A$7, IF(K369=[1]Enums!$B$8, [1]Enums!$A$8, [1]Enums!$A$9))</f>
        <v>Vial</v>
      </c>
      <c r="M369" s="4" t="str">
        <f>IF(K369=[1]Enums!$B$10, [1]Enums!$A$10, IF(K369=[1]Enums!$B$11, [1]Enums!$A$11, [1]Enums!$A$12))</f>
        <v>Beaker</v>
      </c>
      <c r="N369" s="4" t="str">
        <f>IF(K369=[1]Enums!$B$13, [1]Enums!$A$13, IF(K369=[1]Enums!$B$14, [1]Enums!$A$14, [1]Enums!$A$15))</f>
        <v>Drum</v>
      </c>
      <c r="O369" s="4" t="str">
        <f>IF(K369=[1]Enums!$B$16, [1]Enums!$A$16, IF(K369=[1]Enums!$B$17, [1]Enums!$A$17, [1]Enums!$A$18))</f>
        <v>Chemical Vat</v>
      </c>
    </row>
    <row r="370" spans="1:15" x14ac:dyDescent="0.2">
      <c r="A370" s="4" t="str">
        <f>[1]Enums!$A$146</f>
        <v>1.1.2</v>
      </c>
      <c r="B370" s="12" t="s">
        <v>2249</v>
      </c>
      <c r="C370" s="13" t="s">
        <v>2248</v>
      </c>
      <c r="D370" s="13" t="s">
        <v>2247</v>
      </c>
      <c r="E370" s="13" t="s">
        <v>2246</v>
      </c>
      <c r="F370" s="16" t="str">
        <f t="shared" si="41"/>
        <v>Vial (Hexamethylene Diisocyanate)</v>
      </c>
      <c r="G370" s="16" t="str">
        <f t="shared" si="42"/>
        <v>Beaker (Hexamethylene Diisocyanate)</v>
      </c>
      <c r="H370" s="16" t="str">
        <f t="shared" si="43"/>
        <v>Drum (Hexamethylene Diisocyanate)</v>
      </c>
      <c r="I370" s="16" t="str">
        <f t="shared" si="44"/>
        <v>Chemical Vat (Hexamethylene Diisocyanate)</v>
      </c>
      <c r="J370" s="16" t="str">
        <f>[1]Compounds!$B378</f>
        <v>Hexamethylene Diisocyanate</v>
      </c>
      <c r="K370" t="str">
        <f>[1]Compounds!$D378</f>
        <v>Liquid</v>
      </c>
      <c r="L370" s="4" t="str">
        <f>IF(K370=[1]Enums!$B$7, [1]Enums!$A$7, IF(K370=[1]Enums!$B$8, [1]Enums!$A$8, [1]Enums!$A$9))</f>
        <v>Vial</v>
      </c>
      <c r="M370" s="4" t="str">
        <f>IF(K370=[1]Enums!$B$10, [1]Enums!$A$10, IF(K370=[1]Enums!$B$11, [1]Enums!$A$11, [1]Enums!$A$12))</f>
        <v>Beaker</v>
      </c>
      <c r="N370" s="4" t="str">
        <f>IF(K370=[1]Enums!$B$13, [1]Enums!$A$13, IF(K370=[1]Enums!$B$14, [1]Enums!$A$14, [1]Enums!$A$15))</f>
        <v>Drum</v>
      </c>
      <c r="O370" s="4" t="str">
        <f>IF(K370=[1]Enums!$B$16, [1]Enums!$A$16, IF(K370=[1]Enums!$B$17, [1]Enums!$A$17, [1]Enums!$A$18))</f>
        <v>Chemical Vat</v>
      </c>
    </row>
    <row r="371" spans="1:15" x14ac:dyDescent="0.2">
      <c r="A371" s="4" t="str">
        <f>[1]Enums!$A$146</f>
        <v>1.1.2</v>
      </c>
      <c r="B371" s="12" t="s">
        <v>2245</v>
      </c>
      <c r="C371" s="13" t="s">
        <v>2244</v>
      </c>
      <c r="D371" s="13" t="s">
        <v>2243</v>
      </c>
      <c r="E371" s="13" t="s">
        <v>2242</v>
      </c>
      <c r="F371" s="16" t="str">
        <f t="shared" si="41"/>
        <v>Vial (Isopherone Diisocyanate)</v>
      </c>
      <c r="G371" s="16" t="str">
        <f t="shared" si="42"/>
        <v>Beaker (Isopherone Diisocyanate)</v>
      </c>
      <c r="H371" s="16" t="str">
        <f t="shared" si="43"/>
        <v>Drum (Isopherone Diisocyanate)</v>
      </c>
      <c r="I371" s="16" t="str">
        <f t="shared" si="44"/>
        <v>Chemical Vat (Isopherone Diisocyanate)</v>
      </c>
      <c r="J371" s="16" t="str">
        <f>[1]Compounds!$B379</f>
        <v>Isopherone Diisocyanate</v>
      </c>
      <c r="K371" t="str">
        <f>[1]Compounds!$D379</f>
        <v>Liquid</v>
      </c>
      <c r="L371" s="4" t="str">
        <f>IF(K371=[1]Enums!$B$7, [1]Enums!$A$7, IF(K371=[1]Enums!$B$8, [1]Enums!$A$8, [1]Enums!$A$9))</f>
        <v>Vial</v>
      </c>
      <c r="M371" s="4" t="str">
        <f>IF(K371=[1]Enums!$B$10, [1]Enums!$A$10, IF(K371=[1]Enums!$B$11, [1]Enums!$A$11, [1]Enums!$A$12))</f>
        <v>Beaker</v>
      </c>
      <c r="N371" s="4" t="str">
        <f>IF(K371=[1]Enums!$B$13, [1]Enums!$A$13, IF(K371=[1]Enums!$B$14, [1]Enums!$A$14, [1]Enums!$A$15))</f>
        <v>Drum</v>
      </c>
      <c r="O371" s="4" t="str">
        <f>IF(K371=[1]Enums!$B$16, [1]Enums!$A$16, IF(K371=[1]Enums!$B$17, [1]Enums!$A$17, [1]Enums!$A$18))</f>
        <v>Chemical Vat</v>
      </c>
    </row>
    <row r="372" spans="1:15" x14ac:dyDescent="0.2">
      <c r="A372" s="4" t="str">
        <f>[1]Enums!$A$146</f>
        <v>1.1.2</v>
      </c>
      <c r="B372" s="12" t="s">
        <v>2241</v>
      </c>
      <c r="C372" s="13" t="s">
        <v>2240</v>
      </c>
      <c r="D372" s="13" t="s">
        <v>2239</v>
      </c>
      <c r="E372" s="13" t="s">
        <v>2238</v>
      </c>
      <c r="F372" s="16" t="str">
        <f t="shared" si="41"/>
        <v>Vial (1,4-Diisopropylbenzene)</v>
      </c>
      <c r="G372" s="16" t="str">
        <f t="shared" si="42"/>
        <v>Beaker (1,4-Diisopropylbenzene)</v>
      </c>
      <c r="H372" s="16" t="str">
        <f t="shared" si="43"/>
        <v>Drum (1,4-Diisopropylbenzene)</v>
      </c>
      <c r="I372" s="16" t="str">
        <f t="shared" si="44"/>
        <v>Chemical Vat (1,4-Diisopropylbenzene)</v>
      </c>
      <c r="J372" s="16" t="str">
        <f>[1]Compounds!$B380</f>
        <v>1,4-Diisopropylbenzene</v>
      </c>
      <c r="K372" t="str">
        <f>[1]Compounds!$D380</f>
        <v>Liquid</v>
      </c>
      <c r="L372" s="4" t="str">
        <f>IF(K372=[1]Enums!$B$7, [1]Enums!$A$7, IF(K372=[1]Enums!$B$8, [1]Enums!$A$8, [1]Enums!$A$9))</f>
        <v>Vial</v>
      </c>
      <c r="M372" s="4" t="str">
        <f>IF(K372=[1]Enums!$B$10, [1]Enums!$A$10, IF(K372=[1]Enums!$B$11, [1]Enums!$A$11, [1]Enums!$A$12))</f>
        <v>Beaker</v>
      </c>
      <c r="N372" s="4" t="str">
        <f>IF(K372=[1]Enums!$B$13, [1]Enums!$A$13, IF(K372=[1]Enums!$B$14, [1]Enums!$A$14, [1]Enums!$A$15))</f>
        <v>Drum</v>
      </c>
      <c r="O372" s="4" t="str">
        <f>IF(K372=[1]Enums!$B$16, [1]Enums!$A$16, IF(K372=[1]Enums!$B$17, [1]Enums!$A$17, [1]Enums!$A$18))</f>
        <v>Chemical Vat</v>
      </c>
    </row>
    <row r="373" spans="1:15" ht="14.25" customHeight="1" x14ac:dyDescent="0.2">
      <c r="A373" s="4" t="str">
        <f>[1]Enums!$A$146</f>
        <v>1.1.2</v>
      </c>
      <c r="B373" s="12" t="s">
        <v>2237</v>
      </c>
      <c r="C373" s="13" t="s">
        <v>2236</v>
      </c>
      <c r="D373" s="13" t="s">
        <v>2235</v>
      </c>
      <c r="E373" s="13" t="s">
        <v>2234</v>
      </c>
      <c r="F373" s="16" t="str">
        <f t="shared" si="41"/>
        <v>Bag (Catechol)</v>
      </c>
      <c r="G373" s="16" t="str">
        <f t="shared" si="42"/>
        <v>Sack (Catechol)</v>
      </c>
      <c r="H373" s="16" t="str">
        <f t="shared" si="43"/>
        <v>Powder Keg (Catechol)</v>
      </c>
      <c r="I373" s="16" t="str">
        <f t="shared" si="44"/>
        <v>Chemical Silo (Catechol)</v>
      </c>
      <c r="J373" s="16" t="str">
        <f>[1]Compounds!$B381</f>
        <v>Catechol</v>
      </c>
      <c r="K373" t="str">
        <f>[1]Compounds!$D381</f>
        <v>Solid</v>
      </c>
      <c r="L373" s="4" t="str">
        <f>IF(K373=[1]Enums!$B$7, [1]Enums!$A$7, IF(K373=[1]Enums!$B$8, [1]Enums!$A$8, [1]Enums!$A$9))</f>
        <v>Bag</v>
      </c>
      <c r="M373" s="4" t="str">
        <f>IF(K373=[1]Enums!$B$10, [1]Enums!$A$10, IF(K373=[1]Enums!$B$11, [1]Enums!$A$11, [1]Enums!$A$12))</f>
        <v>Sack</v>
      </c>
      <c r="N373" s="4" t="str">
        <f>IF(K373=[1]Enums!$B$13, [1]Enums!$A$13, IF(K373=[1]Enums!$B$14, [1]Enums!$A$14, [1]Enums!$A$15))</f>
        <v>Powder Keg</v>
      </c>
      <c r="O373" s="4" t="str">
        <f>IF(K373=[1]Enums!$B$16, [1]Enums!$A$16, IF(K373=[1]Enums!$B$17, [1]Enums!$A$17, [1]Enums!$A$18))</f>
        <v>Chemical Silo</v>
      </c>
    </row>
    <row r="374" spans="1:15" x14ac:dyDescent="0.2">
      <c r="A374" s="4" t="str">
        <f>[1]Enums!$A$146</f>
        <v>1.1.2</v>
      </c>
      <c r="B374" s="12" t="s">
        <v>2233</v>
      </c>
      <c r="C374" s="13" t="s">
        <v>2232</v>
      </c>
      <c r="D374" s="13" t="s">
        <v>2231</v>
      </c>
      <c r="E374" s="13" t="s">
        <v>2230</v>
      </c>
      <c r="F374" s="16" t="str">
        <f t="shared" si="41"/>
        <v>Bag (Anthracene)</v>
      </c>
      <c r="G374" s="16" t="str">
        <f t="shared" si="42"/>
        <v>Sack (Anthracene)</v>
      </c>
      <c r="H374" s="16" t="str">
        <f t="shared" si="43"/>
        <v>Powder Keg (Anthracene)</v>
      </c>
      <c r="I374" s="16" t="str">
        <f t="shared" si="44"/>
        <v>Chemical Silo (Anthracene)</v>
      </c>
      <c r="J374" s="16" t="str">
        <f>[1]Compounds!$B382</f>
        <v>Anthracene</v>
      </c>
      <c r="K374" t="str">
        <f>[1]Compounds!$D382</f>
        <v>Solid</v>
      </c>
      <c r="L374" s="4" t="str">
        <f>IF(K374=[1]Enums!$B$7, [1]Enums!$A$7, IF(K374=[1]Enums!$B$8, [1]Enums!$A$8, [1]Enums!$A$9))</f>
        <v>Bag</v>
      </c>
      <c r="M374" s="4" t="str">
        <f>IF(K374=[1]Enums!$B$10, [1]Enums!$A$10, IF(K374=[1]Enums!$B$11, [1]Enums!$A$11, [1]Enums!$A$12))</f>
        <v>Sack</v>
      </c>
      <c r="N374" s="4" t="str">
        <f>IF(K374=[1]Enums!$B$13, [1]Enums!$A$13, IF(K374=[1]Enums!$B$14, [1]Enums!$A$14, [1]Enums!$A$15))</f>
        <v>Powder Keg</v>
      </c>
      <c r="O374" s="4" t="str">
        <f>IF(K374=[1]Enums!$B$16, [1]Enums!$A$16, IF(K374=[1]Enums!$B$17, [1]Enums!$A$17, [1]Enums!$A$18))</f>
        <v>Chemical Silo</v>
      </c>
    </row>
    <row r="375" spans="1:15" x14ac:dyDescent="0.2">
      <c r="A375" s="4" t="str">
        <f>[1]Enums!$A$146</f>
        <v>1.1.2</v>
      </c>
      <c r="B375" s="13" t="s">
        <v>2322</v>
      </c>
      <c r="C375" s="13" t="s">
        <v>2321</v>
      </c>
      <c r="D375" s="13" t="s">
        <v>2320</v>
      </c>
      <c r="E375" s="13" t="s">
        <v>2319</v>
      </c>
      <c r="F375" s="16" t="str">
        <f t="shared" ref="F375:F390" si="45">L375&amp;" ("&amp;$J375&amp;")"</f>
        <v>Bag (Chromium (VI) Oxide)</v>
      </c>
      <c r="G375" s="16" t="str">
        <f t="shared" ref="G375:G390" si="46">M375&amp;" ("&amp;$J375&amp;")"</f>
        <v>Sack (Chromium (VI) Oxide)</v>
      </c>
      <c r="H375" s="16" t="str">
        <f t="shared" ref="H375:H390" si="47">N375&amp;" ("&amp;$J375&amp;")"</f>
        <v>Powder Keg (Chromium (VI) Oxide)</v>
      </c>
      <c r="I375" s="16" t="str">
        <f t="shared" ref="I375:I390" si="48">O375&amp;" ("&amp;$J375&amp;")"</f>
        <v>Chemical Silo (Chromium (VI) Oxide)</v>
      </c>
      <c r="J375" s="16" t="str">
        <f>[1]Compounds!$B383</f>
        <v>Chromium (VI) Oxide</v>
      </c>
      <c r="K375" t="str">
        <f>[1]Compounds!$D383</f>
        <v>Solid</v>
      </c>
      <c r="L375" s="4" t="str">
        <f>IF(K375=[1]Enums!$B$7, [1]Enums!$A$7, IF(K375=[1]Enums!$B$8, [1]Enums!$A$8, [1]Enums!$A$9))</f>
        <v>Bag</v>
      </c>
      <c r="M375" s="4" t="str">
        <f>IF(K375=[1]Enums!$B$10, [1]Enums!$A$10, IF(K375=[1]Enums!$B$11, [1]Enums!$A$11, [1]Enums!$A$12))</f>
        <v>Sack</v>
      </c>
      <c r="N375" s="4" t="str">
        <f>IF(K375=[1]Enums!$B$13, [1]Enums!$A$13, IF(K375=[1]Enums!$B$14, [1]Enums!$A$14, [1]Enums!$A$15))</f>
        <v>Powder Keg</v>
      </c>
      <c r="O375" s="4" t="str">
        <f>IF(K375=[1]Enums!$B$16, [1]Enums!$A$16, IF(K375=[1]Enums!$B$17, [1]Enums!$A$17, [1]Enums!$A$18))</f>
        <v>Chemical Silo</v>
      </c>
    </row>
    <row r="376" spans="1:15" x14ac:dyDescent="0.2">
      <c r="A376" s="4" t="str">
        <f>[1]Enums!$A$146</f>
        <v>1.1.2</v>
      </c>
      <c r="B376" s="13" t="s">
        <v>2318</v>
      </c>
      <c r="C376" s="13" t="s">
        <v>2317</v>
      </c>
      <c r="D376" s="13" t="s">
        <v>2316</v>
      </c>
      <c r="E376" s="13" t="s">
        <v>2315</v>
      </c>
      <c r="F376" s="16" t="str">
        <f t="shared" si="45"/>
        <v>Bag (9,10-Anthraquinone)</v>
      </c>
      <c r="G376" s="16" t="str">
        <f t="shared" si="46"/>
        <v>Sack (9,10-Anthraquinone)</v>
      </c>
      <c r="H376" s="16" t="str">
        <f t="shared" si="47"/>
        <v>Powder Keg (9,10-Anthraquinone)</v>
      </c>
      <c r="I376" s="16" t="str">
        <f t="shared" si="48"/>
        <v>Chemical Silo (9,10-Anthraquinone)</v>
      </c>
      <c r="J376" s="16" t="str">
        <f>[1]Compounds!$B384</f>
        <v>9,10-Anthraquinone</v>
      </c>
      <c r="K376" t="str">
        <f>[1]Compounds!$D384</f>
        <v>Solid</v>
      </c>
      <c r="L376" s="4" t="str">
        <f>IF(K376=[1]Enums!$B$7, [1]Enums!$A$7, IF(K376=[1]Enums!$B$8, [1]Enums!$A$8, [1]Enums!$A$9))</f>
        <v>Bag</v>
      </c>
      <c r="M376" s="4" t="str">
        <f>IF(K376=[1]Enums!$B$10, [1]Enums!$A$10, IF(K376=[1]Enums!$B$11, [1]Enums!$A$11, [1]Enums!$A$12))</f>
        <v>Sack</v>
      </c>
      <c r="N376" s="4" t="str">
        <f>IF(K376=[1]Enums!$B$13, [1]Enums!$A$13, IF(K376=[1]Enums!$B$14, [1]Enums!$A$14, [1]Enums!$A$15))</f>
        <v>Powder Keg</v>
      </c>
      <c r="O376" s="4" t="str">
        <f>IF(K376=[1]Enums!$B$16, [1]Enums!$A$16, IF(K376=[1]Enums!$B$17, [1]Enums!$A$17, [1]Enums!$A$18))</f>
        <v>Chemical Silo</v>
      </c>
    </row>
    <row r="377" spans="1:15" x14ac:dyDescent="0.2">
      <c r="A377" s="4" t="str">
        <f>[1]Enums!$A$146</f>
        <v>1.1.2</v>
      </c>
      <c r="B377" s="13" t="s">
        <v>2314</v>
      </c>
      <c r="C377" s="13" t="s">
        <v>2313</v>
      </c>
      <c r="D377" s="13" t="s">
        <v>2312</v>
      </c>
      <c r="E377" s="13" t="s">
        <v>2311</v>
      </c>
      <c r="F377" s="16" t="str">
        <f t="shared" si="45"/>
        <v>Bag (Phthalic Anhydride)</v>
      </c>
      <c r="G377" s="16" t="str">
        <f t="shared" si="46"/>
        <v>Sack (Phthalic Anhydride)</v>
      </c>
      <c r="H377" s="16" t="str">
        <f t="shared" si="47"/>
        <v>Powder Keg (Phthalic Anhydride)</v>
      </c>
      <c r="I377" s="16" t="str">
        <f t="shared" si="48"/>
        <v>Chemical Silo (Phthalic Anhydride)</v>
      </c>
      <c r="J377" s="16" t="str">
        <f>[1]Compounds!$B385</f>
        <v>Phthalic Anhydride</v>
      </c>
      <c r="K377" t="str">
        <f>[1]Compounds!$D385</f>
        <v>Solid</v>
      </c>
      <c r="L377" s="4" t="str">
        <f>IF(K377=[1]Enums!$B$7, [1]Enums!$A$7, IF(K377=[1]Enums!$B$8, [1]Enums!$A$8, [1]Enums!$A$9))</f>
        <v>Bag</v>
      </c>
      <c r="M377" s="4" t="str">
        <f>IF(K377=[1]Enums!$B$10, [1]Enums!$A$10, IF(K377=[1]Enums!$B$11, [1]Enums!$A$11, [1]Enums!$A$12))</f>
        <v>Sack</v>
      </c>
      <c r="N377" s="4" t="str">
        <f>IF(K377=[1]Enums!$B$13, [1]Enums!$A$13, IF(K377=[1]Enums!$B$14, [1]Enums!$A$14, [1]Enums!$A$15))</f>
        <v>Powder Keg</v>
      </c>
      <c r="O377" s="4" t="str">
        <f>IF(K377=[1]Enums!$B$16, [1]Enums!$A$16, IF(K377=[1]Enums!$B$17, [1]Enums!$A$17, [1]Enums!$A$18))</f>
        <v>Chemical Silo</v>
      </c>
    </row>
    <row r="378" spans="1:15" x14ac:dyDescent="0.2">
      <c r="A378" s="4" t="str">
        <f>[1]Enums!$A$146</f>
        <v>1.1.2</v>
      </c>
      <c r="B378" s="13" t="s">
        <v>2310</v>
      </c>
      <c r="C378" s="13" t="s">
        <v>2309</v>
      </c>
      <c r="D378" s="13" t="s">
        <v>2308</v>
      </c>
      <c r="E378" s="13" t="s">
        <v>2307</v>
      </c>
      <c r="F378" s="16" t="str">
        <f t="shared" si="45"/>
        <v>Bag (Maleic Anhydride)</v>
      </c>
      <c r="G378" s="16" t="str">
        <f t="shared" si="46"/>
        <v>Sack (Maleic Anhydride)</v>
      </c>
      <c r="H378" s="16" t="str">
        <f t="shared" si="47"/>
        <v>Powder Keg (Maleic Anhydride)</v>
      </c>
      <c r="I378" s="16" t="str">
        <f t="shared" si="48"/>
        <v>Chemical Silo (Maleic Anhydride)</v>
      </c>
      <c r="J378" s="16" t="str">
        <f>[1]Compounds!$B386</f>
        <v>Maleic Anhydride</v>
      </c>
      <c r="K378" t="str">
        <f>[1]Compounds!$D386</f>
        <v>Solid</v>
      </c>
      <c r="L378" s="4" t="str">
        <f>IF(K378=[1]Enums!$B$7, [1]Enums!$A$7, IF(K378=[1]Enums!$B$8, [1]Enums!$A$8, [1]Enums!$A$9))</f>
        <v>Bag</v>
      </c>
      <c r="M378" s="4" t="str">
        <f>IF(K378=[1]Enums!$B$10, [1]Enums!$A$10, IF(K378=[1]Enums!$B$11, [1]Enums!$A$11, [1]Enums!$A$12))</f>
        <v>Sack</v>
      </c>
      <c r="N378" s="4" t="str">
        <f>IF(K378=[1]Enums!$B$13, [1]Enums!$A$13, IF(K378=[1]Enums!$B$14, [1]Enums!$A$14, [1]Enums!$A$15))</f>
        <v>Powder Keg</v>
      </c>
      <c r="O378" s="4" t="str">
        <f>IF(K378=[1]Enums!$B$16, [1]Enums!$A$16, IF(K378=[1]Enums!$B$17, [1]Enums!$A$17, [1]Enums!$A$18))</f>
        <v>Chemical Silo</v>
      </c>
    </row>
    <row r="379" spans="1:15" x14ac:dyDescent="0.2">
      <c r="A379" s="4" t="str">
        <f>[1]Enums!$A$146</f>
        <v>1.1.2</v>
      </c>
      <c r="B379" s="13" t="s">
        <v>2306</v>
      </c>
      <c r="C379" s="13" t="s">
        <v>2305</v>
      </c>
      <c r="D379" s="13" t="s">
        <v>2304</v>
      </c>
      <c r="E379" s="13" t="s">
        <v>2303</v>
      </c>
      <c r="F379" s="16" t="str">
        <f t="shared" si="45"/>
        <v>Bag (Disodium Hydroquinone)</v>
      </c>
      <c r="G379" s="16" t="str">
        <f t="shared" si="46"/>
        <v>Sack (Disodium Hydroquinone)</v>
      </c>
      <c r="H379" s="16" t="str">
        <f t="shared" si="47"/>
        <v>Powder Keg (Disodium Hydroquinone)</v>
      </c>
      <c r="I379" s="16" t="str">
        <f t="shared" si="48"/>
        <v>Chemical Silo (Disodium Hydroquinone)</v>
      </c>
      <c r="J379" s="16" t="str">
        <f>[1]Compounds!$B387</f>
        <v>Disodium Hydroquinone</v>
      </c>
      <c r="K379" t="str">
        <f>[1]Compounds!$D387</f>
        <v>Solid</v>
      </c>
      <c r="L379" s="4" t="str">
        <f>IF(K379=[1]Enums!$B$7, [1]Enums!$A$7, IF(K379=[1]Enums!$B$8, [1]Enums!$A$8, [1]Enums!$A$9))</f>
        <v>Bag</v>
      </c>
      <c r="M379" s="4" t="str">
        <f>IF(K379=[1]Enums!$B$10, [1]Enums!$A$10, IF(K379=[1]Enums!$B$11, [1]Enums!$A$11, [1]Enums!$A$12))</f>
        <v>Sack</v>
      </c>
      <c r="N379" s="4" t="str">
        <f>IF(K379=[1]Enums!$B$13, [1]Enums!$A$13, IF(K379=[1]Enums!$B$14, [1]Enums!$A$14, [1]Enums!$A$15))</f>
        <v>Powder Keg</v>
      </c>
      <c r="O379" s="4" t="str">
        <f>IF(K379=[1]Enums!$B$16, [1]Enums!$A$16, IF(K379=[1]Enums!$B$17, [1]Enums!$A$17, [1]Enums!$A$18))</f>
        <v>Chemical Silo</v>
      </c>
    </row>
    <row r="380" spans="1:15" x14ac:dyDescent="0.2">
      <c r="A380" s="4" t="str">
        <f>[1]Enums!$A$146</f>
        <v>1.1.2</v>
      </c>
      <c r="B380" s="13" t="s">
        <v>2302</v>
      </c>
      <c r="C380" s="13" t="s">
        <v>2301</v>
      </c>
      <c r="D380" s="13" t="s">
        <v>2300</v>
      </c>
      <c r="E380" s="13" t="s">
        <v>2299</v>
      </c>
      <c r="F380" s="16" t="str">
        <f t="shared" si="45"/>
        <v>Vial (Cyclopentadiene)</v>
      </c>
      <c r="G380" s="16" t="str">
        <f t="shared" si="46"/>
        <v>Beaker (Cyclopentadiene)</v>
      </c>
      <c r="H380" s="16" t="str">
        <f t="shared" si="47"/>
        <v>Drum (Cyclopentadiene)</v>
      </c>
      <c r="I380" s="16" t="str">
        <f t="shared" si="48"/>
        <v>Chemical Vat (Cyclopentadiene)</v>
      </c>
      <c r="J380" s="16" t="str">
        <f>[1]Compounds!$B388</f>
        <v>Cyclopentadiene</v>
      </c>
      <c r="K380" t="str">
        <f>[1]Compounds!$D388</f>
        <v>Liquid</v>
      </c>
      <c r="L380" s="4" t="str">
        <f>IF(K380=[1]Enums!$B$7, [1]Enums!$A$7, IF(K380=[1]Enums!$B$8, [1]Enums!$A$8, [1]Enums!$A$9))</f>
        <v>Vial</v>
      </c>
      <c r="M380" s="4" t="str">
        <f>IF(K380=[1]Enums!$B$10, [1]Enums!$A$10, IF(K380=[1]Enums!$B$11, [1]Enums!$A$11, [1]Enums!$A$12))</f>
        <v>Beaker</v>
      </c>
      <c r="N380" s="4" t="str">
        <f>IF(K380=[1]Enums!$B$13, [1]Enums!$A$13, IF(K380=[1]Enums!$B$14, [1]Enums!$A$14, [1]Enums!$A$15))</f>
        <v>Drum</v>
      </c>
      <c r="O380" s="4" t="str">
        <f>IF(K380=[1]Enums!$B$16, [1]Enums!$A$16, IF(K380=[1]Enums!$B$17, [1]Enums!$A$17, [1]Enums!$A$18))</f>
        <v>Chemical Vat</v>
      </c>
    </row>
    <row r="381" spans="1:15" x14ac:dyDescent="0.2">
      <c r="A381" s="4" t="str">
        <f>[1]Enums!$A$146</f>
        <v>1.1.2</v>
      </c>
      <c r="B381" s="13" t="s">
        <v>2298</v>
      </c>
      <c r="C381" s="13" t="s">
        <v>2297</v>
      </c>
      <c r="D381" s="13" t="s">
        <v>2296</v>
      </c>
      <c r="E381" s="13" t="s">
        <v>2295</v>
      </c>
      <c r="F381" s="16" t="str">
        <f t="shared" si="45"/>
        <v>Flask (Nitrogen Dioxide)</v>
      </c>
      <c r="G381" s="16" t="str">
        <f t="shared" si="46"/>
        <v>Cartridge (Nitrogen Dioxide)</v>
      </c>
      <c r="H381" s="16" t="str">
        <f t="shared" si="47"/>
        <v>Canister (Nitrogen Dioxide)</v>
      </c>
      <c r="I381" s="16" t="str">
        <f t="shared" si="48"/>
        <v>Chemical Tank (Nitrogen Dioxide)</v>
      </c>
      <c r="J381" s="16" t="str">
        <f>[1]Compounds!$B389</f>
        <v>Nitrogen Dioxide</v>
      </c>
      <c r="K381" t="str">
        <f>[1]Compounds!$D389</f>
        <v>Gas</v>
      </c>
      <c r="L381" s="4" t="str">
        <f>IF(K381=[1]Enums!$B$7, [1]Enums!$A$7, IF(K381=[1]Enums!$B$8, [1]Enums!$A$8, [1]Enums!$A$9))</f>
        <v>Flask</v>
      </c>
      <c r="M381" s="4" t="str">
        <f>IF(K381=[1]Enums!$B$10, [1]Enums!$A$10, IF(K381=[1]Enums!$B$11, [1]Enums!$A$11, [1]Enums!$A$12))</f>
        <v>Cartridge</v>
      </c>
      <c r="N381" s="4" t="str">
        <f>IF(K381=[1]Enums!$B$13, [1]Enums!$A$13, IF(K381=[1]Enums!$B$14, [1]Enums!$A$14, [1]Enums!$A$15))</f>
        <v>Canister</v>
      </c>
      <c r="O381" s="4" t="str">
        <f>IF(K381=[1]Enums!$B$16, [1]Enums!$A$16, IF(K381=[1]Enums!$B$17, [1]Enums!$A$17, [1]Enums!$A$18))</f>
        <v>Chemical Tank</v>
      </c>
    </row>
    <row r="382" spans="1:15" x14ac:dyDescent="0.2">
      <c r="A382" s="4" t="str">
        <f>[1]Enums!$A$146</f>
        <v>1.1.2</v>
      </c>
      <c r="B382" s="13" t="s">
        <v>2294</v>
      </c>
      <c r="C382" s="13" t="s">
        <v>2293</v>
      </c>
      <c r="D382" s="13" t="s">
        <v>2292</v>
      </c>
      <c r="E382" s="13" t="s">
        <v>2291</v>
      </c>
      <c r="F382" s="16" t="str">
        <f t="shared" si="45"/>
        <v>Bag (Sodium Nitrite)</v>
      </c>
      <c r="G382" s="16" t="str">
        <f t="shared" si="46"/>
        <v>Sack (Sodium Nitrite)</v>
      </c>
      <c r="H382" s="16" t="str">
        <f t="shared" si="47"/>
        <v>Powder Keg (Sodium Nitrite)</v>
      </c>
      <c r="I382" s="16" t="str">
        <f t="shared" si="48"/>
        <v>Chemical Silo (Sodium Nitrite)</v>
      </c>
      <c r="J382" s="16" t="str">
        <f>[1]Compounds!$B390</f>
        <v>Sodium Nitrite</v>
      </c>
      <c r="K382" t="str">
        <f>[1]Compounds!$D390</f>
        <v>Solid</v>
      </c>
      <c r="L382" s="4" t="str">
        <f>IF(K382=[1]Enums!$B$7, [1]Enums!$A$7, IF(K382=[1]Enums!$B$8, [1]Enums!$A$8, [1]Enums!$A$9))</f>
        <v>Bag</v>
      </c>
      <c r="M382" s="4" t="str">
        <f>IF(K382=[1]Enums!$B$10, [1]Enums!$A$10, IF(K382=[1]Enums!$B$11, [1]Enums!$A$11, [1]Enums!$A$12))</f>
        <v>Sack</v>
      </c>
      <c r="N382" s="4" t="str">
        <f>IF(K382=[1]Enums!$B$13, [1]Enums!$A$13, IF(K382=[1]Enums!$B$14, [1]Enums!$A$14, [1]Enums!$A$15))</f>
        <v>Powder Keg</v>
      </c>
      <c r="O382" s="4" t="str">
        <f>IF(K382=[1]Enums!$B$16, [1]Enums!$A$16, IF(K382=[1]Enums!$B$17, [1]Enums!$A$17, [1]Enums!$A$18))</f>
        <v>Chemical Silo</v>
      </c>
    </row>
    <row r="383" spans="1:15" x14ac:dyDescent="0.2">
      <c r="A383" s="4" t="str">
        <f>[1]Enums!$A$146</f>
        <v>1.1.2</v>
      </c>
      <c r="B383" s="13" t="s">
        <v>2290</v>
      </c>
      <c r="C383" s="13" t="s">
        <v>2289</v>
      </c>
      <c r="D383" s="13" t="s">
        <v>2288</v>
      </c>
      <c r="E383" s="13" t="s">
        <v>2287</v>
      </c>
      <c r="F383" s="16" t="str">
        <f t="shared" si="45"/>
        <v>Vial (Dicyclopentadiene)</v>
      </c>
      <c r="G383" s="16" t="str">
        <f t="shared" si="46"/>
        <v>Beaker (Dicyclopentadiene)</v>
      </c>
      <c r="H383" s="16" t="str">
        <f t="shared" si="47"/>
        <v>Drum (Dicyclopentadiene)</v>
      </c>
      <c r="I383" s="16" t="str">
        <f t="shared" si="48"/>
        <v>Chemical Vat (Dicyclopentadiene)</v>
      </c>
      <c r="J383" s="16" t="str">
        <f>[1]Compounds!$B391</f>
        <v>Dicyclopentadiene</v>
      </c>
      <c r="K383" t="str">
        <f>[1]Compounds!$D391</f>
        <v>Liquid</v>
      </c>
      <c r="L383" s="4" t="str">
        <f>IF(K383=[1]Enums!$B$7, [1]Enums!$A$7, IF(K383=[1]Enums!$B$8, [1]Enums!$A$8, [1]Enums!$A$9))</f>
        <v>Vial</v>
      </c>
      <c r="M383" s="4" t="str">
        <f>IF(K383=[1]Enums!$B$10, [1]Enums!$A$10, IF(K383=[1]Enums!$B$11, [1]Enums!$A$11, [1]Enums!$A$12))</f>
        <v>Beaker</v>
      </c>
      <c r="N383" s="4" t="str">
        <f>IF(K383=[1]Enums!$B$13, [1]Enums!$A$13, IF(K383=[1]Enums!$B$14, [1]Enums!$A$14, [1]Enums!$A$15))</f>
        <v>Drum</v>
      </c>
      <c r="O383" s="4" t="str">
        <f>IF(K383=[1]Enums!$B$16, [1]Enums!$A$16, IF(K383=[1]Enums!$B$17, [1]Enums!$A$17, [1]Enums!$A$18))</f>
        <v>Chemical Vat</v>
      </c>
    </row>
    <row r="384" spans="1:15" x14ac:dyDescent="0.2">
      <c r="A384" s="4" t="str">
        <f>[1]Enums!$A$146</f>
        <v>1.1.2</v>
      </c>
      <c r="B384" s="13" t="s">
        <v>2286</v>
      </c>
      <c r="C384" s="13" t="s">
        <v>2285</v>
      </c>
      <c r="D384" s="13" t="s">
        <v>2284</v>
      </c>
      <c r="E384" s="13" t="s">
        <v>2283</v>
      </c>
      <c r="F384" s="16" t="str">
        <f t="shared" si="45"/>
        <v>Vial (Tetrafluoroboric Acid)</v>
      </c>
      <c r="G384" s="16" t="str">
        <f t="shared" si="46"/>
        <v>Beaker (Tetrafluoroboric Acid)</v>
      </c>
      <c r="H384" s="16" t="str">
        <f t="shared" si="47"/>
        <v>Drum (Tetrafluoroboric Acid)</v>
      </c>
      <c r="I384" s="16" t="str">
        <f t="shared" si="48"/>
        <v>Chemical Vat (Tetrafluoroboric Acid)</v>
      </c>
      <c r="J384" s="16" t="str">
        <f>[1]Compounds!$B392</f>
        <v>Tetrafluoroboric Acid</v>
      </c>
      <c r="K384" t="str">
        <f>[1]Compounds!$D392</f>
        <v>Liquid</v>
      </c>
      <c r="L384" s="4" t="str">
        <f>IF(K384=[1]Enums!$B$7, [1]Enums!$A$7, IF(K384=[1]Enums!$B$8, [1]Enums!$A$8, [1]Enums!$A$9))</f>
        <v>Vial</v>
      </c>
      <c r="M384" s="4" t="str">
        <f>IF(K384=[1]Enums!$B$10, [1]Enums!$A$10, IF(K384=[1]Enums!$B$11, [1]Enums!$A$11, [1]Enums!$A$12))</f>
        <v>Beaker</v>
      </c>
      <c r="N384" s="4" t="str">
        <f>IF(K384=[1]Enums!$B$13, [1]Enums!$A$13, IF(K384=[1]Enums!$B$14, [1]Enums!$A$14, [1]Enums!$A$15))</f>
        <v>Drum</v>
      </c>
      <c r="O384" s="4" t="str">
        <f>IF(K384=[1]Enums!$B$16, [1]Enums!$A$16, IF(K384=[1]Enums!$B$17, [1]Enums!$A$17, [1]Enums!$A$18))</f>
        <v>Chemical Vat</v>
      </c>
    </row>
    <row r="385" spans="1:15" x14ac:dyDescent="0.2">
      <c r="A385" s="4" t="str">
        <f>[1]Enums!$A$146</f>
        <v>1.1.2</v>
      </c>
      <c r="B385" s="13" t="s">
        <v>2282</v>
      </c>
      <c r="C385" s="13" t="s">
        <v>2281</v>
      </c>
      <c r="D385" s="13" t="s">
        <v>2280</v>
      </c>
      <c r="E385" s="13" t="s">
        <v>2279</v>
      </c>
      <c r="F385" s="16" t="str">
        <f t="shared" si="45"/>
        <v>Vial (Fluorobenzene)</v>
      </c>
      <c r="G385" s="16" t="str">
        <f t="shared" si="46"/>
        <v>Beaker (Fluorobenzene)</v>
      </c>
      <c r="H385" s="16" t="str">
        <f t="shared" si="47"/>
        <v>Drum (Fluorobenzene)</v>
      </c>
      <c r="I385" s="16" t="str">
        <f t="shared" si="48"/>
        <v>Chemical Vat (Fluorobenzene)</v>
      </c>
      <c r="J385" s="16" t="str">
        <f>[1]Compounds!$B393</f>
        <v>Fluorobenzene</v>
      </c>
      <c r="K385" t="str">
        <f>[1]Compounds!$D393</f>
        <v>Liquid</v>
      </c>
      <c r="L385" s="4" t="str">
        <f>IF(K385=[1]Enums!$B$7, [1]Enums!$A$7, IF(K385=[1]Enums!$B$8, [1]Enums!$A$8, [1]Enums!$A$9))</f>
        <v>Vial</v>
      </c>
      <c r="M385" s="4" t="str">
        <f>IF(K385=[1]Enums!$B$10, [1]Enums!$A$10, IF(K385=[1]Enums!$B$11, [1]Enums!$A$11, [1]Enums!$A$12))</f>
        <v>Beaker</v>
      </c>
      <c r="N385" s="4" t="str">
        <f>IF(K385=[1]Enums!$B$13, [1]Enums!$A$13, IF(K385=[1]Enums!$B$14, [1]Enums!$A$14, [1]Enums!$A$15))</f>
        <v>Drum</v>
      </c>
      <c r="O385" s="4" t="str">
        <f>IF(K385=[1]Enums!$B$16, [1]Enums!$A$16, IF(K385=[1]Enums!$B$17, [1]Enums!$A$17, [1]Enums!$A$18))</f>
        <v>Chemical Vat</v>
      </c>
    </row>
    <row r="386" spans="1:15" x14ac:dyDescent="0.2">
      <c r="A386" s="4" t="str">
        <f>[1]Enums!$A$146</f>
        <v>1.1.2</v>
      </c>
      <c r="B386" s="13" t="s">
        <v>2278</v>
      </c>
      <c r="C386" s="13" t="s">
        <v>2277</v>
      </c>
      <c r="D386" s="13" t="s">
        <v>2276</v>
      </c>
      <c r="E386" s="13" t="s">
        <v>2275</v>
      </c>
      <c r="F386" s="16" t="str">
        <f t="shared" si="45"/>
        <v>Vial (p-Fluorobenzoyl Chloride)</v>
      </c>
      <c r="G386" s="16" t="str">
        <f t="shared" si="46"/>
        <v>Beaker (p-Fluorobenzoyl Chloride)</v>
      </c>
      <c r="H386" s="16" t="str">
        <f t="shared" si="47"/>
        <v>Drum (p-Fluorobenzoyl Chloride)</v>
      </c>
      <c r="I386" s="16" t="str">
        <f t="shared" si="48"/>
        <v>Chemical Vat (p-Fluorobenzoyl Chloride)</v>
      </c>
      <c r="J386" s="16" t="str">
        <f>[1]Compounds!$B394</f>
        <v>p-Fluorobenzoyl Chloride</v>
      </c>
      <c r="K386" t="str">
        <f>[1]Compounds!$D394</f>
        <v>Liquid</v>
      </c>
      <c r="L386" s="4" t="str">
        <f>IF(K386=[1]Enums!$B$7, [1]Enums!$A$7, IF(K386=[1]Enums!$B$8, [1]Enums!$A$8, [1]Enums!$A$9))</f>
        <v>Vial</v>
      </c>
      <c r="M386" s="4" t="str">
        <f>IF(K386=[1]Enums!$B$10, [1]Enums!$A$10, IF(K386=[1]Enums!$B$11, [1]Enums!$A$11, [1]Enums!$A$12))</f>
        <v>Beaker</v>
      </c>
      <c r="N386" s="4" t="str">
        <f>IF(K386=[1]Enums!$B$13, [1]Enums!$A$13, IF(K386=[1]Enums!$B$14, [1]Enums!$A$14, [1]Enums!$A$15))</f>
        <v>Drum</v>
      </c>
      <c r="O386" s="4" t="str">
        <f>IF(K386=[1]Enums!$B$16, [1]Enums!$A$16, IF(K386=[1]Enums!$B$17, [1]Enums!$A$17, [1]Enums!$A$18))</f>
        <v>Chemical Vat</v>
      </c>
    </row>
    <row r="387" spans="1:15" x14ac:dyDescent="0.2">
      <c r="A387" s="4" t="str">
        <f>[1]Enums!$A$146</f>
        <v>1.1.2</v>
      </c>
      <c r="B387" s="13" t="s">
        <v>2274</v>
      </c>
      <c r="C387" s="13" t="s">
        <v>2273</v>
      </c>
      <c r="D387" s="13" t="s">
        <v>2272</v>
      </c>
      <c r="E387" s="13" t="s">
        <v>2271</v>
      </c>
      <c r="F387" s="16" t="str">
        <f t="shared" si="45"/>
        <v>Vial (p-Nitrotoluene)</v>
      </c>
      <c r="G387" s="16" t="str">
        <f t="shared" si="46"/>
        <v>Beaker (p-Nitrotoluene)</v>
      </c>
      <c r="H387" s="16" t="str">
        <f t="shared" si="47"/>
        <v>Drum (p-Nitrotoluene)</v>
      </c>
      <c r="I387" s="16" t="str">
        <f t="shared" si="48"/>
        <v>Chemical Vat (p-Nitrotoluene)</v>
      </c>
      <c r="J387" s="16" t="str">
        <f>[1]Compounds!$B395</f>
        <v>p-Nitrotoluene</v>
      </c>
      <c r="K387" t="str">
        <f>[1]Compounds!$D395</f>
        <v>Liquid</v>
      </c>
      <c r="L387" s="4" t="str">
        <f>IF(K387=[1]Enums!$B$7, [1]Enums!$A$7, IF(K387=[1]Enums!$B$8, [1]Enums!$A$8, [1]Enums!$A$9))</f>
        <v>Vial</v>
      </c>
      <c r="M387" s="4" t="str">
        <f>IF(K387=[1]Enums!$B$10, [1]Enums!$A$10, IF(K387=[1]Enums!$B$11, [1]Enums!$A$11, [1]Enums!$A$12))</f>
        <v>Beaker</v>
      </c>
      <c r="N387" s="4" t="str">
        <f>IF(K387=[1]Enums!$B$13, [1]Enums!$A$13, IF(K387=[1]Enums!$B$14, [1]Enums!$A$14, [1]Enums!$A$15))</f>
        <v>Drum</v>
      </c>
      <c r="O387" s="4" t="str">
        <f>IF(K387=[1]Enums!$B$16, [1]Enums!$A$16, IF(K387=[1]Enums!$B$17, [1]Enums!$A$17, [1]Enums!$A$18))</f>
        <v>Chemical Vat</v>
      </c>
    </row>
    <row r="388" spans="1:15" x14ac:dyDescent="0.2">
      <c r="A388" s="4" t="str">
        <f>[1]Enums!$A$146</f>
        <v>1.1.2</v>
      </c>
      <c r="B388" s="13" t="s">
        <v>2270</v>
      </c>
      <c r="C388" s="13" t="s">
        <v>2269</v>
      </c>
      <c r="D388" s="13" t="s">
        <v>2268</v>
      </c>
      <c r="E388" s="13" t="s">
        <v>2267</v>
      </c>
      <c r="F388" s="16" t="str">
        <f t="shared" si="45"/>
        <v>Vial (p-Aminotoluene)</v>
      </c>
      <c r="G388" s="16" t="str">
        <f t="shared" si="46"/>
        <v>Beaker (p-Aminotoluene)</v>
      </c>
      <c r="H388" s="16" t="str">
        <f t="shared" si="47"/>
        <v>Drum (p-Aminotoluene)</v>
      </c>
      <c r="I388" s="16" t="str">
        <f t="shared" si="48"/>
        <v>Chemical Vat (p-Aminotoluene)</v>
      </c>
      <c r="J388" s="16" t="str">
        <f>[1]Compounds!$B396</f>
        <v>p-Aminotoluene</v>
      </c>
      <c r="K388" t="str">
        <f>[1]Compounds!$D396</f>
        <v>Liquid</v>
      </c>
      <c r="L388" s="4" t="str">
        <f>IF(K388=[1]Enums!$B$7, [1]Enums!$A$7, IF(K388=[1]Enums!$B$8, [1]Enums!$A$8, [1]Enums!$A$9))</f>
        <v>Vial</v>
      </c>
      <c r="M388" s="4" t="str">
        <f>IF(K388=[1]Enums!$B$10, [1]Enums!$A$10, IF(K388=[1]Enums!$B$11, [1]Enums!$A$11, [1]Enums!$A$12))</f>
        <v>Beaker</v>
      </c>
      <c r="N388" s="4" t="str">
        <f>IF(K388=[1]Enums!$B$13, [1]Enums!$A$13, IF(K388=[1]Enums!$B$14, [1]Enums!$A$14, [1]Enums!$A$15))</f>
        <v>Drum</v>
      </c>
      <c r="O388" s="4" t="str">
        <f>IF(K388=[1]Enums!$B$16, [1]Enums!$A$16, IF(K388=[1]Enums!$B$17, [1]Enums!$A$17, [1]Enums!$A$18))</f>
        <v>Chemical Vat</v>
      </c>
    </row>
    <row r="389" spans="1:15" x14ac:dyDescent="0.2">
      <c r="A389" s="4" t="str">
        <f>[1]Enums!$A$146</f>
        <v>1.1.2</v>
      </c>
      <c r="B389" s="13" t="s">
        <v>2266</v>
      </c>
      <c r="C389" s="13" t="s">
        <v>2265</v>
      </c>
      <c r="D389" s="13" t="s">
        <v>2264</v>
      </c>
      <c r="E389" s="13" t="s">
        <v>2263</v>
      </c>
      <c r="F389" s="16" t="str">
        <f t="shared" si="45"/>
        <v>Vial (p-Fluorotoluene)</v>
      </c>
      <c r="G389" s="16" t="str">
        <f t="shared" si="46"/>
        <v>Beaker (p-Fluorotoluene)</v>
      </c>
      <c r="H389" s="16" t="str">
        <f t="shared" si="47"/>
        <v>Drum (p-Fluorotoluene)</v>
      </c>
      <c r="I389" s="16" t="str">
        <f t="shared" si="48"/>
        <v>Chemical Vat (p-Fluorotoluene)</v>
      </c>
      <c r="J389" s="16" t="str">
        <f>[1]Compounds!$B397</f>
        <v>p-Fluorotoluene</v>
      </c>
      <c r="K389" t="str">
        <f>[1]Compounds!$D397</f>
        <v>Liquid</v>
      </c>
      <c r="L389" s="4" t="str">
        <f>IF(K389=[1]Enums!$B$7, [1]Enums!$A$7, IF(K389=[1]Enums!$B$8, [1]Enums!$A$8, [1]Enums!$A$9))</f>
        <v>Vial</v>
      </c>
      <c r="M389" s="4" t="str">
        <f>IF(K389=[1]Enums!$B$10, [1]Enums!$A$10, IF(K389=[1]Enums!$B$11, [1]Enums!$A$11, [1]Enums!$A$12))</f>
        <v>Beaker</v>
      </c>
      <c r="N389" s="4" t="str">
        <f>IF(K389=[1]Enums!$B$13, [1]Enums!$A$13, IF(K389=[1]Enums!$B$14, [1]Enums!$A$14, [1]Enums!$A$15))</f>
        <v>Drum</v>
      </c>
      <c r="O389" s="4" t="str">
        <f>IF(K389=[1]Enums!$B$16, [1]Enums!$A$16, IF(K389=[1]Enums!$B$17, [1]Enums!$A$17, [1]Enums!$A$18))</f>
        <v>Chemical Vat</v>
      </c>
    </row>
    <row r="390" spans="1:15" x14ac:dyDescent="0.2">
      <c r="A390" s="4" t="str">
        <f>[1]Enums!$A$146</f>
        <v>1.1.2</v>
      </c>
      <c r="B390" s="13" t="s">
        <v>2373</v>
      </c>
      <c r="C390" s="13" t="s">
        <v>2372</v>
      </c>
      <c r="D390" s="13" t="s">
        <v>2371</v>
      </c>
      <c r="E390" s="13" t="s">
        <v>2370</v>
      </c>
      <c r="F390" s="16" t="str">
        <f t="shared" si="45"/>
        <v>Vial (1-(Trichloromethyl)-4-Fluorobenzene)</v>
      </c>
      <c r="G390" s="16" t="str">
        <f t="shared" si="46"/>
        <v>Beaker (1-(Trichloromethyl)-4-Fluorobenzene)</v>
      </c>
      <c r="H390" s="16" t="str">
        <f t="shared" si="47"/>
        <v>Drum (1-(Trichloromethyl)-4-Fluorobenzene)</v>
      </c>
      <c r="I390" s="16" t="str">
        <f t="shared" si="48"/>
        <v>Chemical Vat (1-(Trichloromethyl)-4-Fluorobenzene)</v>
      </c>
      <c r="J390" s="16" t="str">
        <f>[1]Compounds!$B398</f>
        <v>1-(Trichloromethyl)-4-Fluorobenzene</v>
      </c>
      <c r="K390" t="str">
        <f>[1]Compounds!$D398</f>
        <v>Liquid</v>
      </c>
      <c r="L390" s="4" t="str">
        <f>IF(K390=[1]Enums!$B$7, [1]Enums!$A$7, IF(K390=[1]Enums!$B$8, [1]Enums!$A$8, [1]Enums!$A$9))</f>
        <v>Vial</v>
      </c>
      <c r="M390" s="4" t="str">
        <f>IF(K390=[1]Enums!$B$10, [1]Enums!$A$10, IF(K390=[1]Enums!$B$11, [1]Enums!$A$11, [1]Enums!$A$12))</f>
        <v>Beaker</v>
      </c>
      <c r="N390" s="4" t="str">
        <f>IF(K390=[1]Enums!$B$13, [1]Enums!$A$13, IF(K390=[1]Enums!$B$14, [1]Enums!$A$14, [1]Enums!$A$15))</f>
        <v>Drum</v>
      </c>
      <c r="O390" s="4" t="str">
        <f>IF(K390=[1]Enums!$B$16, [1]Enums!$A$16, IF(K390=[1]Enums!$B$17, [1]Enums!$A$17, [1]Enums!$A$18))</f>
        <v>Chemical Vat</v>
      </c>
    </row>
    <row r="391" spans="1:15" x14ac:dyDescent="0.2">
      <c r="A391" s="4" t="str">
        <f>[1]Enums!$A$146</f>
        <v>1.1.2</v>
      </c>
      <c r="B391" s="13" t="s">
        <v>2369</v>
      </c>
      <c r="C391" s="13" t="s">
        <v>2368</v>
      </c>
      <c r="D391" s="13" t="s">
        <v>2367</v>
      </c>
      <c r="E391" s="13" t="s">
        <v>2366</v>
      </c>
      <c r="F391" s="16" t="str">
        <f t="shared" ref="F391:F399" si="49">L391&amp;" ("&amp;$J391&amp;")"</f>
        <v>Vial (4,4-Difluorobenzophenone)</v>
      </c>
      <c r="G391" s="16" t="str">
        <f t="shared" ref="G391:G399" si="50">M391&amp;" ("&amp;$J391&amp;")"</f>
        <v>Beaker (4,4-Difluorobenzophenone)</v>
      </c>
      <c r="H391" s="16" t="str">
        <f t="shared" ref="H391:H399" si="51">N391&amp;" ("&amp;$J391&amp;")"</f>
        <v>Drum (4,4-Difluorobenzophenone)</v>
      </c>
      <c r="I391" s="16" t="str">
        <f t="shared" ref="I391:I399" si="52">O391&amp;" ("&amp;$J391&amp;")"</f>
        <v>Chemical Vat (4,4-Difluorobenzophenone)</v>
      </c>
      <c r="J391" s="16" t="str">
        <f>[1]Compounds!$B399</f>
        <v>4,4-Difluorobenzophenone</v>
      </c>
      <c r="K391" t="str">
        <f>[1]Compounds!$D399</f>
        <v>Liquid</v>
      </c>
      <c r="L391" s="4" t="str">
        <f>IF(K391=[1]Enums!$B$7, [1]Enums!$A$7, IF(K391=[1]Enums!$B$8, [1]Enums!$A$8, [1]Enums!$A$9))</f>
        <v>Vial</v>
      </c>
      <c r="M391" s="4" t="str">
        <f>IF(K391=[1]Enums!$B$10, [1]Enums!$A$10, IF(K391=[1]Enums!$B$11, [1]Enums!$A$11, [1]Enums!$A$12))</f>
        <v>Beaker</v>
      </c>
      <c r="N391" s="4" t="str">
        <f>IF(K391=[1]Enums!$B$13, [1]Enums!$A$13, IF(K391=[1]Enums!$B$14, [1]Enums!$A$14, [1]Enums!$A$15))</f>
        <v>Drum</v>
      </c>
      <c r="O391" s="4" t="str">
        <f>IF(K391=[1]Enums!$B$16, [1]Enums!$A$16, IF(K391=[1]Enums!$B$17, [1]Enums!$A$17, [1]Enums!$A$18))</f>
        <v>Chemical Vat</v>
      </c>
    </row>
    <row r="392" spans="1:15" x14ac:dyDescent="0.2">
      <c r="A392" s="4" t="str">
        <f>[1]Enums!$A$163</f>
        <v>1.4.4</v>
      </c>
      <c r="B392" s="13" t="s">
        <v>2365</v>
      </c>
      <c r="C392" s="13" t="s">
        <v>2364</v>
      </c>
      <c r="D392" s="13" t="s">
        <v>2363</v>
      </c>
      <c r="E392" s="13" t="s">
        <v>2362</v>
      </c>
      <c r="F392" s="16" t="str">
        <f t="shared" si="49"/>
        <v>Vial (PR Developer)</v>
      </c>
      <c r="G392" s="16" t="str">
        <f t="shared" si="50"/>
        <v>Beaker (PR Developer)</v>
      </c>
      <c r="H392" s="16" t="str">
        <f t="shared" si="51"/>
        <v>Drum (PR Developer)</v>
      </c>
      <c r="I392" s="16" t="str">
        <f t="shared" si="52"/>
        <v>Chemical Vat (PR Developer)</v>
      </c>
      <c r="J392" s="16" t="str">
        <f>[1]Compounds!$B400</f>
        <v>PR Developer</v>
      </c>
      <c r="K392" t="str">
        <f>[1]Compounds!$D400</f>
        <v>Liquid</v>
      </c>
      <c r="L392" s="4" t="str">
        <f>IF(K392=[1]Enums!$B$7, [1]Enums!$A$7, IF(K392=[1]Enums!$B$8, [1]Enums!$A$8, [1]Enums!$A$9))</f>
        <v>Vial</v>
      </c>
      <c r="M392" s="4" t="str">
        <f>IF(K392=[1]Enums!$B$10, [1]Enums!$A$10, IF(K392=[1]Enums!$B$11, [1]Enums!$A$11, [1]Enums!$A$12))</f>
        <v>Beaker</v>
      </c>
      <c r="N392" s="4" t="str">
        <f>IF(K392=[1]Enums!$B$13, [1]Enums!$A$13, IF(K392=[1]Enums!$B$14, [1]Enums!$A$14, [1]Enums!$A$15))</f>
        <v>Drum</v>
      </c>
      <c r="O392" s="4" t="str">
        <f>IF(K392=[1]Enums!$B$16, [1]Enums!$A$16, IF(K392=[1]Enums!$B$17, [1]Enums!$A$17, [1]Enums!$A$18))</f>
        <v>Chemical Vat</v>
      </c>
    </row>
    <row r="393" spans="1:15" x14ac:dyDescent="0.2">
      <c r="A393" s="4" t="str">
        <f>[1]Enums!$A$163</f>
        <v>1.4.4</v>
      </c>
      <c r="B393" s="13" t="s">
        <v>2361</v>
      </c>
      <c r="C393" s="13" t="s">
        <v>2360</v>
      </c>
      <c r="D393" s="13" t="s">
        <v>2359</v>
      </c>
      <c r="E393" s="13" t="s">
        <v>2358</v>
      </c>
      <c r="F393" s="16" t="str">
        <f t="shared" si="49"/>
        <v>Vial (Chrome Etchant)</v>
      </c>
      <c r="G393" s="16" t="str">
        <f t="shared" si="50"/>
        <v>Beaker (Chrome Etchant)</v>
      </c>
      <c r="H393" s="16" t="str">
        <f t="shared" si="51"/>
        <v>Drum (Chrome Etchant)</v>
      </c>
      <c r="I393" s="16" t="str">
        <f t="shared" si="52"/>
        <v>Chemical Vat (Chrome Etchant)</v>
      </c>
      <c r="J393" s="16" t="str">
        <f>[1]Compounds!$B401</f>
        <v>Chrome Etchant</v>
      </c>
      <c r="K393" t="str">
        <f>[1]Compounds!$D401</f>
        <v>Liquid</v>
      </c>
      <c r="L393" s="4" t="str">
        <f>IF(K393=[1]Enums!$B$7, [1]Enums!$A$7, IF(K393=[1]Enums!$B$8, [1]Enums!$A$8, [1]Enums!$A$9))</f>
        <v>Vial</v>
      </c>
      <c r="M393" s="4" t="str">
        <f>IF(K393=[1]Enums!$B$10, [1]Enums!$A$10, IF(K393=[1]Enums!$B$11, [1]Enums!$A$11, [1]Enums!$A$12))</f>
        <v>Beaker</v>
      </c>
      <c r="N393" s="4" t="str">
        <f>IF(K393=[1]Enums!$B$13, [1]Enums!$A$13, IF(K393=[1]Enums!$B$14, [1]Enums!$A$14, [1]Enums!$A$15))</f>
        <v>Drum</v>
      </c>
      <c r="O393" s="4" t="str">
        <f>IF(K393=[1]Enums!$B$16, [1]Enums!$A$16, IF(K393=[1]Enums!$B$17, [1]Enums!$A$17, [1]Enums!$A$18))</f>
        <v>Chemical Vat</v>
      </c>
    </row>
    <row r="394" spans="1:15" x14ac:dyDescent="0.2">
      <c r="A394" s="4" t="str">
        <f>[1]Enums!$A$163</f>
        <v>1.4.4</v>
      </c>
      <c r="B394" s="13" t="s">
        <v>2357</v>
      </c>
      <c r="C394" s="13" t="s">
        <v>2356</v>
      </c>
      <c r="D394" s="13" t="s">
        <v>2355</v>
      </c>
      <c r="E394" s="13" t="s">
        <v>2354</v>
      </c>
      <c r="F394" s="16" t="str">
        <f t="shared" si="49"/>
        <v>Vial (Gold Etchant)</v>
      </c>
      <c r="G394" s="16" t="str">
        <f t="shared" si="50"/>
        <v>Beaker (Gold Etchant)</v>
      </c>
      <c r="H394" s="16" t="str">
        <f t="shared" si="51"/>
        <v>Drum (Gold Etchant)</v>
      </c>
      <c r="I394" s="16" t="str">
        <f t="shared" si="52"/>
        <v>Chemical Vat (Gold Etchant)</v>
      </c>
      <c r="J394" s="16" t="str">
        <f>[1]Compounds!$B402</f>
        <v>Gold Etchant</v>
      </c>
      <c r="K394" t="str">
        <f>[1]Compounds!$D402</f>
        <v>Liquid</v>
      </c>
      <c r="L394" s="4" t="str">
        <f>IF(K394=[1]Enums!$B$7, [1]Enums!$A$7, IF(K394=[1]Enums!$B$8, [1]Enums!$A$8, [1]Enums!$A$9))</f>
        <v>Vial</v>
      </c>
      <c r="M394" s="4" t="str">
        <f>IF(K394=[1]Enums!$B$10, [1]Enums!$A$10, IF(K394=[1]Enums!$B$11, [1]Enums!$A$11, [1]Enums!$A$12))</f>
        <v>Beaker</v>
      </c>
      <c r="N394" s="4" t="str">
        <f>IF(K394=[1]Enums!$B$13, [1]Enums!$A$13, IF(K394=[1]Enums!$B$14, [1]Enums!$A$14, [1]Enums!$A$15))</f>
        <v>Drum</v>
      </c>
      <c r="O394" s="4" t="str">
        <f>IF(K394=[1]Enums!$B$16, [1]Enums!$A$16, IF(K394=[1]Enums!$B$17, [1]Enums!$A$17, [1]Enums!$A$18))</f>
        <v>Chemical Vat</v>
      </c>
    </row>
    <row r="395" spans="1:15" x14ac:dyDescent="0.2">
      <c r="A395" s="4" t="str">
        <f>[1]Enums!$A$163</f>
        <v>1.4.4</v>
      </c>
      <c r="B395" s="13" t="s">
        <v>2353</v>
      </c>
      <c r="C395" s="13" t="s">
        <v>2352</v>
      </c>
      <c r="D395" s="13" t="s">
        <v>2351</v>
      </c>
      <c r="E395" s="13" t="s">
        <v>2350</v>
      </c>
      <c r="F395" s="16" t="str">
        <f t="shared" si="49"/>
        <v>Vial (Nickel Etchant)</v>
      </c>
      <c r="G395" s="16" t="str">
        <f t="shared" si="50"/>
        <v>Beaker (Nickel Etchant)</v>
      </c>
      <c r="H395" s="16" t="str">
        <f t="shared" si="51"/>
        <v>Drum (Nickel Etchant)</v>
      </c>
      <c r="I395" s="16" t="str">
        <f t="shared" si="52"/>
        <v>Chemical Vat (Nickel Etchant)</v>
      </c>
      <c r="J395" s="16" t="str">
        <f>[1]Compounds!$B403</f>
        <v>Nickel Etchant</v>
      </c>
      <c r="K395" t="str">
        <f>[1]Compounds!$D403</f>
        <v>Liquid</v>
      </c>
      <c r="L395" s="4" t="str">
        <f>IF(K395=[1]Enums!$B$7, [1]Enums!$A$7, IF(K395=[1]Enums!$B$8, [1]Enums!$A$8, [1]Enums!$A$9))</f>
        <v>Vial</v>
      </c>
      <c r="M395" s="4" t="str">
        <f>IF(K395=[1]Enums!$B$10, [1]Enums!$A$10, IF(K395=[1]Enums!$B$11, [1]Enums!$A$11, [1]Enums!$A$12))</f>
        <v>Beaker</v>
      </c>
      <c r="N395" s="4" t="str">
        <f>IF(K395=[1]Enums!$B$13, [1]Enums!$A$13, IF(K395=[1]Enums!$B$14, [1]Enums!$A$14, [1]Enums!$A$15))</f>
        <v>Drum</v>
      </c>
      <c r="O395" s="4" t="str">
        <f>IF(K395=[1]Enums!$B$16, [1]Enums!$A$16, IF(K395=[1]Enums!$B$17, [1]Enums!$A$17, [1]Enums!$A$18))</f>
        <v>Chemical Vat</v>
      </c>
    </row>
    <row r="396" spans="1:15" x14ac:dyDescent="0.2">
      <c r="A396" s="4" t="str">
        <f>[1]Enums!$A$163</f>
        <v>1.4.4</v>
      </c>
      <c r="B396" s="13" t="s">
        <v>2349</v>
      </c>
      <c r="C396" s="13" t="s">
        <v>2348</v>
      </c>
      <c r="D396" s="13" t="s">
        <v>2347</v>
      </c>
      <c r="E396" s="13" t="s">
        <v>2346</v>
      </c>
      <c r="F396" s="16" t="str">
        <f t="shared" si="49"/>
        <v>Vial (Heavy Naphthenes)</v>
      </c>
      <c r="G396" s="16" t="str">
        <f t="shared" si="50"/>
        <v>Beaker (Heavy Naphthenes)</v>
      </c>
      <c r="H396" s="16" t="str">
        <f t="shared" si="51"/>
        <v>Drum (Heavy Naphthenes)</v>
      </c>
      <c r="I396" s="16" t="str">
        <f t="shared" si="52"/>
        <v>Chemical Vat (Heavy Naphthenes)</v>
      </c>
      <c r="J396" s="16" t="str">
        <f>[1]Compounds!$B404</f>
        <v>Heavy Naphthenes</v>
      </c>
      <c r="K396" t="str">
        <f>[1]Compounds!$D404</f>
        <v>Liquid</v>
      </c>
      <c r="L396" s="4" t="str">
        <f>IF(K396=[1]Enums!$B$7, [1]Enums!$A$7, IF(K396=[1]Enums!$B$8, [1]Enums!$A$8, [1]Enums!$A$9))</f>
        <v>Vial</v>
      </c>
      <c r="M396" s="4" t="str">
        <f>IF(K396=[1]Enums!$B$10, [1]Enums!$A$10, IF(K396=[1]Enums!$B$11, [1]Enums!$A$11, [1]Enums!$A$12))</f>
        <v>Beaker</v>
      </c>
      <c r="N396" s="4" t="str">
        <f>IF(K396=[1]Enums!$B$13, [1]Enums!$A$13, IF(K396=[1]Enums!$B$14, [1]Enums!$A$14, [1]Enums!$A$15))</f>
        <v>Drum</v>
      </c>
      <c r="O396" s="4" t="str">
        <f>IF(K396=[1]Enums!$B$16, [1]Enums!$A$16, IF(K396=[1]Enums!$B$17, [1]Enums!$A$17, [1]Enums!$A$18))</f>
        <v>Chemical Vat</v>
      </c>
    </row>
    <row r="397" spans="1:15" x14ac:dyDescent="0.2">
      <c r="A397" s="4" t="str">
        <f>[1]Enums!$A$168</f>
        <v>1.4.9</v>
      </c>
      <c r="B397" s="13" t="s">
        <v>2345</v>
      </c>
      <c r="C397" s="13" t="s">
        <v>2344</v>
      </c>
      <c r="D397" s="13" t="s">
        <v>2343</v>
      </c>
      <c r="E397" s="13" t="s">
        <v>2342</v>
      </c>
      <c r="F397" s="16" t="str">
        <f t="shared" si="49"/>
        <v>Bag (Silver Nitrate)</v>
      </c>
      <c r="G397" s="16" t="str">
        <f t="shared" si="50"/>
        <v>Sack (Silver Nitrate)</v>
      </c>
      <c r="H397" s="16" t="str">
        <f t="shared" si="51"/>
        <v>Powder Keg (Silver Nitrate)</v>
      </c>
      <c r="I397" s="16" t="str">
        <f t="shared" si="52"/>
        <v>Chemical Silo (Silver Nitrate)</v>
      </c>
      <c r="J397" s="16" t="str">
        <f>[1]Compounds!$B405</f>
        <v>Silver Nitrate</v>
      </c>
      <c r="K397" t="str">
        <f>[1]Compounds!$D405</f>
        <v>Solid</v>
      </c>
      <c r="L397" s="4" t="str">
        <f>IF(K397=[1]Enums!$B$7, [1]Enums!$A$7, IF(K397=[1]Enums!$B$8, [1]Enums!$A$8, [1]Enums!$A$9))</f>
        <v>Bag</v>
      </c>
      <c r="M397" s="4" t="str">
        <f>IF(K397=[1]Enums!$B$10, [1]Enums!$A$10, IF(K397=[1]Enums!$B$11, [1]Enums!$A$11, [1]Enums!$A$12))</f>
        <v>Sack</v>
      </c>
      <c r="N397" s="4" t="str">
        <f>IF(K397=[1]Enums!$B$13, [1]Enums!$A$13, IF(K397=[1]Enums!$B$14, [1]Enums!$A$14, [1]Enums!$A$15))</f>
        <v>Powder Keg</v>
      </c>
      <c r="O397" s="4" t="str">
        <f>IF(K397=[1]Enums!$B$16, [1]Enums!$A$16, IF(K397=[1]Enums!$B$17, [1]Enums!$A$17, [1]Enums!$A$18))</f>
        <v>Chemical Silo</v>
      </c>
    </row>
    <row r="398" spans="1:15" x14ac:dyDescent="0.2">
      <c r="B398" s="13" t="s">
        <v>2341</v>
      </c>
      <c r="C398" s="13" t="s">
        <v>2340</v>
      </c>
      <c r="D398" s="13" t="s">
        <v>2339</v>
      </c>
      <c r="E398" s="13" t="s">
        <v>2338</v>
      </c>
      <c r="F398" s="16" t="str">
        <f t="shared" si="49"/>
        <v>Flask (0)</v>
      </c>
      <c r="G398" s="16" t="str">
        <f t="shared" si="50"/>
        <v>Cartridge (0)</v>
      </c>
      <c r="H398" s="16" t="str">
        <f t="shared" si="51"/>
        <v>Canister (0)</v>
      </c>
      <c r="I398" s="16" t="str">
        <f t="shared" si="52"/>
        <v>Chemical Tank (0)</v>
      </c>
      <c r="J398" s="16">
        <f>[1]Compounds!$B406</f>
        <v>0</v>
      </c>
      <c r="K398">
        <f>[1]Compounds!$D406</f>
        <v>0</v>
      </c>
      <c r="L398" s="4" t="str">
        <f>IF(K398=[1]Enums!$B$7, [1]Enums!$A$7, IF(K398=[1]Enums!$B$8, [1]Enums!$A$8, [1]Enums!$A$9))</f>
        <v>Flask</v>
      </c>
      <c r="M398" s="4" t="str">
        <f>IF(K398=[1]Enums!$B$10, [1]Enums!$A$10, IF(K398=[1]Enums!$B$11, [1]Enums!$A$11, [1]Enums!$A$12))</f>
        <v>Cartridge</v>
      </c>
      <c r="N398" s="4" t="str">
        <f>IF(K398=[1]Enums!$B$13, [1]Enums!$A$13, IF(K398=[1]Enums!$B$14, [1]Enums!$A$14, [1]Enums!$A$15))</f>
        <v>Canister</v>
      </c>
      <c r="O398" s="4" t="str">
        <f>IF(K398=[1]Enums!$B$16, [1]Enums!$A$16, IF(K398=[1]Enums!$B$17, [1]Enums!$A$17, [1]Enums!$A$18))</f>
        <v>Chemical Tank</v>
      </c>
    </row>
    <row r="399" spans="1:15" x14ac:dyDescent="0.2">
      <c r="B399" s="13" t="s">
        <v>2337</v>
      </c>
      <c r="C399" s="13" t="s">
        <v>2336</v>
      </c>
      <c r="D399" s="13" t="s">
        <v>2335</v>
      </c>
      <c r="E399" s="13" t="s">
        <v>2334</v>
      </c>
      <c r="F399" s="16" t="str">
        <f t="shared" si="49"/>
        <v>Flask (0)</v>
      </c>
      <c r="G399" s="16" t="str">
        <f t="shared" si="50"/>
        <v>Cartridge (0)</v>
      </c>
      <c r="H399" s="16" t="str">
        <f t="shared" si="51"/>
        <v>Canister (0)</v>
      </c>
      <c r="I399" s="16" t="str">
        <f t="shared" si="52"/>
        <v>Chemical Tank (0)</v>
      </c>
      <c r="J399" s="16">
        <f>[1]Compounds!$B407</f>
        <v>0</v>
      </c>
      <c r="K399">
        <f>[1]Compounds!$D407</f>
        <v>0</v>
      </c>
      <c r="L399" s="4" t="str">
        <f>IF(K399=[1]Enums!$B$7, [1]Enums!$A$7, IF(K399=[1]Enums!$B$8, [1]Enums!$A$8, [1]Enums!$A$9))</f>
        <v>Flask</v>
      </c>
      <c r="M399" s="4" t="str">
        <f>IF(K399=[1]Enums!$B$10, [1]Enums!$A$10, IF(K399=[1]Enums!$B$11, [1]Enums!$A$11, [1]Enums!$A$12))</f>
        <v>Cartridge</v>
      </c>
      <c r="N399" s="4" t="str">
        <f>IF(K399=[1]Enums!$B$13, [1]Enums!$A$13, IF(K399=[1]Enums!$B$14, [1]Enums!$A$14, [1]Enums!$A$15))</f>
        <v>Canister</v>
      </c>
      <c r="O399" s="4" t="str">
        <f>IF(K399=[1]Enums!$B$16, [1]Enums!$A$16, IF(K399=[1]Enums!$B$17, [1]Enums!$A$17, [1]Enums!$A$18))</f>
        <v>Chemical Tank</v>
      </c>
    </row>
  </sheetData>
  <sortState ref="F2:P336">
    <sortCondition ref="J2:J336"/>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334"/>
  <sheetViews>
    <sheetView workbookViewId="0">
      <pane ySplit="1" topLeftCell="A128" activePane="bottomLeft" state="frozen"/>
      <selection pane="bottomLeft" activeCell="E141" sqref="E141"/>
    </sheetView>
  </sheetViews>
  <sheetFormatPr defaultColWidth="8.85546875" defaultRowHeight="12.75" x14ac:dyDescent="0.2"/>
  <cols>
    <col min="2" max="2" width="28.28515625" customWidth="1"/>
    <col min="3" max="3" width="29.140625" customWidth="1"/>
    <col min="4" max="4" width="19.28515625" customWidth="1"/>
  </cols>
  <sheetData>
    <row r="1" spans="1:4" x14ac:dyDescent="0.2">
      <c r="A1" s="5" t="str">
        <f>[1]Enums!$A$133</f>
        <v>Version</v>
      </c>
      <c r="B1" s="5" t="str">
        <f>[1]Compounds!$A$1&amp;" Vessel"</f>
        <v>Version Vessel</v>
      </c>
      <c r="C1" s="6" t="str">
        <f>[1]Compounds!$B$1&amp;" Name"</f>
        <v>Compound Name</v>
      </c>
      <c r="D1" s="5" t="str">
        <f xml:space="preserve"> [1]Enums!$A$1</f>
        <v>State of Matter</v>
      </c>
    </row>
    <row r="2" spans="1:4" x14ac:dyDescent="0.2">
      <c r="A2" s="4" t="str">
        <f>[1]Enums!$A$134</f>
        <v>1.0.0</v>
      </c>
      <c r="B2" t="str">
        <f>D2&amp;" ("&amp;C2&amp;")"</f>
        <v>Vial (Crude Oil)</v>
      </c>
      <c r="C2" t="str">
        <f>[1]Compounds!$B$103</f>
        <v>Crude Oil</v>
      </c>
      <c r="D2" t="str">
        <f>IF(VLOOKUP(C2,[1]Compounds!B:D,3,FALSE)=[1]Enums!$A$2,[1]Enums!$A$7,IF(VLOOKUP(C2,[1]Compounds!B:D,3,FALSE)=[1]Enums!$A$3,[1]Enums!$A$8,[1]Enums!$A$9))</f>
        <v>Vial</v>
      </c>
    </row>
    <row r="3" spans="1:4" x14ac:dyDescent="0.2">
      <c r="A3" s="4" t="str">
        <f>[1]Enums!$A$134</f>
        <v>1.0.0</v>
      </c>
      <c r="B3" t="str">
        <f>D3&amp;" ("&amp;C3&amp;")"</f>
        <v>Beaker (Crude Oil)</v>
      </c>
      <c r="C3" t="str">
        <f>[1]Compounds!$B$103</f>
        <v>Crude Oil</v>
      </c>
      <c r="D3" t="str">
        <f>IF(VLOOKUP(C3,[1]Compounds!B:D,3,FALSE)=[1]Enums!$A$2,[1]Enums!$A$10,IF(VLOOKUP(C3,[1]Compounds!B:D,3,FALSE)=[1]Enums!$A$3,[1]Enums!$A$11,[1]Enums!$A$12))</f>
        <v>Beaker</v>
      </c>
    </row>
    <row r="4" spans="1:4" x14ac:dyDescent="0.2">
      <c r="A4" s="4" t="str">
        <f>[1]Enums!$A$134</f>
        <v>1.0.0</v>
      </c>
      <c r="B4" t="str">
        <f t="shared" ref="B4:B10" si="0">D4&amp;" ("&amp;C4&amp;")"</f>
        <v>Drum (Crude Oil)</v>
      </c>
      <c r="C4" t="str">
        <f>[1]Compounds!$B$103</f>
        <v>Crude Oil</v>
      </c>
      <c r="D4" t="str">
        <f>IF(VLOOKUP(C4,[1]Compounds!B:D,3,FALSE)=[1]Enums!$A$2,[1]Enums!$A$13,IF(VLOOKUP(C4,[1]Compounds!B:D,3,FALSE)=[1]Enums!$A$3,[1]Enums!$A$14,[1]Enums!$A$15))</f>
        <v>Drum</v>
      </c>
    </row>
    <row r="5" spans="1:4" x14ac:dyDescent="0.2">
      <c r="A5" s="4" t="str">
        <f>[1]Enums!$A$134</f>
        <v>1.0.0</v>
      </c>
      <c r="B5" t="str">
        <f>D5&amp;" ("&amp;C5&amp;")"</f>
        <v>Vial (Naphthalene)</v>
      </c>
      <c r="C5" t="str">
        <f>[1]Compounds!$B$208</f>
        <v>Naphthalene</v>
      </c>
      <c r="D5" t="str">
        <f>IF(VLOOKUP(C5,[1]Compounds!B:D,3,FALSE)=[1]Enums!$A$2,[1]Enums!$A$7,IF(VLOOKUP(C5,[1]Compounds!B:D,3,FALSE)=[1]Enums!$A$3,[1]Enums!$A$8,[1]Enums!$A$9))</f>
        <v>Vial</v>
      </c>
    </row>
    <row r="6" spans="1:4" x14ac:dyDescent="0.2">
      <c r="A6" s="4" t="str">
        <f>[1]Enums!$A$134</f>
        <v>1.0.0</v>
      </c>
      <c r="B6" t="str">
        <f t="shared" si="0"/>
        <v>Beaker (Naphthalene)</v>
      </c>
      <c r="C6" t="str">
        <f>[1]Compounds!$B$208</f>
        <v>Naphthalene</v>
      </c>
      <c r="D6" t="str">
        <f>IF(VLOOKUP(C6,[1]Compounds!B:D,3,FALSE)=[1]Enums!$A$2,[1]Enums!$A$10,IF(VLOOKUP(C6,[1]Compounds!B:D,3,FALSE)=[1]Enums!$A$3,[1]Enums!$A$11,[1]Enums!$A$12))</f>
        <v>Beaker</v>
      </c>
    </row>
    <row r="7" spans="1:4" x14ac:dyDescent="0.2">
      <c r="A7" s="4" t="str">
        <f>[1]Enums!$A$134</f>
        <v>1.0.0</v>
      </c>
      <c r="B7" t="str">
        <f t="shared" si="0"/>
        <v>Drum (Naphthalene)</v>
      </c>
      <c r="C7" t="str">
        <f>[1]Compounds!$B$208</f>
        <v>Naphthalene</v>
      </c>
      <c r="D7" t="str">
        <f>IF(VLOOKUP(C7,[1]Compounds!B:D,3,FALSE)=[1]Enums!$A$2,[1]Enums!$A$13,IF(VLOOKUP(C7,[1]Compounds!B:D,3,FALSE)=[1]Enums!$A$3,[1]Enums!$A$14,[1]Enums!$A$15))</f>
        <v>Drum</v>
      </c>
    </row>
    <row r="8" spans="1:4" x14ac:dyDescent="0.2">
      <c r="A8" s="4" t="str">
        <f>[1]Enums!$A$134</f>
        <v>1.0.0</v>
      </c>
      <c r="B8" t="str">
        <f t="shared" si="0"/>
        <v>Vial (Benzene-Toluene-Xylene)</v>
      </c>
      <c r="C8" t="str">
        <f>[1]Compounds!$B$60</f>
        <v>Benzene-Toluene-Xylene</v>
      </c>
      <c r="D8" t="str">
        <f>IF(VLOOKUP(C8,[1]Compounds!B:D,3,FALSE)=[1]Enums!$A$2,[1]Enums!$A$7,IF(VLOOKUP(C8,[1]Compounds!B:D,3,FALSE)=[1]Enums!$A$3,[1]Enums!$A$8,[1]Enums!$A$9))</f>
        <v>Vial</v>
      </c>
    </row>
    <row r="9" spans="1:4" x14ac:dyDescent="0.2">
      <c r="A9" s="4" t="str">
        <f>[1]Enums!$A$134</f>
        <v>1.0.0</v>
      </c>
      <c r="B9" t="str">
        <f t="shared" si="0"/>
        <v>Beaker (Benzene-Toluene-Xylene)</v>
      </c>
      <c r="C9" t="str">
        <f>[1]Compounds!$B$60</f>
        <v>Benzene-Toluene-Xylene</v>
      </c>
      <c r="D9" t="str">
        <f>IF(VLOOKUP(C9,[1]Compounds!B:D,3,FALSE)=[1]Enums!$A$2,[1]Enums!$A$10,IF(VLOOKUP(C9,[1]Compounds!B:D,3,FALSE)=[1]Enums!$A$3,[1]Enums!$A$11,[1]Enums!$A$12))</f>
        <v>Beaker</v>
      </c>
    </row>
    <row r="10" spans="1:4" x14ac:dyDescent="0.2">
      <c r="A10" s="4" t="str">
        <f>[1]Enums!$A$134</f>
        <v>1.0.0</v>
      </c>
      <c r="B10" t="str">
        <f t="shared" si="0"/>
        <v>Drum (Benzene-Toluene-Xylene)</v>
      </c>
      <c r="C10" t="str">
        <f>[1]Compounds!$B$60</f>
        <v>Benzene-Toluene-Xylene</v>
      </c>
      <c r="D10" t="str">
        <f>IF(VLOOKUP(C10,[1]Compounds!B:D,3,FALSE)=[1]Enums!$A$2,[1]Enums!$A$13,IF(VLOOKUP(C10,[1]Compounds!B:D,3,FALSE)=[1]Enums!$A$3,[1]Enums!$A$14,[1]Enums!$A$15))</f>
        <v>Drum</v>
      </c>
    </row>
    <row r="11" spans="1:4" x14ac:dyDescent="0.2">
      <c r="A11" s="4" t="str">
        <f>[1]Enums!$A$134</f>
        <v>1.0.0</v>
      </c>
      <c r="B11" t="str">
        <f t="shared" ref="B11:B34" si="1">D11&amp;" ("&amp;C11&amp;")"</f>
        <v>Vial (Gas Oil)</v>
      </c>
      <c r="C11" t="str">
        <f>[1]Compounds!$B$141</f>
        <v>Gas Oil</v>
      </c>
      <c r="D11" t="str">
        <f>IF(VLOOKUP(C11,[1]Compounds!B:D,3,FALSE)=[1]Enums!$A$2,[1]Enums!$A$7,IF(VLOOKUP(C11,[1]Compounds!B:D,3,FALSE)=[1]Enums!$A$3,[1]Enums!$A$8,[1]Enums!$A$9))</f>
        <v>Vial</v>
      </c>
    </row>
    <row r="12" spans="1:4" x14ac:dyDescent="0.2">
      <c r="A12" s="4" t="str">
        <f>[1]Enums!$A$134</f>
        <v>1.0.0</v>
      </c>
      <c r="B12" t="str">
        <f t="shared" si="1"/>
        <v>Beaker (Gas Oil)</v>
      </c>
      <c r="C12" t="str">
        <f>[1]Compounds!$B$141</f>
        <v>Gas Oil</v>
      </c>
      <c r="D12" t="str">
        <f>IF(VLOOKUP(C12,[1]Compounds!B:D,3,FALSE)=[1]Enums!$A$2,[1]Enums!$A$10,IF(VLOOKUP(C12,[1]Compounds!B:D,3,FALSE)=[1]Enums!$A$3,[1]Enums!$A$11,[1]Enums!$A$12))</f>
        <v>Beaker</v>
      </c>
    </row>
    <row r="13" spans="1:4" x14ac:dyDescent="0.2">
      <c r="A13" s="4" t="str">
        <f>[1]Enums!$A$134</f>
        <v>1.0.0</v>
      </c>
      <c r="B13" t="str">
        <f t="shared" si="1"/>
        <v>Drum (Gas Oil)</v>
      </c>
      <c r="C13" t="str">
        <f>[1]Compounds!$B$141</f>
        <v>Gas Oil</v>
      </c>
      <c r="D13" t="str">
        <f>IF(VLOOKUP(C13,[1]Compounds!B:D,3,FALSE)=[1]Enums!$A$2,[1]Enums!$A$13,IF(VLOOKUP(C13,[1]Compounds!B:D,3,FALSE)=[1]Enums!$A$3,[1]Enums!$A$14,[1]Enums!$A$15))</f>
        <v>Drum</v>
      </c>
    </row>
    <row r="14" spans="1:4" x14ac:dyDescent="0.2">
      <c r="A14" s="4" t="str">
        <f>[1]Enums!$A$134</f>
        <v>1.0.0</v>
      </c>
      <c r="B14" t="str">
        <f t="shared" si="1"/>
        <v>Vial (NeoPentane)</v>
      </c>
      <c r="C14" t="str">
        <f>[1]Compounds!$B$211</f>
        <v>NeoPentane</v>
      </c>
      <c r="D14" t="str">
        <f>IF(VLOOKUP(C14,[1]Compounds!B:D,3,FALSE)=[1]Enums!$A$2,[1]Enums!$A$7,IF(VLOOKUP(C14,[1]Compounds!B:D,3,FALSE)=[1]Enums!$A$3,[1]Enums!$A$8,[1]Enums!$A$9))</f>
        <v>Vial</v>
      </c>
    </row>
    <row r="15" spans="1:4" x14ac:dyDescent="0.2">
      <c r="A15" s="4" t="str">
        <f>[1]Enums!$A$134</f>
        <v>1.0.0</v>
      </c>
      <c r="B15" t="str">
        <f t="shared" si="1"/>
        <v>Beaker (NeoPentane)</v>
      </c>
      <c r="C15" t="str">
        <f>[1]Compounds!$B$211</f>
        <v>NeoPentane</v>
      </c>
      <c r="D15" t="str">
        <f>IF(VLOOKUP(C15,[1]Compounds!B:D,3,FALSE)=[1]Enums!$A$2,[1]Enums!$A$10,IF(VLOOKUP(C15,[1]Compounds!B:D,3,FALSE)=[1]Enums!$A$3,[1]Enums!$A$11,[1]Enums!$A$12))</f>
        <v>Beaker</v>
      </c>
    </row>
    <row r="16" spans="1:4" x14ac:dyDescent="0.2">
      <c r="A16" s="4" t="str">
        <f>[1]Enums!$A$134</f>
        <v>1.0.0</v>
      </c>
      <c r="B16" t="str">
        <f t="shared" si="1"/>
        <v>Drum (NeoPentane)</v>
      </c>
      <c r="C16" t="str">
        <f>[1]Compounds!$B$211</f>
        <v>NeoPentane</v>
      </c>
      <c r="D16" t="str">
        <f>IF(VLOOKUP(C16,[1]Compounds!B:D,3,FALSE)=[1]Enums!$A$2,[1]Enums!$A$13,IF(VLOOKUP(C16,[1]Compounds!B:D,3,FALSE)=[1]Enums!$A$3,[1]Enums!$A$14,[1]Enums!$A$15))</f>
        <v>Drum</v>
      </c>
    </row>
    <row r="17" spans="1:4" x14ac:dyDescent="0.2">
      <c r="A17" s="4" t="str">
        <f>[1]Enums!$A$134</f>
        <v>1.0.0</v>
      </c>
      <c r="B17" t="str">
        <f t="shared" si="1"/>
        <v>Flask (Methane)</v>
      </c>
      <c r="C17" t="str">
        <f>[1]Compounds!$B$192</f>
        <v>Methane</v>
      </c>
      <c r="D17" t="str">
        <f>IF(VLOOKUP(C17,[1]Compounds!B:D,3,FALSE)=[1]Enums!$A$2,[1]Enums!$A$7,IF(VLOOKUP(C17,[1]Compounds!B:D,3,FALSE)=[1]Enums!$A$3,[1]Enums!$A$8,[1]Enums!$A$9))</f>
        <v>Flask</v>
      </c>
    </row>
    <row r="18" spans="1:4" x14ac:dyDescent="0.2">
      <c r="A18" s="4" t="str">
        <f>[1]Enums!$A$134</f>
        <v>1.0.0</v>
      </c>
      <c r="B18" t="str">
        <f t="shared" si="1"/>
        <v>Cartridge (Methane)</v>
      </c>
      <c r="C18" t="str">
        <f>[1]Compounds!$B$192</f>
        <v>Methane</v>
      </c>
      <c r="D18" t="str">
        <f>IF(VLOOKUP(C18,[1]Compounds!B:D,3,FALSE)=[1]Enums!$A$2,[1]Enums!$A$10,IF(VLOOKUP(C18,[1]Compounds!B:D,3,FALSE)=[1]Enums!$A$3,[1]Enums!$A$11,[1]Enums!$A$12))</f>
        <v>Cartridge</v>
      </c>
    </row>
    <row r="19" spans="1:4" x14ac:dyDescent="0.2">
      <c r="A19" s="4" t="str">
        <f>[1]Enums!$A$134</f>
        <v>1.0.0</v>
      </c>
      <c r="B19" t="str">
        <f t="shared" si="1"/>
        <v>Canister (Methane)</v>
      </c>
      <c r="C19" t="str">
        <f>[1]Compounds!$B$192</f>
        <v>Methane</v>
      </c>
      <c r="D19" t="str">
        <f>IF(VLOOKUP(C19,[1]Compounds!B:D,3,FALSE)=[1]Enums!$A$2,[1]Enums!$A$13,IF(VLOOKUP(C19,[1]Compounds!B:D,3,FALSE)=[1]Enums!$A$3,[1]Enums!$A$14,[1]Enums!$A$15))</f>
        <v>Canister</v>
      </c>
    </row>
    <row r="20" spans="1:4" x14ac:dyDescent="0.2">
      <c r="A20" s="4" t="str">
        <f>[1]Enums!$A$134</f>
        <v>1.0.0</v>
      </c>
      <c r="B20" t="str">
        <f t="shared" si="1"/>
        <v>Flask (Ethane)</v>
      </c>
      <c r="C20" t="str">
        <f>[1]Compounds!$B$124</f>
        <v>Ethane</v>
      </c>
      <c r="D20" t="str">
        <f>IF(VLOOKUP(C20,[1]Compounds!B:D,3,FALSE)=[1]Enums!$A$2,[1]Enums!$A$7,IF(VLOOKUP(C20,[1]Compounds!B:D,3,FALSE)=[1]Enums!$A$3,[1]Enums!$A$8,[1]Enums!$A$9))</f>
        <v>Flask</v>
      </c>
    </row>
    <row r="21" spans="1:4" x14ac:dyDescent="0.2">
      <c r="A21" s="4" t="str">
        <f>[1]Enums!$A$134</f>
        <v>1.0.0</v>
      </c>
      <c r="B21" t="str">
        <f t="shared" si="1"/>
        <v>Cartridge (Ethane)</v>
      </c>
      <c r="C21" t="str">
        <f>[1]Compounds!$B$124</f>
        <v>Ethane</v>
      </c>
      <c r="D21" t="str">
        <f>IF(VLOOKUP(C21,[1]Compounds!B:D,3,FALSE)=[1]Enums!$A$2,[1]Enums!$A$10,IF(VLOOKUP(C21,[1]Compounds!B:D,3,FALSE)=[1]Enums!$A$3,[1]Enums!$A$11,[1]Enums!$A$12))</f>
        <v>Cartridge</v>
      </c>
    </row>
    <row r="22" spans="1:4" x14ac:dyDescent="0.2">
      <c r="A22" s="4" t="str">
        <f>[1]Enums!$A$134</f>
        <v>1.0.0</v>
      </c>
      <c r="B22" t="str">
        <f t="shared" si="1"/>
        <v>Canister (Ethane)</v>
      </c>
      <c r="C22" t="str">
        <f>[1]Compounds!$B$124</f>
        <v>Ethane</v>
      </c>
      <c r="D22" t="str">
        <f>IF(VLOOKUP(C22,[1]Compounds!B:D,3,FALSE)=[1]Enums!$A$2,[1]Enums!$A$13,IF(VLOOKUP(C22,[1]Compounds!B:D,3,FALSE)=[1]Enums!$A$3,[1]Enums!$A$14,[1]Enums!$A$15))</f>
        <v>Canister</v>
      </c>
    </row>
    <row r="23" spans="1:4" x14ac:dyDescent="0.2">
      <c r="A23" s="4" t="str">
        <f>[1]Enums!$A$134</f>
        <v>1.0.0</v>
      </c>
      <c r="B23" t="str">
        <f t="shared" si="1"/>
        <v>Flask (Propane)</v>
      </c>
      <c r="C23" t="str">
        <f>[1]Compounds!$B$245</f>
        <v>Propane</v>
      </c>
      <c r="D23" t="str">
        <f>IF(VLOOKUP(C23,[1]Compounds!B:D,3,FALSE)=[1]Enums!$A$2,[1]Enums!$A$7,IF(VLOOKUP(C23,[1]Compounds!B:D,3,FALSE)=[1]Enums!$A$3,[1]Enums!$A$8,[1]Enums!$A$9))</f>
        <v>Flask</v>
      </c>
    </row>
    <row r="24" spans="1:4" x14ac:dyDescent="0.2">
      <c r="A24" s="4" t="str">
        <f>[1]Enums!$A$134</f>
        <v>1.0.0</v>
      </c>
      <c r="B24" t="str">
        <f t="shared" si="1"/>
        <v>Cartridge (Propane)</v>
      </c>
      <c r="C24" t="str">
        <f>[1]Compounds!$B$245</f>
        <v>Propane</v>
      </c>
      <c r="D24" t="str">
        <f>IF(VLOOKUP(C24,[1]Compounds!B:D,3,FALSE)=[1]Enums!$A$2,[1]Enums!$A$10,IF(VLOOKUP(C24,[1]Compounds!B:D,3,FALSE)=[1]Enums!$A$3,[1]Enums!$A$11,[1]Enums!$A$12))</f>
        <v>Cartridge</v>
      </c>
    </row>
    <row r="25" spans="1:4" x14ac:dyDescent="0.2">
      <c r="A25" s="4" t="str">
        <f>[1]Enums!$A$134</f>
        <v>1.0.0</v>
      </c>
      <c r="B25" t="str">
        <f t="shared" si="1"/>
        <v>Canister (Propane)</v>
      </c>
      <c r="C25" t="str">
        <f>[1]Compounds!$B$245</f>
        <v>Propane</v>
      </c>
      <c r="D25" t="str">
        <f>IF(VLOOKUP(C25,[1]Compounds!B:D,3,FALSE)=[1]Enums!$A$2,[1]Enums!$A$13,IF(VLOOKUP(C25,[1]Compounds!B:D,3,FALSE)=[1]Enums!$A$3,[1]Enums!$A$14,[1]Enums!$A$15))</f>
        <v>Canister</v>
      </c>
    </row>
    <row r="26" spans="1:4" x14ac:dyDescent="0.2">
      <c r="A26" s="4" t="str">
        <f>[1]Enums!$A$134</f>
        <v>1.0.0</v>
      </c>
      <c r="B26" t="str">
        <f t="shared" si="1"/>
        <v>Flask (Butane Isomers)</v>
      </c>
      <c r="C26" t="str">
        <f>[1]Compounds!$B$68</f>
        <v>Butane Isomers</v>
      </c>
      <c r="D26" t="str">
        <f>IF(VLOOKUP(C26,[1]Compounds!B:D,3,FALSE)=[1]Enums!$A$2,[1]Enums!$A$7,IF(VLOOKUP(C26,[1]Compounds!B:D,3,FALSE)=[1]Enums!$A$3,[1]Enums!$A$8,[1]Enums!$A$9))</f>
        <v>Flask</v>
      </c>
    </row>
    <row r="27" spans="1:4" x14ac:dyDescent="0.2">
      <c r="A27" s="4" t="str">
        <f>[1]Enums!$A$134</f>
        <v>1.0.0</v>
      </c>
      <c r="B27" t="str">
        <f t="shared" si="1"/>
        <v>Cartridge (Butane Isomers)</v>
      </c>
      <c r="C27" t="str">
        <f>[1]Compounds!$B$68</f>
        <v>Butane Isomers</v>
      </c>
      <c r="D27" t="str">
        <f>IF(VLOOKUP(C27,[1]Compounds!B:D,3,FALSE)=[1]Enums!$A$2,[1]Enums!$A$10,IF(VLOOKUP(C27,[1]Compounds!B:D,3,FALSE)=[1]Enums!$A$3,[1]Enums!$A$11,[1]Enums!$A$12))</f>
        <v>Cartridge</v>
      </c>
    </row>
    <row r="28" spans="1:4" x14ac:dyDescent="0.2">
      <c r="A28" s="4" t="str">
        <f>[1]Enums!$A$134</f>
        <v>1.0.0</v>
      </c>
      <c r="B28" t="str">
        <f t="shared" si="1"/>
        <v>Canister (Butane Isomers)</v>
      </c>
      <c r="C28" t="str">
        <f>[1]Compounds!$B$68</f>
        <v>Butane Isomers</v>
      </c>
      <c r="D28" t="str">
        <f>IF(VLOOKUP(C28,[1]Compounds!B:D,3,FALSE)=[1]Enums!$A$2,[1]Enums!$A$13,IF(VLOOKUP(C28,[1]Compounds!B:D,3,FALSE)=[1]Enums!$A$3,[1]Enums!$A$14,[1]Enums!$A$15))</f>
        <v>Canister</v>
      </c>
    </row>
    <row r="29" spans="1:4" x14ac:dyDescent="0.2">
      <c r="A29" s="4" t="str">
        <f>[1]Enums!$A$134</f>
        <v>1.0.0</v>
      </c>
      <c r="B29" t="str">
        <f t="shared" si="1"/>
        <v>Vial (Pentane Isomers)</v>
      </c>
      <c r="C29" t="str">
        <f>[1]Compounds!$B$222</f>
        <v>Pentane Isomers</v>
      </c>
      <c r="D29" t="str">
        <f>IF(VLOOKUP(C29,[1]Compounds!B:D,3,FALSE)=[1]Enums!$A$2,[1]Enums!$A$7,IF(VLOOKUP(C29,[1]Compounds!B:D,3,FALSE)=[1]Enums!$A$3,[1]Enums!$A$8,[1]Enums!$A$9))</f>
        <v>Vial</v>
      </c>
    </row>
    <row r="30" spans="1:4" x14ac:dyDescent="0.2">
      <c r="A30" s="4" t="str">
        <f>[1]Enums!$A$134</f>
        <v>1.0.0</v>
      </c>
      <c r="B30" t="str">
        <f t="shared" si="1"/>
        <v>Beaker (Pentane Isomers)</v>
      </c>
      <c r="C30" t="str">
        <f>[1]Compounds!$B$222</f>
        <v>Pentane Isomers</v>
      </c>
      <c r="D30" t="str">
        <f>IF(VLOOKUP(C30,[1]Compounds!B:D,3,FALSE)=[1]Enums!$A$2,[1]Enums!$A$10,IF(VLOOKUP(C30,[1]Compounds!B:D,3,FALSE)=[1]Enums!$A$3,[1]Enums!$A$11,[1]Enums!$A$12))</f>
        <v>Beaker</v>
      </c>
    </row>
    <row r="31" spans="1:4" x14ac:dyDescent="0.2">
      <c r="A31" s="4" t="str">
        <f>[1]Enums!$A$134</f>
        <v>1.0.0</v>
      </c>
      <c r="B31" t="str">
        <f t="shared" si="1"/>
        <v>Drum (Pentane Isomers)</v>
      </c>
      <c r="C31" t="str">
        <f>[1]Compounds!$B$222</f>
        <v>Pentane Isomers</v>
      </c>
      <c r="D31" t="str">
        <f>IF(VLOOKUP(C31,[1]Compounds!B:D,3,FALSE)=[1]Enums!$A$2,[1]Enums!$A$13,IF(VLOOKUP(C31,[1]Compounds!B:D,3,FALSE)=[1]Enums!$A$3,[1]Enums!$A$14,[1]Enums!$A$15))</f>
        <v>Drum</v>
      </c>
    </row>
    <row r="32" spans="1:4" x14ac:dyDescent="0.2">
      <c r="A32" s="4" t="str">
        <f>[1]Enums!$A$134</f>
        <v>1.0.0</v>
      </c>
      <c r="B32" t="str">
        <f t="shared" si="1"/>
        <v>Vial (Hexane Isomers)</v>
      </c>
      <c r="C32" t="str">
        <f>[1]Compounds!$B$149</f>
        <v>Hexane Isomers</v>
      </c>
      <c r="D32" t="str">
        <f>IF(VLOOKUP(C32,[1]Compounds!B:D,3,FALSE)=[1]Enums!$A$2,[1]Enums!$A$7,IF(VLOOKUP(C32,[1]Compounds!B:D,3,FALSE)=[1]Enums!$A$3,[1]Enums!$A$8,[1]Enums!$A$9))</f>
        <v>Vial</v>
      </c>
    </row>
    <row r="33" spans="1:4" x14ac:dyDescent="0.2">
      <c r="A33" s="4" t="str">
        <f>[1]Enums!$A$134</f>
        <v>1.0.0</v>
      </c>
      <c r="B33" t="str">
        <f t="shared" si="1"/>
        <v>Beaker (Hexane Isomers)</v>
      </c>
      <c r="C33" t="str">
        <f>[1]Compounds!$B$149</f>
        <v>Hexane Isomers</v>
      </c>
      <c r="D33" t="str">
        <f>IF(VLOOKUP(C33,[1]Compounds!B:D,3,FALSE)=[1]Enums!$A$2,[1]Enums!$A$10,IF(VLOOKUP(C33,[1]Compounds!B:D,3,FALSE)=[1]Enums!$A$3,[1]Enums!$A$11,[1]Enums!$A$12))</f>
        <v>Beaker</v>
      </c>
    </row>
    <row r="34" spans="1:4" x14ac:dyDescent="0.2">
      <c r="A34" s="4" t="str">
        <f>[1]Enums!$A$134</f>
        <v>1.0.0</v>
      </c>
      <c r="B34" t="str">
        <f t="shared" si="1"/>
        <v>Drum (Hexane Isomers)</v>
      </c>
      <c r="C34" t="str">
        <f>[1]Compounds!$B$149</f>
        <v>Hexane Isomers</v>
      </c>
      <c r="D34" t="str">
        <f>IF(VLOOKUP(C34,[1]Compounds!B:D,3,FALSE)=[1]Enums!$A$2,[1]Enums!$A$13,IF(VLOOKUP(C34,[1]Compounds!B:D,3,FALSE)=[1]Enums!$A$3,[1]Enums!$A$14,[1]Enums!$A$15))</f>
        <v>Drum</v>
      </c>
    </row>
    <row r="35" spans="1:4" x14ac:dyDescent="0.2">
      <c r="A35" s="4" t="str">
        <f>[1]Enums!$A$134</f>
        <v>1.0.0</v>
      </c>
      <c r="B35" t="str">
        <f t="shared" ref="B35:B40" si="2">D35&amp;" ("&amp;C35&amp;")"</f>
        <v>Vial (Light Naphtha)</v>
      </c>
      <c r="C35" t="str">
        <f>[1]Compounds!$B$166</f>
        <v>Light Naphtha</v>
      </c>
      <c r="D35" t="str">
        <f>IF(VLOOKUP(C35,[1]Compounds!B:D,3,FALSE)=[1]Enums!$A$2,[1]Enums!$A$7,IF(VLOOKUP(C35,[1]Compounds!B:D,3,FALSE)=[1]Enums!$A$3,[1]Enums!$A$8,[1]Enums!$A$9))</f>
        <v>Vial</v>
      </c>
    </row>
    <row r="36" spans="1:4" x14ac:dyDescent="0.2">
      <c r="A36" s="4" t="str">
        <f>[1]Enums!$A$134</f>
        <v>1.0.0</v>
      </c>
      <c r="B36" t="str">
        <f t="shared" si="2"/>
        <v>Beaker (Light Naphtha)</v>
      </c>
      <c r="C36" t="str">
        <f>[1]Compounds!$B$166</f>
        <v>Light Naphtha</v>
      </c>
      <c r="D36" t="str">
        <f>IF(VLOOKUP(C36,[1]Compounds!B:D,3,FALSE)=[1]Enums!$A$2,[1]Enums!$A$10,IF(VLOOKUP(C36,[1]Compounds!B:D,3,FALSE)=[1]Enums!$A$3,[1]Enums!$A$11,[1]Enums!$A$12))</f>
        <v>Beaker</v>
      </c>
    </row>
    <row r="37" spans="1:4" x14ac:dyDescent="0.2">
      <c r="A37" s="4" t="str">
        <f>[1]Enums!$A$134</f>
        <v>1.0.0</v>
      </c>
      <c r="B37" t="str">
        <f t="shared" si="2"/>
        <v>Drum (Light Naphtha)</v>
      </c>
      <c r="C37" t="str">
        <f>[1]Compounds!$B$166</f>
        <v>Light Naphtha</v>
      </c>
      <c r="D37" t="str">
        <f>IF(VLOOKUP(C37,[1]Compounds!B:D,3,FALSE)=[1]Enums!$A$2,[1]Enums!$A$13,IF(VLOOKUP(C37,[1]Compounds!B:D,3,FALSE)=[1]Enums!$A$3,[1]Enums!$A$14,[1]Enums!$A$15))</f>
        <v>Drum</v>
      </c>
    </row>
    <row r="38" spans="1:4" x14ac:dyDescent="0.2">
      <c r="A38" s="4" t="str">
        <f>[1]Enums!$A$134</f>
        <v>1.0.0</v>
      </c>
      <c r="B38" t="str">
        <f t="shared" si="2"/>
        <v>Vial (Heavy Naphtha)</v>
      </c>
      <c r="C38" t="str">
        <f>[1]Compounds!$B$146</f>
        <v>Heavy Naphtha</v>
      </c>
      <c r="D38" t="str">
        <f>IF(VLOOKUP(C38,[1]Compounds!B:D,3,FALSE)=[1]Enums!$A$2,[1]Enums!$A$7,IF(VLOOKUP(C38,[1]Compounds!B:D,3,FALSE)=[1]Enums!$A$3,[1]Enums!$A$8,[1]Enums!$A$9))</f>
        <v>Vial</v>
      </c>
    </row>
    <row r="39" spans="1:4" x14ac:dyDescent="0.2">
      <c r="A39" s="4" t="str">
        <f>[1]Enums!$A$134</f>
        <v>1.0.0</v>
      </c>
      <c r="B39" t="str">
        <f t="shared" si="2"/>
        <v>Beaker (Heavy Naphtha)</v>
      </c>
      <c r="C39" t="str">
        <f>[1]Compounds!$B$146</f>
        <v>Heavy Naphtha</v>
      </c>
      <c r="D39" t="str">
        <f>IF(VLOOKUP(C39,[1]Compounds!B:D,3,FALSE)=[1]Enums!$A$2,[1]Enums!$A$10,IF(VLOOKUP(C39,[1]Compounds!B:D,3,FALSE)=[1]Enums!$A$3,[1]Enums!$A$11,[1]Enums!$A$12))</f>
        <v>Beaker</v>
      </c>
    </row>
    <row r="40" spans="1:4" x14ac:dyDescent="0.2">
      <c r="A40" s="4" t="str">
        <f>[1]Enums!$A$134</f>
        <v>1.0.0</v>
      </c>
      <c r="B40" t="str">
        <f t="shared" si="2"/>
        <v>Drum (Heavy Naphtha)</v>
      </c>
      <c r="C40" t="str">
        <f>[1]Compounds!$B$146</f>
        <v>Heavy Naphtha</v>
      </c>
      <c r="D40" t="str">
        <f>IF(VLOOKUP(C40,[1]Compounds!B:D,3,FALSE)=[1]Enums!$A$2,[1]Enums!$A$13,IF(VLOOKUP(C40,[1]Compounds!B:D,3,FALSE)=[1]Enums!$A$3,[1]Enums!$A$14,[1]Enums!$A$15))</f>
        <v>Drum</v>
      </c>
    </row>
    <row r="41" spans="1:4" x14ac:dyDescent="0.2">
      <c r="A41" s="4" t="str">
        <f>[1]Enums!$A$134</f>
        <v>1.0.0</v>
      </c>
      <c r="B41" t="str">
        <f t="shared" ref="B41:B49" si="3">D41&amp;" ("&amp;C41&amp;")"</f>
        <v>Vial (Light Naphthenes)</v>
      </c>
      <c r="C41" t="str">
        <f>[1]Compounds!$B$167</f>
        <v>Light Naphthenes</v>
      </c>
      <c r="D41" t="str">
        <f>IF(VLOOKUP(C41,[1]Compounds!B:D,3,FALSE)=[1]Enums!$A$2,[1]Enums!$A$7,IF(VLOOKUP(C41,[1]Compounds!B:D,3,FALSE)=[1]Enums!$A$3,[1]Enums!$A$8,[1]Enums!$A$9))</f>
        <v>Vial</v>
      </c>
    </row>
    <row r="42" spans="1:4" x14ac:dyDescent="0.2">
      <c r="A42" s="4" t="str">
        <f>[1]Enums!$A$134</f>
        <v>1.0.0</v>
      </c>
      <c r="B42" t="str">
        <f t="shared" si="3"/>
        <v>Beaker (Light Naphthenes)</v>
      </c>
      <c r="C42" t="str">
        <f>[1]Compounds!$B$167</f>
        <v>Light Naphthenes</v>
      </c>
      <c r="D42" t="str">
        <f>IF(VLOOKUP(C42,[1]Compounds!B:D,3,FALSE)=[1]Enums!$A$2,[1]Enums!$A$10,IF(VLOOKUP(C42,[1]Compounds!B:D,3,FALSE)=[1]Enums!$A$3,[1]Enums!$A$11,[1]Enums!$A$12))</f>
        <v>Beaker</v>
      </c>
    </row>
    <row r="43" spans="1:4" x14ac:dyDescent="0.2">
      <c r="A43" s="4" t="str">
        <f>[1]Enums!$A$134</f>
        <v>1.0.0</v>
      </c>
      <c r="B43" t="str">
        <f t="shared" si="3"/>
        <v>Drum (Light Naphthenes)</v>
      </c>
      <c r="C43" t="str">
        <f>[1]Compounds!$B$167</f>
        <v>Light Naphthenes</v>
      </c>
      <c r="D43" t="str">
        <f>IF(VLOOKUP(C43,[1]Compounds!B:D,3,FALSE)=[1]Enums!$A$2,[1]Enums!$A$13,IF(VLOOKUP(C43,[1]Compounds!B:D,3,FALSE)=[1]Enums!$A$3,[1]Enums!$A$14,[1]Enums!$A$15))</f>
        <v>Drum</v>
      </c>
    </row>
    <row r="44" spans="1:4" x14ac:dyDescent="0.2">
      <c r="A44" s="4" t="str">
        <f>[1]Enums!$A$134</f>
        <v>1.0.0</v>
      </c>
      <c r="B44" t="str">
        <f t="shared" si="3"/>
        <v>Vial (Light Olefins)</v>
      </c>
      <c r="C44" t="str">
        <f>[1]Compounds!$B$168</f>
        <v>Light Olefins</v>
      </c>
      <c r="D44" t="str">
        <f>IF(VLOOKUP(C44,[1]Compounds!B:D,3,FALSE)=[1]Enums!$A$2,[1]Enums!$A$7,IF(VLOOKUP(C44,[1]Compounds!B:D,3,FALSE)=[1]Enums!$A$3,[1]Enums!$A$8,[1]Enums!$A$9))</f>
        <v>Vial</v>
      </c>
    </row>
    <row r="45" spans="1:4" x14ac:dyDescent="0.2">
      <c r="A45" s="4" t="str">
        <f>[1]Enums!$A$134</f>
        <v>1.0.0</v>
      </c>
      <c r="B45" t="str">
        <f t="shared" si="3"/>
        <v>Beaker (Light Olefins)</v>
      </c>
      <c r="C45" t="str">
        <f>[1]Compounds!$B$168</f>
        <v>Light Olefins</v>
      </c>
      <c r="D45" t="str">
        <f>IF(VLOOKUP(C45,[1]Compounds!B:D,3,FALSE)=[1]Enums!$A$2,[1]Enums!$A$10,IF(VLOOKUP(C45,[1]Compounds!B:D,3,FALSE)=[1]Enums!$A$3,[1]Enums!$A$11,[1]Enums!$A$12))</f>
        <v>Beaker</v>
      </c>
    </row>
    <row r="46" spans="1:4" x14ac:dyDescent="0.2">
      <c r="A46" s="4" t="str">
        <f>[1]Enums!$A$134</f>
        <v>1.0.0</v>
      </c>
      <c r="B46" t="str">
        <f t="shared" si="3"/>
        <v>Drum (Light Olefins)</v>
      </c>
      <c r="C46" t="str">
        <f>[1]Compounds!$B$168</f>
        <v>Light Olefins</v>
      </c>
      <c r="D46" t="str">
        <f>IF(VLOOKUP(C46,[1]Compounds!B:D,3,FALSE)=[1]Enums!$A$2,[1]Enums!$A$13,IF(VLOOKUP(C46,[1]Compounds!B:D,3,FALSE)=[1]Enums!$A$3,[1]Enums!$A$14,[1]Enums!$A$15))</f>
        <v>Drum</v>
      </c>
    </row>
    <row r="47" spans="1:4" x14ac:dyDescent="0.2">
      <c r="A47" s="4" t="str">
        <f>[1]Enums!$A$134</f>
        <v>1.0.0</v>
      </c>
      <c r="B47" t="str">
        <f t="shared" si="3"/>
        <v>Vial (Light Parrafins)</v>
      </c>
      <c r="C47" t="str">
        <f>[1]Compounds!$B$169</f>
        <v>Light Parrafins</v>
      </c>
      <c r="D47" t="str">
        <f>IF(VLOOKUP(C47,[1]Compounds!B:D,3,FALSE)=[1]Enums!$A$2,[1]Enums!$A$7,IF(VLOOKUP(C47,[1]Compounds!B:D,3,FALSE)=[1]Enums!$A$3,[1]Enums!$A$8,[1]Enums!$A$9))</f>
        <v>Vial</v>
      </c>
    </row>
    <row r="48" spans="1:4" x14ac:dyDescent="0.2">
      <c r="A48" s="4" t="str">
        <f>[1]Enums!$A$134</f>
        <v>1.0.0</v>
      </c>
      <c r="B48" t="str">
        <f t="shared" si="3"/>
        <v>Beaker (Light Parrafins)</v>
      </c>
      <c r="C48" t="str">
        <f>[1]Compounds!$B$169</f>
        <v>Light Parrafins</v>
      </c>
      <c r="D48" t="str">
        <f>IF(VLOOKUP(C48,[1]Compounds!B:D,3,FALSE)=[1]Enums!$A$2,[1]Enums!$A$10,IF(VLOOKUP(C48,[1]Compounds!B:D,3,FALSE)=[1]Enums!$A$3,[1]Enums!$A$11,[1]Enums!$A$12))</f>
        <v>Beaker</v>
      </c>
    </row>
    <row r="49" spans="1:4" x14ac:dyDescent="0.2">
      <c r="A49" s="4" t="str">
        <f>[1]Enums!$A$134</f>
        <v>1.0.0</v>
      </c>
      <c r="B49" t="str">
        <f t="shared" si="3"/>
        <v>Drum (Light Parrafins)</v>
      </c>
      <c r="C49" t="str">
        <f>[1]Compounds!$B$169</f>
        <v>Light Parrafins</v>
      </c>
      <c r="D49" t="str">
        <f>IF(VLOOKUP(C49,[1]Compounds!B:D,3,FALSE)=[1]Enums!$A$2,[1]Enums!$A$13,IF(VLOOKUP(C49,[1]Compounds!B:D,3,FALSE)=[1]Enums!$A$3,[1]Enums!$A$14,[1]Enums!$A$15))</f>
        <v>Drum</v>
      </c>
    </row>
    <row r="50" spans="1:4" x14ac:dyDescent="0.2">
      <c r="A50" s="4" t="str">
        <f>[1]Enums!$A$134</f>
        <v>1.0.0</v>
      </c>
      <c r="B50" t="str">
        <f t="shared" ref="B50:B64" si="4">D50&amp;" ("&amp;C50&amp;")"</f>
        <v>Vial (N-Ethylidenecyclohexylamine)</v>
      </c>
      <c r="C50" t="str">
        <f>[1]Compounds!$B$204</f>
        <v>N-Ethylidenecyclohexylamine</v>
      </c>
      <c r="D50" t="str">
        <f>IF(VLOOKUP(C50,[1]Compounds!B:D,3,FALSE)=[1]Enums!$A$2,[1]Enums!$A$7,IF(VLOOKUP(C50,[1]Compounds!B:D,3,FALSE)=[1]Enums!$A$3,[1]Enums!$A$8,[1]Enums!$A$9))</f>
        <v>Vial</v>
      </c>
    </row>
    <row r="51" spans="1:4" x14ac:dyDescent="0.2">
      <c r="A51" s="4" t="str">
        <f>[1]Enums!$A$134</f>
        <v>1.0.0</v>
      </c>
      <c r="B51" t="str">
        <f t="shared" si="4"/>
        <v>Beaker (N-Ethylidenecyclohexylamine)</v>
      </c>
      <c r="C51" t="str">
        <f>[1]Compounds!$B$204</f>
        <v>N-Ethylidenecyclohexylamine</v>
      </c>
      <c r="D51" t="str">
        <f>IF(VLOOKUP(C51,[1]Compounds!B:D,3,FALSE)=[1]Enums!$A$2,[1]Enums!$A$10,IF(VLOOKUP(C51,[1]Compounds!B:D,3,FALSE)=[1]Enums!$A$3,[1]Enums!$A$11,[1]Enums!$A$12))</f>
        <v>Beaker</v>
      </c>
    </row>
    <row r="52" spans="1:4" x14ac:dyDescent="0.2">
      <c r="A52" s="4" t="str">
        <f>[1]Enums!$A$134</f>
        <v>1.0.0</v>
      </c>
      <c r="B52" t="str">
        <f t="shared" si="4"/>
        <v>Drum (N-Ethylidenecyclohexylamine)</v>
      </c>
      <c r="C52" t="str">
        <f>[1]Compounds!$B$204</f>
        <v>N-Ethylidenecyclohexylamine</v>
      </c>
      <c r="D52" t="str">
        <f>IF(VLOOKUP(C52,[1]Compounds!B:D,3,FALSE)=[1]Enums!$A$2,[1]Enums!$A$13,IF(VLOOKUP(C52,[1]Compounds!B:D,3,FALSE)=[1]Enums!$A$3,[1]Enums!$A$14,[1]Enums!$A$15))</f>
        <v>Drum</v>
      </c>
    </row>
    <row r="53" spans="1:4" x14ac:dyDescent="0.2">
      <c r="A53" s="4" t="str">
        <f>[1]Enums!$A$134</f>
        <v>1.0.0</v>
      </c>
      <c r="B53" t="str">
        <f t="shared" si="4"/>
        <v>Vial (IsoButane)</v>
      </c>
      <c r="C53" t="str">
        <f>[1]Compounds!$B$159</f>
        <v>IsoButane</v>
      </c>
      <c r="D53" t="str">
        <f>IF(VLOOKUP(C53,[1]Compounds!B:D,3,FALSE)=[1]Enums!$A$2,[1]Enums!$A$7,IF(VLOOKUP(C53,[1]Compounds!B:D,3,FALSE)=[1]Enums!$A$3,[1]Enums!$A$8,[1]Enums!$A$9))</f>
        <v>Vial</v>
      </c>
    </row>
    <row r="54" spans="1:4" x14ac:dyDescent="0.2">
      <c r="A54" s="4" t="str">
        <f>[1]Enums!$A$134</f>
        <v>1.0.0</v>
      </c>
      <c r="B54" t="str">
        <f t="shared" si="4"/>
        <v>Beaker (IsoButane)</v>
      </c>
      <c r="C54" t="str">
        <f>[1]Compounds!$B$159</f>
        <v>IsoButane</v>
      </c>
      <c r="D54" t="str">
        <f>IF(VLOOKUP(C54,[1]Compounds!B:D,3,FALSE)=[1]Enums!$A$2,[1]Enums!$A$10,IF(VLOOKUP(C54,[1]Compounds!B:D,3,FALSE)=[1]Enums!$A$3,[1]Enums!$A$11,[1]Enums!$A$12))</f>
        <v>Beaker</v>
      </c>
    </row>
    <row r="55" spans="1:4" x14ac:dyDescent="0.2">
      <c r="A55" s="4" t="str">
        <f>[1]Enums!$A$134</f>
        <v>1.0.0</v>
      </c>
      <c r="B55" t="str">
        <f t="shared" si="4"/>
        <v>Drum (IsoButane)</v>
      </c>
      <c r="C55" t="str">
        <f>[1]Compounds!$B$159</f>
        <v>IsoButane</v>
      </c>
      <c r="D55" t="str">
        <f>IF(VLOOKUP(C55,[1]Compounds!B:D,3,FALSE)=[1]Enums!$A$2,[1]Enums!$A$13,IF(VLOOKUP(C55,[1]Compounds!B:D,3,FALSE)=[1]Enums!$A$3,[1]Enums!$A$14,[1]Enums!$A$15))</f>
        <v>Drum</v>
      </c>
    </row>
    <row r="56" spans="1:4" x14ac:dyDescent="0.2">
      <c r="A56" s="4" t="str">
        <f>[1]Enums!$A$134</f>
        <v>1.0.0</v>
      </c>
      <c r="B56" t="str">
        <f t="shared" si="4"/>
        <v>Vial (Naphtha)</v>
      </c>
      <c r="C56" t="str">
        <f>[1]Compounds!$B$207</f>
        <v>Naphtha</v>
      </c>
      <c r="D56" t="str">
        <f>IF(VLOOKUP(C56,[1]Compounds!B:D,3,FALSE)=[1]Enums!$A$2,[1]Enums!$A$7,IF(VLOOKUP(C56,[1]Compounds!B:D,3,FALSE)=[1]Enums!$A$3,[1]Enums!$A$8,[1]Enums!$A$9))</f>
        <v>Vial</v>
      </c>
    </row>
    <row r="57" spans="1:4" x14ac:dyDescent="0.2">
      <c r="A57" s="4" t="str">
        <f>[1]Enums!$A$134</f>
        <v>1.0.0</v>
      </c>
      <c r="B57" t="str">
        <f t="shared" si="4"/>
        <v>Beaker (Naphtha)</v>
      </c>
      <c r="C57" t="str">
        <f>[1]Compounds!$B$207</f>
        <v>Naphtha</v>
      </c>
      <c r="D57" t="str">
        <f>IF(VLOOKUP(C57,[1]Compounds!B:D,3,FALSE)=[1]Enums!$A$2,[1]Enums!$A$10,IF(VLOOKUP(C57,[1]Compounds!B:D,3,FALSE)=[1]Enums!$A$3,[1]Enums!$A$11,[1]Enums!$A$12))</f>
        <v>Beaker</v>
      </c>
    </row>
    <row r="58" spans="1:4" x14ac:dyDescent="0.2">
      <c r="A58" s="4" t="str">
        <f>[1]Enums!$A$134</f>
        <v>1.0.0</v>
      </c>
      <c r="B58" t="str">
        <f t="shared" si="4"/>
        <v>Drum (Naphtha)</v>
      </c>
      <c r="C58" t="str">
        <f>[1]Compounds!$B$207</f>
        <v>Naphtha</v>
      </c>
      <c r="D58" t="str">
        <f>IF(VLOOKUP(C58,[1]Compounds!B:D,3,FALSE)=[1]Enums!$A$2,[1]Enums!$A$13,IF(VLOOKUP(C58,[1]Compounds!B:D,3,FALSE)=[1]Enums!$A$3,[1]Enums!$A$14,[1]Enums!$A$15))</f>
        <v>Drum</v>
      </c>
    </row>
    <row r="59" spans="1:4" x14ac:dyDescent="0.2">
      <c r="A59" s="4" t="str">
        <f>[1]Enums!$A$134</f>
        <v>1.0.0</v>
      </c>
      <c r="B59" t="str">
        <f t="shared" si="4"/>
        <v>Vial (IsoPentane)</v>
      </c>
      <c r="C59" t="str">
        <f>[1]Compounds!$B$160</f>
        <v>IsoPentane</v>
      </c>
      <c r="D59" t="str">
        <f>IF(VLOOKUP(C59,[1]Compounds!B:D,3,FALSE)=[1]Enums!$A$2,[1]Enums!$A$7,IF(VLOOKUP(C59,[1]Compounds!B:D,3,FALSE)=[1]Enums!$A$3,[1]Enums!$A$8,[1]Enums!$A$9))</f>
        <v>Vial</v>
      </c>
    </row>
    <row r="60" spans="1:4" x14ac:dyDescent="0.2">
      <c r="A60" s="4" t="str">
        <f>[1]Enums!$A$134</f>
        <v>1.0.0</v>
      </c>
      <c r="B60" t="str">
        <f t="shared" si="4"/>
        <v>Beaker (IsoPentane)</v>
      </c>
      <c r="C60" t="str">
        <f>[1]Compounds!$B$160</f>
        <v>IsoPentane</v>
      </c>
      <c r="D60" t="str">
        <f>IF(VLOOKUP(C60,[1]Compounds!B:D,3,FALSE)=[1]Enums!$A$2,[1]Enums!$A$10,IF(VLOOKUP(C60,[1]Compounds!B:D,3,FALSE)=[1]Enums!$A$3,[1]Enums!$A$11,[1]Enums!$A$12))</f>
        <v>Beaker</v>
      </c>
    </row>
    <row r="61" spans="1:4" x14ac:dyDescent="0.2">
      <c r="A61" s="4" t="str">
        <f>[1]Enums!$A$134</f>
        <v>1.0.0</v>
      </c>
      <c r="B61" t="str">
        <f t="shared" si="4"/>
        <v>Drum (IsoPentane)</v>
      </c>
      <c r="C61" t="str">
        <f>[1]Compounds!$B$160</f>
        <v>IsoPentane</v>
      </c>
      <c r="D61" t="str">
        <f>IF(VLOOKUP(C61,[1]Compounds!B:D,3,FALSE)=[1]Enums!$A$2,[1]Enums!$A$13,IF(VLOOKUP(C61,[1]Compounds!B:D,3,FALSE)=[1]Enums!$A$3,[1]Enums!$A$14,[1]Enums!$A$15))</f>
        <v>Drum</v>
      </c>
    </row>
    <row r="62" spans="1:4" x14ac:dyDescent="0.2">
      <c r="A62" s="4" t="str">
        <f>[1]Enums!$A$134</f>
        <v>1.0.0</v>
      </c>
      <c r="B62" t="str">
        <f t="shared" si="4"/>
        <v>Flask (Nitrogen Gas)</v>
      </c>
      <c r="C62" t="str">
        <f>[1]Compounds!$B$212</f>
        <v>Nitrogen Gas</v>
      </c>
      <c r="D62" t="str">
        <f>IF(VLOOKUP(C62,[1]Compounds!B:D,3,FALSE)=[1]Enums!$A$2,[1]Enums!$A$7,IF(VLOOKUP(C62,[1]Compounds!B:D,3,FALSE)=[1]Enums!$A$3,[1]Enums!$A$8,[1]Enums!$A$9))</f>
        <v>Flask</v>
      </c>
    </row>
    <row r="63" spans="1:4" x14ac:dyDescent="0.2">
      <c r="A63" s="4" t="str">
        <f>[1]Enums!$A$134</f>
        <v>1.0.0</v>
      </c>
      <c r="B63" t="str">
        <f t="shared" si="4"/>
        <v>Cartridge (Nitrogen Gas)</v>
      </c>
      <c r="C63" t="str">
        <f>[1]Compounds!$B$212</f>
        <v>Nitrogen Gas</v>
      </c>
      <c r="D63" t="str">
        <f>IF(VLOOKUP(C63,[1]Compounds!B:D,3,FALSE)=[1]Enums!$A$2,[1]Enums!$A$10,IF(VLOOKUP(C63,[1]Compounds!B:D,3,FALSE)=[1]Enums!$A$3,[1]Enums!$A$11,[1]Enums!$A$12))</f>
        <v>Cartridge</v>
      </c>
    </row>
    <row r="64" spans="1:4" x14ac:dyDescent="0.2">
      <c r="A64" s="4" t="str">
        <f>[1]Enums!$A$134</f>
        <v>1.0.0</v>
      </c>
      <c r="B64" t="str">
        <f t="shared" si="4"/>
        <v>Canister (Nitrogen Gas)</v>
      </c>
      <c r="C64" t="str">
        <f>[1]Compounds!$B$212</f>
        <v>Nitrogen Gas</v>
      </c>
      <c r="D64" t="str">
        <f>IF(VLOOKUP(C64,[1]Compounds!B:D,3,FALSE)=[1]Enums!$A$2,[1]Enums!$A$13,IF(VLOOKUP(C64,[1]Compounds!B:D,3,FALSE)=[1]Enums!$A$3,[1]Enums!$A$14,[1]Enums!$A$15))</f>
        <v>Canister</v>
      </c>
    </row>
    <row r="65" spans="1:4" x14ac:dyDescent="0.2">
      <c r="A65" s="4" t="str">
        <f>[1]Enums!$A$134</f>
        <v>1.0.0</v>
      </c>
      <c r="B65" t="str">
        <f t="shared" ref="B65:B103" si="5">D65&amp;" ("&amp;C65&amp;")"</f>
        <v>Vial (n-Pentane)</v>
      </c>
      <c r="C65" t="str">
        <f>[1]Compounds!$B$206</f>
        <v>n-Pentane</v>
      </c>
      <c r="D65" t="str">
        <f>IF(VLOOKUP(C65,[1]Compounds!B:D,3,FALSE)=[1]Enums!$A$2,[1]Enums!$A$7,IF(VLOOKUP(C65,[1]Compounds!B:D,3,FALSE)=[1]Enums!$A$3,[1]Enums!$A$8,[1]Enums!$A$9))</f>
        <v>Vial</v>
      </c>
    </row>
    <row r="66" spans="1:4" x14ac:dyDescent="0.2">
      <c r="A66" s="4" t="str">
        <f>[1]Enums!$A$134</f>
        <v>1.0.0</v>
      </c>
      <c r="B66" t="str">
        <f t="shared" si="5"/>
        <v>Beaker (n-Pentane)</v>
      </c>
      <c r="C66" t="str">
        <f>[1]Compounds!$B$206</f>
        <v>n-Pentane</v>
      </c>
      <c r="D66" t="str">
        <f>IF(VLOOKUP(C66,[1]Compounds!B:D,3,FALSE)=[1]Enums!$A$2,[1]Enums!$A$10,IF(VLOOKUP(C66,[1]Compounds!B:D,3,FALSE)=[1]Enums!$A$3,[1]Enums!$A$11,[1]Enums!$A$12))</f>
        <v>Beaker</v>
      </c>
    </row>
    <row r="67" spans="1:4" x14ac:dyDescent="0.2">
      <c r="A67" s="4" t="str">
        <f>[1]Enums!$A$134</f>
        <v>1.0.0</v>
      </c>
      <c r="B67" t="str">
        <f t="shared" si="5"/>
        <v>Drum (n-Pentane)</v>
      </c>
      <c r="C67" t="str">
        <f>[1]Compounds!$B$206</f>
        <v>n-Pentane</v>
      </c>
      <c r="D67" t="str">
        <f>IF(VLOOKUP(C67,[1]Compounds!B:D,3,FALSE)=[1]Enums!$A$2,[1]Enums!$A$13,IF(VLOOKUP(C67,[1]Compounds!B:D,3,FALSE)=[1]Enums!$A$3,[1]Enums!$A$14,[1]Enums!$A$15))</f>
        <v>Drum</v>
      </c>
    </row>
    <row r="68" spans="1:4" x14ac:dyDescent="0.2">
      <c r="A68" s="4" t="str">
        <f>[1]Enums!$A$134</f>
        <v>1.0.0</v>
      </c>
      <c r="B68" t="str">
        <f t="shared" si="5"/>
        <v>Vial (2-MethylPentane)</v>
      </c>
      <c r="C68" t="str">
        <f>[1]Compounds!$B$20</f>
        <v>2-MethylPentane</v>
      </c>
      <c r="D68" t="str">
        <f>IF(VLOOKUP(C68,[1]Compounds!B:D,3,FALSE)=[1]Enums!$A$2,[1]Enums!$A$7,IF(VLOOKUP(C68,[1]Compounds!B:D,3,FALSE)=[1]Enums!$A$3,[1]Enums!$A$8,[1]Enums!$A$9))</f>
        <v>Vial</v>
      </c>
    </row>
    <row r="69" spans="1:4" x14ac:dyDescent="0.2">
      <c r="A69" s="4" t="str">
        <f>[1]Enums!$A$134</f>
        <v>1.0.0</v>
      </c>
      <c r="B69" t="str">
        <f t="shared" si="5"/>
        <v>Beaker (2-MethylPentane)</v>
      </c>
      <c r="C69" t="str">
        <f>[1]Compounds!$B$20</f>
        <v>2-MethylPentane</v>
      </c>
      <c r="D69" t="str">
        <f>IF(VLOOKUP(C69,[1]Compounds!B:D,3,FALSE)=[1]Enums!$A$2,[1]Enums!$A$10,IF(VLOOKUP(C69,[1]Compounds!B:D,3,FALSE)=[1]Enums!$A$3,[1]Enums!$A$11,[1]Enums!$A$12))</f>
        <v>Beaker</v>
      </c>
    </row>
    <row r="70" spans="1:4" x14ac:dyDescent="0.2">
      <c r="A70" s="4" t="str">
        <f>[1]Enums!$A$134</f>
        <v>1.0.0</v>
      </c>
      <c r="B70" t="str">
        <f t="shared" si="5"/>
        <v>Drum (2-MethylPentane)</v>
      </c>
      <c r="C70" t="str">
        <f>[1]Compounds!$B$20</f>
        <v>2-MethylPentane</v>
      </c>
      <c r="D70" t="str">
        <f>IF(VLOOKUP(C70,[1]Compounds!B:D,3,FALSE)=[1]Enums!$A$2,[1]Enums!$A$13,IF(VLOOKUP(C70,[1]Compounds!B:D,3,FALSE)=[1]Enums!$A$3,[1]Enums!$A$14,[1]Enums!$A$15))</f>
        <v>Drum</v>
      </c>
    </row>
    <row r="71" spans="1:4" x14ac:dyDescent="0.2">
      <c r="A71" s="4" t="str">
        <f>[1]Enums!$A$134</f>
        <v>1.0.0</v>
      </c>
      <c r="B71" t="str">
        <f t="shared" si="5"/>
        <v>Vial (3-MethylPentane)</v>
      </c>
      <c r="C71" t="str">
        <f>[1]Compounds!$B$26</f>
        <v>3-MethylPentane</v>
      </c>
      <c r="D71" t="str">
        <f>IF(VLOOKUP(C71,[1]Compounds!B:D,3,FALSE)=[1]Enums!$A$2,[1]Enums!$A$7,IF(VLOOKUP(C71,[1]Compounds!B:D,3,FALSE)=[1]Enums!$A$3,[1]Enums!$A$8,[1]Enums!$A$9))</f>
        <v>Vial</v>
      </c>
    </row>
    <row r="72" spans="1:4" x14ac:dyDescent="0.2">
      <c r="A72" s="4" t="str">
        <f>[1]Enums!$A$134</f>
        <v>1.0.0</v>
      </c>
      <c r="B72" t="str">
        <f t="shared" si="5"/>
        <v>Beaker (3-MethylPentane)</v>
      </c>
      <c r="C72" t="str">
        <f>[1]Compounds!$B$26</f>
        <v>3-MethylPentane</v>
      </c>
      <c r="D72" t="str">
        <f>IF(VLOOKUP(C72,[1]Compounds!B:D,3,FALSE)=[1]Enums!$A$2,[1]Enums!$A$10,IF(VLOOKUP(C72,[1]Compounds!B:D,3,FALSE)=[1]Enums!$A$3,[1]Enums!$A$11,[1]Enums!$A$12))</f>
        <v>Beaker</v>
      </c>
    </row>
    <row r="73" spans="1:4" x14ac:dyDescent="0.2">
      <c r="A73" s="4" t="str">
        <f>[1]Enums!$A$134</f>
        <v>1.0.0</v>
      </c>
      <c r="B73" t="str">
        <f t="shared" si="5"/>
        <v>Drum (3-MethylPentane)</v>
      </c>
      <c r="C73" t="str">
        <f>[1]Compounds!$B$26</f>
        <v>3-MethylPentane</v>
      </c>
      <c r="D73" t="str">
        <f>IF(VLOOKUP(C73,[1]Compounds!B:D,3,FALSE)=[1]Enums!$A$2,[1]Enums!$A$13,IF(VLOOKUP(C73,[1]Compounds!B:D,3,FALSE)=[1]Enums!$A$3,[1]Enums!$A$14,[1]Enums!$A$15))</f>
        <v>Drum</v>
      </c>
    </row>
    <row r="74" spans="1:4" x14ac:dyDescent="0.2">
      <c r="A74" s="4" t="str">
        <f>[1]Enums!$A$134</f>
        <v>1.0.0</v>
      </c>
      <c r="B74" t="str">
        <f t="shared" si="5"/>
        <v>Vial (2,2-DiMethylButane)</v>
      </c>
      <c r="C74" t="str">
        <f>[1]Compounds!$B$7</f>
        <v>2,2-DiMethylButane</v>
      </c>
      <c r="D74" t="str">
        <f>IF(VLOOKUP(C74,[1]Compounds!B:D,3,FALSE)=[1]Enums!$A$2,[1]Enums!$A$7,IF(VLOOKUP(C74,[1]Compounds!B:D,3,FALSE)=[1]Enums!$A$3,[1]Enums!$A$8,[1]Enums!$A$9))</f>
        <v>Vial</v>
      </c>
    </row>
    <row r="75" spans="1:4" x14ac:dyDescent="0.2">
      <c r="A75" s="4" t="str">
        <f>[1]Enums!$A$134</f>
        <v>1.0.0</v>
      </c>
      <c r="B75" t="str">
        <f t="shared" si="5"/>
        <v>Beaker (2,2-DiMethylButane)</v>
      </c>
      <c r="C75" t="str">
        <f>[1]Compounds!$B$7</f>
        <v>2,2-DiMethylButane</v>
      </c>
      <c r="D75" t="str">
        <f>IF(VLOOKUP(C75,[1]Compounds!B:D,3,FALSE)=[1]Enums!$A$2,[1]Enums!$A$10,IF(VLOOKUP(C75,[1]Compounds!B:D,3,FALSE)=[1]Enums!$A$3,[1]Enums!$A$11,[1]Enums!$A$12))</f>
        <v>Beaker</v>
      </c>
    </row>
    <row r="76" spans="1:4" x14ac:dyDescent="0.2">
      <c r="A76" s="4" t="str">
        <f>[1]Enums!$A$134</f>
        <v>1.0.0</v>
      </c>
      <c r="B76" t="str">
        <f t="shared" si="5"/>
        <v>Drum (2,2-DiMethylButane)</v>
      </c>
      <c r="C76" t="str">
        <f>[1]Compounds!$B$7</f>
        <v>2,2-DiMethylButane</v>
      </c>
      <c r="D76" t="str">
        <f>IF(VLOOKUP(C76,[1]Compounds!B:D,3,FALSE)=[1]Enums!$A$2,[1]Enums!$A$13,IF(VLOOKUP(C76,[1]Compounds!B:D,3,FALSE)=[1]Enums!$A$3,[1]Enums!$A$14,[1]Enums!$A$15))</f>
        <v>Drum</v>
      </c>
    </row>
    <row r="77" spans="1:4" x14ac:dyDescent="0.2">
      <c r="A77" s="4" t="str">
        <f>[1]Enums!$A$134</f>
        <v>1.0.0</v>
      </c>
      <c r="B77" t="str">
        <f t="shared" si="5"/>
        <v>Vial (2,3-DiMethylButane)</v>
      </c>
      <c r="C77" t="str">
        <f>[1]Compounds!$B$8</f>
        <v>2,3-DiMethylButane</v>
      </c>
      <c r="D77" t="str">
        <f>IF(VLOOKUP(C77,[1]Compounds!B:D,3,FALSE)=[1]Enums!$A$2,[1]Enums!$A$7,IF(VLOOKUP(C77,[1]Compounds!B:D,3,FALSE)=[1]Enums!$A$3,[1]Enums!$A$8,[1]Enums!$A$9))</f>
        <v>Vial</v>
      </c>
    </row>
    <row r="78" spans="1:4" x14ac:dyDescent="0.2">
      <c r="A78" s="4" t="str">
        <f>[1]Enums!$A$134</f>
        <v>1.0.0</v>
      </c>
      <c r="B78" t="str">
        <f t="shared" si="5"/>
        <v>Beaker (2,3-DiMethylButane)</v>
      </c>
      <c r="C78" t="str">
        <f>[1]Compounds!$B$8</f>
        <v>2,3-DiMethylButane</v>
      </c>
      <c r="D78" t="str">
        <f>IF(VLOOKUP(C78,[1]Compounds!B:D,3,FALSE)=[1]Enums!$A$2,[1]Enums!$A$10,IF(VLOOKUP(C78,[1]Compounds!B:D,3,FALSE)=[1]Enums!$A$3,[1]Enums!$A$11,[1]Enums!$A$12))</f>
        <v>Beaker</v>
      </c>
    </row>
    <row r="79" spans="1:4" x14ac:dyDescent="0.2">
      <c r="A79" s="4" t="str">
        <f>[1]Enums!$A$134</f>
        <v>1.0.0</v>
      </c>
      <c r="B79" t="str">
        <f t="shared" si="5"/>
        <v>Drum (2,3-DiMethylButane)</v>
      </c>
      <c r="C79" t="str">
        <f>[1]Compounds!$B$8</f>
        <v>2,3-DiMethylButane</v>
      </c>
      <c r="D79" t="str">
        <f>IF(VLOOKUP(C79,[1]Compounds!B:D,3,FALSE)=[1]Enums!$A$2,[1]Enums!$A$13,IF(VLOOKUP(C79,[1]Compounds!B:D,3,FALSE)=[1]Enums!$A$3,[1]Enums!$A$14,[1]Enums!$A$15))</f>
        <v>Drum</v>
      </c>
    </row>
    <row r="80" spans="1:4" x14ac:dyDescent="0.2">
      <c r="A80" s="4" t="str">
        <f>[1]Enums!$A$134</f>
        <v>1.0.0</v>
      </c>
      <c r="B80" t="str">
        <f t="shared" si="5"/>
        <v>Vial (Fruit Brandy)</v>
      </c>
      <c r="C80" t="str">
        <f>[1]Compounds!$B$326</f>
        <v>Fruit Brandy</v>
      </c>
      <c r="D80" t="str">
        <f>IF(VLOOKUP(C80,[1]Compounds!B:D,3,FALSE)=[1]Enums!$A$2,[1]Enums!$A$7,IF(VLOOKUP(C80,[1]Compounds!B:D,3,FALSE)=[1]Enums!$A$3,[1]Enums!$A$8,[1]Enums!$A$9))</f>
        <v>Vial</v>
      </c>
    </row>
    <row r="81" spans="1:4" x14ac:dyDescent="0.2">
      <c r="A81" s="4" t="str">
        <f>[1]Enums!$A$134</f>
        <v>1.0.0</v>
      </c>
      <c r="B81" t="str">
        <f t="shared" si="5"/>
        <v>Beaker (Fruit Brandy)</v>
      </c>
      <c r="C81" t="str">
        <f>[1]Compounds!$B$326</f>
        <v>Fruit Brandy</v>
      </c>
      <c r="D81" t="str">
        <f>IF(VLOOKUP(C81,[1]Compounds!B:D,3,FALSE)=[1]Enums!$A$2,[1]Enums!$A$10,IF(VLOOKUP(C81,[1]Compounds!B:D,3,FALSE)=[1]Enums!$A$3,[1]Enums!$A$11,[1]Enums!$A$12))</f>
        <v>Beaker</v>
      </c>
    </row>
    <row r="82" spans="1:4" x14ac:dyDescent="0.2">
      <c r="A82" s="4" t="str">
        <f>[1]Enums!$A$134</f>
        <v>1.0.0</v>
      </c>
      <c r="B82" t="str">
        <f t="shared" si="5"/>
        <v>Drum (Fruit Brandy)</v>
      </c>
      <c r="C82" t="str">
        <f>[1]Compounds!$B$326</f>
        <v>Fruit Brandy</v>
      </c>
      <c r="D82" t="str">
        <f>IF(VLOOKUP(C82,[1]Compounds!B:D,3,FALSE)=[1]Enums!$A$2,[1]Enums!$A$13,IF(VLOOKUP(C82,[1]Compounds!B:D,3,FALSE)=[1]Enums!$A$3,[1]Enums!$A$14,[1]Enums!$A$15))</f>
        <v>Drum</v>
      </c>
    </row>
    <row r="83" spans="1:4" x14ac:dyDescent="0.2">
      <c r="A83" s="4" t="str">
        <f>[1]Enums!$A$134</f>
        <v>1.0.0</v>
      </c>
      <c r="B83" t="str">
        <f t="shared" si="5"/>
        <v>Vial (Vodka)</v>
      </c>
      <c r="C83" t="str">
        <f>[1]Compounds!$B$327</f>
        <v>Vodka</v>
      </c>
      <c r="D83" t="str">
        <f>IF(VLOOKUP(C83,[1]Compounds!B:D,3,FALSE)=[1]Enums!$A$2,[1]Enums!$A$7,IF(VLOOKUP(C83,[1]Compounds!B:D,3,FALSE)=[1]Enums!$A$3,[1]Enums!$A$8,[1]Enums!$A$9))</f>
        <v>Vial</v>
      </c>
    </row>
    <row r="84" spans="1:4" x14ac:dyDescent="0.2">
      <c r="A84" s="4" t="str">
        <f>[1]Enums!$A$134</f>
        <v>1.0.0</v>
      </c>
      <c r="B84" t="str">
        <f t="shared" si="5"/>
        <v>Beaker (Vodka)</v>
      </c>
      <c r="C84" t="str">
        <f>[1]Compounds!$B$327</f>
        <v>Vodka</v>
      </c>
      <c r="D84" t="str">
        <f>IF(VLOOKUP(C84,[1]Compounds!B:D,3,FALSE)=[1]Enums!$A$2,[1]Enums!$A$10,IF(VLOOKUP(C84,[1]Compounds!B:D,3,FALSE)=[1]Enums!$A$3,[1]Enums!$A$11,[1]Enums!$A$12))</f>
        <v>Beaker</v>
      </c>
    </row>
    <row r="85" spans="1:4" x14ac:dyDescent="0.2">
      <c r="A85" s="4" t="str">
        <f>[1]Enums!$A$134</f>
        <v>1.0.0</v>
      </c>
      <c r="B85" t="str">
        <f t="shared" si="5"/>
        <v>Drum (Vodka)</v>
      </c>
      <c r="C85" t="str">
        <f>[1]Compounds!$B$327</f>
        <v>Vodka</v>
      </c>
      <c r="D85" t="str">
        <f>IF(VLOOKUP(C85,[1]Compounds!B:D,3,FALSE)=[1]Enums!$A$2,[1]Enums!$A$13,IF(VLOOKUP(C85,[1]Compounds!B:D,3,FALSE)=[1]Enums!$A$3,[1]Enums!$A$14,[1]Enums!$A$15))</f>
        <v>Drum</v>
      </c>
    </row>
    <row r="86" spans="1:4" x14ac:dyDescent="0.2">
      <c r="A86" s="4" t="str">
        <f>[1]Enums!$A$134</f>
        <v>1.0.0</v>
      </c>
      <c r="B86" t="str">
        <f t="shared" si="5"/>
        <v>Vial (Gin)</v>
      </c>
      <c r="C86" t="str">
        <f>[1]Compounds!$B$328</f>
        <v>Gin</v>
      </c>
      <c r="D86" t="str">
        <f>IF(VLOOKUP(C86,[1]Compounds!B:D,3,FALSE)=[1]Enums!$A$2,[1]Enums!$A$7,IF(VLOOKUP(C86,[1]Compounds!B:D,3,FALSE)=[1]Enums!$A$3,[1]Enums!$A$8,[1]Enums!$A$9))</f>
        <v>Vial</v>
      </c>
    </row>
    <row r="87" spans="1:4" x14ac:dyDescent="0.2">
      <c r="A87" s="4" t="str">
        <f>[1]Enums!$A$134</f>
        <v>1.0.0</v>
      </c>
      <c r="B87" t="str">
        <f t="shared" si="5"/>
        <v>Beaker (Gin)</v>
      </c>
      <c r="C87" t="str">
        <f>[1]Compounds!$B$328</f>
        <v>Gin</v>
      </c>
      <c r="D87" t="str">
        <f>IF(VLOOKUP(C87,[1]Compounds!B:D,3,FALSE)=[1]Enums!$A$2,[1]Enums!$A$10,IF(VLOOKUP(C87,[1]Compounds!B:D,3,FALSE)=[1]Enums!$A$3,[1]Enums!$A$11,[1]Enums!$A$12))</f>
        <v>Beaker</v>
      </c>
    </row>
    <row r="88" spans="1:4" x14ac:dyDescent="0.2">
      <c r="A88" s="4" t="str">
        <f>[1]Enums!$A$134</f>
        <v>1.0.0</v>
      </c>
      <c r="B88" t="str">
        <f t="shared" si="5"/>
        <v>Drum (Gin)</v>
      </c>
      <c r="C88" t="str">
        <f>[1]Compounds!$B$328</f>
        <v>Gin</v>
      </c>
      <c r="D88" t="str">
        <f>IF(VLOOKUP(C88,[1]Compounds!B:D,3,FALSE)=[1]Enums!$A$2,[1]Enums!$A$13,IF(VLOOKUP(C88,[1]Compounds!B:D,3,FALSE)=[1]Enums!$A$3,[1]Enums!$A$14,[1]Enums!$A$15))</f>
        <v>Drum</v>
      </c>
    </row>
    <row r="89" spans="1:4" x14ac:dyDescent="0.2">
      <c r="A89" s="4" t="str">
        <f>[1]Enums!$A$134</f>
        <v>1.0.0</v>
      </c>
      <c r="B89" t="str">
        <f t="shared" si="5"/>
        <v>Vial (Tequila)</v>
      </c>
      <c r="C89" t="str">
        <f>[1]Compounds!$B$329</f>
        <v>Tequila</v>
      </c>
      <c r="D89" t="str">
        <f>IF(VLOOKUP(C89,[1]Compounds!B:D,3,FALSE)=[1]Enums!$A$2,[1]Enums!$A$7,IF(VLOOKUP(C89,[1]Compounds!B:D,3,FALSE)=[1]Enums!$A$3,[1]Enums!$A$8,[1]Enums!$A$9))</f>
        <v>Vial</v>
      </c>
    </row>
    <row r="90" spans="1:4" x14ac:dyDescent="0.2">
      <c r="A90" s="4" t="str">
        <f>[1]Enums!$A$134</f>
        <v>1.0.0</v>
      </c>
      <c r="B90" t="str">
        <f t="shared" si="5"/>
        <v>Beaker (Tequila)</v>
      </c>
      <c r="C90" t="str">
        <f>[1]Compounds!$B$329</f>
        <v>Tequila</v>
      </c>
      <c r="D90" t="str">
        <f>IF(VLOOKUP(C90,[1]Compounds!B:D,3,FALSE)=[1]Enums!$A$2,[1]Enums!$A$10,IF(VLOOKUP(C90,[1]Compounds!B:D,3,FALSE)=[1]Enums!$A$3,[1]Enums!$A$11,[1]Enums!$A$12))</f>
        <v>Beaker</v>
      </c>
    </row>
    <row r="91" spans="1:4" x14ac:dyDescent="0.2">
      <c r="A91" s="4" t="str">
        <f>[1]Enums!$A$134</f>
        <v>1.0.0</v>
      </c>
      <c r="B91" t="str">
        <f t="shared" si="5"/>
        <v>Drum (Tequila)</v>
      </c>
      <c r="C91" t="str">
        <f>[1]Compounds!$B$329</f>
        <v>Tequila</v>
      </c>
      <c r="D91" t="str">
        <f>IF(VLOOKUP(C91,[1]Compounds!B:D,3,FALSE)=[1]Enums!$A$2,[1]Enums!$A$13,IF(VLOOKUP(C91,[1]Compounds!B:D,3,FALSE)=[1]Enums!$A$3,[1]Enums!$A$14,[1]Enums!$A$15))</f>
        <v>Drum</v>
      </c>
    </row>
    <row r="92" spans="1:4" x14ac:dyDescent="0.2">
      <c r="A92" s="4" t="str">
        <f>[1]Enums!$A$134</f>
        <v>1.0.0</v>
      </c>
      <c r="B92" t="str">
        <f t="shared" si="5"/>
        <v>Vial (Rum)</v>
      </c>
      <c r="C92" t="str">
        <f>[1]Compounds!$B$330</f>
        <v>Rum</v>
      </c>
      <c r="D92" t="str">
        <f>IF(VLOOKUP(C92,[1]Compounds!B:D,3,FALSE)=[1]Enums!$A$2,[1]Enums!$A$7,IF(VLOOKUP(C92,[1]Compounds!B:D,3,FALSE)=[1]Enums!$A$3,[1]Enums!$A$8,[1]Enums!$A$9))</f>
        <v>Vial</v>
      </c>
    </row>
    <row r="93" spans="1:4" x14ac:dyDescent="0.2">
      <c r="A93" s="4" t="str">
        <f>[1]Enums!$A$134</f>
        <v>1.0.0</v>
      </c>
      <c r="B93" t="str">
        <f t="shared" si="5"/>
        <v>Beaker (Rum)</v>
      </c>
      <c r="C93" t="str">
        <f>[1]Compounds!$B$330</f>
        <v>Rum</v>
      </c>
      <c r="D93" t="str">
        <f>IF(VLOOKUP(C93,[1]Compounds!B:D,3,FALSE)=[1]Enums!$A$2,[1]Enums!$A$10,IF(VLOOKUP(C93,[1]Compounds!B:D,3,FALSE)=[1]Enums!$A$3,[1]Enums!$A$11,[1]Enums!$A$12))</f>
        <v>Beaker</v>
      </c>
    </row>
    <row r="94" spans="1:4" x14ac:dyDescent="0.2">
      <c r="A94" s="4" t="str">
        <f>[1]Enums!$A$134</f>
        <v>1.0.0</v>
      </c>
      <c r="B94" t="str">
        <f t="shared" si="5"/>
        <v>Drum (Rum)</v>
      </c>
      <c r="C94" t="str">
        <f>[1]Compounds!$B$330</f>
        <v>Rum</v>
      </c>
      <c r="D94" t="str">
        <f>IF(VLOOKUP(C94,[1]Compounds!B:D,3,FALSE)=[1]Enums!$A$2,[1]Enums!$A$13,IF(VLOOKUP(C94,[1]Compounds!B:D,3,FALSE)=[1]Enums!$A$3,[1]Enums!$A$14,[1]Enums!$A$15))</f>
        <v>Drum</v>
      </c>
    </row>
    <row r="95" spans="1:4" x14ac:dyDescent="0.2">
      <c r="A95" s="4" t="str">
        <f>[1]Enums!$A$134</f>
        <v>1.0.0</v>
      </c>
      <c r="B95" t="str">
        <f t="shared" si="5"/>
        <v>Vial (Whiskey)</v>
      </c>
      <c r="C95" t="str">
        <f>[1]Compounds!$B$331</f>
        <v>Whiskey</v>
      </c>
      <c r="D95" t="str">
        <f>IF(VLOOKUP(C95,[1]Compounds!B:D,3,FALSE)=[1]Enums!$A$2,[1]Enums!$A$7,IF(VLOOKUP(C95,[1]Compounds!B:D,3,FALSE)=[1]Enums!$A$3,[1]Enums!$A$8,[1]Enums!$A$9))</f>
        <v>Vial</v>
      </c>
    </row>
    <row r="96" spans="1:4" x14ac:dyDescent="0.2">
      <c r="A96" s="4" t="str">
        <f>[1]Enums!$A$134</f>
        <v>1.0.0</v>
      </c>
      <c r="B96" t="str">
        <f t="shared" si="5"/>
        <v>Beaker (Whiskey)</v>
      </c>
      <c r="C96" t="str">
        <f>[1]Compounds!$B$331</f>
        <v>Whiskey</v>
      </c>
      <c r="D96" t="str">
        <f>IF(VLOOKUP(C96,[1]Compounds!B:D,3,FALSE)=[1]Enums!$A$2,[1]Enums!$A$10,IF(VLOOKUP(C96,[1]Compounds!B:D,3,FALSE)=[1]Enums!$A$3,[1]Enums!$A$11,[1]Enums!$A$12))</f>
        <v>Beaker</v>
      </c>
    </row>
    <row r="97" spans="1:4" x14ac:dyDescent="0.2">
      <c r="A97" s="4" t="str">
        <f>[1]Enums!$A$134</f>
        <v>1.0.0</v>
      </c>
      <c r="B97" t="str">
        <f t="shared" si="5"/>
        <v>Drum (Whiskey)</v>
      </c>
      <c r="C97" t="str">
        <f>[1]Compounds!$B$331</f>
        <v>Whiskey</v>
      </c>
      <c r="D97" t="str">
        <f>IF(VLOOKUP(C97,[1]Compounds!B:D,3,FALSE)=[1]Enums!$A$2,[1]Enums!$A$13,IF(VLOOKUP(C97,[1]Compounds!B:D,3,FALSE)=[1]Enums!$A$3,[1]Enums!$A$14,[1]Enums!$A$15))</f>
        <v>Drum</v>
      </c>
    </row>
    <row r="98" spans="1:4" x14ac:dyDescent="0.2">
      <c r="A98" s="4" t="str">
        <f>[1]Enums!$A$134</f>
        <v>1.0.0</v>
      </c>
      <c r="B98" t="str">
        <f t="shared" si="5"/>
        <v>Vial (Carrot Wine)</v>
      </c>
      <c r="C98" t="str">
        <f>[1]Compounds!$B$332</f>
        <v>Carrot Wine</v>
      </c>
      <c r="D98" t="str">
        <f>IF(VLOOKUP(C98,[1]Compounds!B:D,3,FALSE)=[1]Enums!$A$2,[1]Enums!$A$7,IF(VLOOKUP(C98,[1]Compounds!B:D,3,FALSE)=[1]Enums!$A$3,[1]Enums!$A$8,[1]Enums!$A$9))</f>
        <v>Vial</v>
      </c>
    </row>
    <row r="99" spans="1:4" x14ac:dyDescent="0.2">
      <c r="A99" s="4" t="str">
        <f>[1]Enums!$A$134</f>
        <v>1.0.0</v>
      </c>
      <c r="B99" t="str">
        <f t="shared" si="5"/>
        <v>Beaker (Carrot Wine)</v>
      </c>
      <c r="C99" t="str">
        <f>[1]Compounds!$B$332</f>
        <v>Carrot Wine</v>
      </c>
      <c r="D99" t="str">
        <f>IF(VLOOKUP(C99,[1]Compounds!B:D,3,FALSE)=[1]Enums!$A$2,[1]Enums!$A$10,IF(VLOOKUP(C99,[1]Compounds!B:D,3,FALSE)=[1]Enums!$A$3,[1]Enums!$A$11,[1]Enums!$A$12))</f>
        <v>Beaker</v>
      </c>
    </row>
    <row r="100" spans="1:4" x14ac:dyDescent="0.2">
      <c r="A100" s="4" t="str">
        <f>[1]Enums!$A$134</f>
        <v>1.0.0</v>
      </c>
      <c r="B100" t="str">
        <f t="shared" si="5"/>
        <v>Drum (Carrot Wine)</v>
      </c>
      <c r="C100" t="str">
        <f>[1]Compounds!$B$332</f>
        <v>Carrot Wine</v>
      </c>
      <c r="D100" t="str">
        <f>IF(VLOOKUP(C100,[1]Compounds!B:D,3,FALSE)=[1]Enums!$A$2,[1]Enums!$A$13,IF(VLOOKUP(C100,[1]Compounds!B:D,3,FALSE)=[1]Enums!$A$3,[1]Enums!$A$14,[1]Enums!$A$15))</f>
        <v>Drum</v>
      </c>
    </row>
    <row r="101" spans="1:4" x14ac:dyDescent="0.2">
      <c r="A101" s="4" t="str">
        <f>[1]Enums!$A$134</f>
        <v>1.0.0</v>
      </c>
      <c r="B101" t="str">
        <f t="shared" si="5"/>
        <v>Flask (Propylene)</v>
      </c>
      <c r="C101" t="str">
        <f>[1]Compounds!$B$247</f>
        <v>Propylene</v>
      </c>
      <c r="D101" t="str">
        <f>IF(VLOOKUP(C101,[1]Compounds!B:D,3,FALSE)=[1]Enums!$A$2,[1]Enums!$A$7,IF(VLOOKUP(C101,[1]Compounds!B:D,3,FALSE)=[1]Enums!$A$3,[1]Enums!$A$8,[1]Enums!$A$9))</f>
        <v>Flask</v>
      </c>
    </row>
    <row r="102" spans="1:4" x14ac:dyDescent="0.2">
      <c r="A102" s="4" t="str">
        <f>[1]Enums!$A$134</f>
        <v>1.0.0</v>
      </c>
      <c r="B102" t="str">
        <f t="shared" si="5"/>
        <v>Cartridge (Propylene)</v>
      </c>
      <c r="C102" t="str">
        <f>[1]Compounds!$B$247</f>
        <v>Propylene</v>
      </c>
      <c r="D102" t="str">
        <f>IF(VLOOKUP(C102,[1]Compounds!B:D,3,FALSE)=[1]Enums!$A$2,[1]Enums!$A$10,IF(VLOOKUP(C102,[1]Compounds!B:D,3,FALSE)=[1]Enums!$A$3,[1]Enums!$A$11,[1]Enums!$A$12))</f>
        <v>Cartridge</v>
      </c>
    </row>
    <row r="103" spans="1:4" x14ac:dyDescent="0.2">
      <c r="A103" s="4" t="str">
        <f>[1]Enums!$A$134</f>
        <v>1.0.0</v>
      </c>
      <c r="B103" t="str">
        <f t="shared" si="5"/>
        <v>Canister (Propylene)</v>
      </c>
      <c r="C103" t="str">
        <f>[1]Compounds!$B$247</f>
        <v>Propylene</v>
      </c>
      <c r="D103" t="str">
        <f>IF(VLOOKUP(C103,[1]Compounds!B:D,3,FALSE)=[1]Enums!$A$2,[1]Enums!$A$13,IF(VLOOKUP(C103,[1]Compounds!B:D,3,FALSE)=[1]Enums!$A$3,[1]Enums!$A$14,[1]Enums!$A$15))</f>
        <v>Canister</v>
      </c>
    </row>
    <row r="104" spans="1:4" x14ac:dyDescent="0.2">
      <c r="A104" s="4" t="str">
        <f>[1]Enums!$A$134</f>
        <v>1.0.0</v>
      </c>
      <c r="B104" t="str">
        <f t="shared" ref="B104:B112" si="6">D104&amp;" ("&amp;C104&amp;")"</f>
        <v>Flask (Ethylene)</v>
      </c>
      <c r="C104" t="str">
        <f>[1]Compounds!$B$129</f>
        <v>Ethylene</v>
      </c>
      <c r="D104" t="str">
        <f>IF(VLOOKUP(C104,[1]Compounds!B:D,3,FALSE)=[1]Enums!$A$2,[1]Enums!$A$7,IF(VLOOKUP(C104,[1]Compounds!B:D,3,FALSE)=[1]Enums!$A$3,[1]Enums!$A$8,[1]Enums!$A$9))</f>
        <v>Flask</v>
      </c>
    </row>
    <row r="105" spans="1:4" x14ac:dyDescent="0.2">
      <c r="A105" s="4" t="str">
        <f>[1]Enums!$A$134</f>
        <v>1.0.0</v>
      </c>
      <c r="B105" t="str">
        <f t="shared" si="6"/>
        <v>Cartridge (Ethylene)</v>
      </c>
      <c r="C105" t="str">
        <f>[1]Compounds!$B$129</f>
        <v>Ethylene</v>
      </c>
      <c r="D105" t="str">
        <f>IF(VLOOKUP(C105,[1]Compounds!B:D,3,FALSE)=[1]Enums!$A$2,[1]Enums!$A$10,IF(VLOOKUP(C105,[1]Compounds!B:D,3,FALSE)=[1]Enums!$A$3,[1]Enums!$A$11,[1]Enums!$A$12))</f>
        <v>Cartridge</v>
      </c>
    </row>
    <row r="106" spans="1:4" x14ac:dyDescent="0.2">
      <c r="A106" s="4" t="str">
        <f>[1]Enums!$A$134</f>
        <v>1.0.0</v>
      </c>
      <c r="B106" t="str">
        <f t="shared" si="6"/>
        <v>Canister (Ethylene)</v>
      </c>
      <c r="C106" t="str">
        <f>[1]Compounds!$B$129</f>
        <v>Ethylene</v>
      </c>
      <c r="D106" t="str">
        <f>IF(VLOOKUP(C106,[1]Compounds!B:D,3,FALSE)=[1]Enums!$A$2,[1]Enums!$A$13,IF(VLOOKUP(C106,[1]Compounds!B:D,3,FALSE)=[1]Enums!$A$3,[1]Enums!$A$14,[1]Enums!$A$15))</f>
        <v>Canister</v>
      </c>
    </row>
    <row r="107" spans="1:4" x14ac:dyDescent="0.2">
      <c r="A107" s="4" t="str">
        <f>[1]Enums!$A$134</f>
        <v>1.0.0</v>
      </c>
      <c r="B107" t="str">
        <f t="shared" si="6"/>
        <v>Vial (Butylene isomers)</v>
      </c>
      <c r="C107" t="str">
        <f>[1]Compounds!$B$70</f>
        <v>Butylene isomers</v>
      </c>
      <c r="D107" t="str">
        <f>IF(VLOOKUP(C107,[1]Compounds!B:D,3,FALSE)=[1]Enums!$A$2,[1]Enums!$A$7,IF(VLOOKUP(C107,[1]Compounds!B:D,3,FALSE)=[1]Enums!$A$3,[1]Enums!$A$8,[1]Enums!$A$9))</f>
        <v>Vial</v>
      </c>
    </row>
    <row r="108" spans="1:4" x14ac:dyDescent="0.2">
      <c r="A108" s="4" t="str">
        <f>[1]Enums!$A$134</f>
        <v>1.0.0</v>
      </c>
      <c r="B108" t="str">
        <f t="shared" si="6"/>
        <v>Beaker (Butylene isomers)</v>
      </c>
      <c r="C108" t="str">
        <f>[1]Compounds!$B$70</f>
        <v>Butylene isomers</v>
      </c>
      <c r="D108" t="str">
        <f>IF(VLOOKUP(C108,[1]Compounds!B:D,3,FALSE)=[1]Enums!$A$2,[1]Enums!$A$10,IF(VLOOKUP(C108,[1]Compounds!B:D,3,FALSE)=[1]Enums!$A$3,[1]Enums!$A$11,[1]Enums!$A$12))</f>
        <v>Beaker</v>
      </c>
    </row>
    <row r="109" spans="1:4" x14ac:dyDescent="0.2">
      <c r="A109" s="4" t="str">
        <f>[1]Enums!$A$134</f>
        <v>1.0.0</v>
      </c>
      <c r="B109" t="str">
        <f t="shared" si="6"/>
        <v>Drum (Butylene isomers)</v>
      </c>
      <c r="C109" t="str">
        <f>[1]Compounds!$B$70</f>
        <v>Butylene isomers</v>
      </c>
      <c r="D109" t="str">
        <f>IF(VLOOKUP(C109,[1]Compounds!B:D,3,FALSE)=[1]Enums!$A$2,[1]Enums!$A$13,IF(VLOOKUP(C109,[1]Compounds!B:D,3,FALSE)=[1]Enums!$A$3,[1]Enums!$A$14,[1]Enums!$A$15))</f>
        <v>Drum</v>
      </c>
    </row>
    <row r="110" spans="1:4" x14ac:dyDescent="0.2">
      <c r="A110" s="4" t="str">
        <f>[1]Enums!$A$134</f>
        <v>1.0.0</v>
      </c>
      <c r="B110" t="str">
        <f t="shared" si="6"/>
        <v>Flask (Hydrogen Gas)</v>
      </c>
      <c r="C110" t="str">
        <f>[1]Compounds!$B$153</f>
        <v>Hydrogen Gas</v>
      </c>
      <c r="D110" t="str">
        <f>IF(VLOOKUP(C110,[1]Compounds!B:D,3,FALSE)=[1]Enums!$A$2,[1]Enums!$A$7,IF(VLOOKUP(C110,[1]Compounds!B:D,3,FALSE)=[1]Enums!$A$3,[1]Enums!$A$8,[1]Enums!$A$9))</f>
        <v>Flask</v>
      </c>
    </row>
    <row r="111" spans="1:4" x14ac:dyDescent="0.2">
      <c r="A111" s="4" t="str">
        <f>[1]Enums!$A$134</f>
        <v>1.0.0</v>
      </c>
      <c r="B111" t="str">
        <f t="shared" si="6"/>
        <v>Cartridge (Hydrogen Gas)</v>
      </c>
      <c r="C111" t="str">
        <f>[1]Compounds!$B$153</f>
        <v>Hydrogen Gas</v>
      </c>
      <c r="D111" t="str">
        <f>IF(VLOOKUP(C111,[1]Compounds!B:D,3,FALSE)=[1]Enums!$A$2,[1]Enums!$A$10,IF(VLOOKUP(C111,[1]Compounds!B:D,3,FALSE)=[1]Enums!$A$3,[1]Enums!$A$11,[1]Enums!$A$12))</f>
        <v>Cartridge</v>
      </c>
    </row>
    <row r="112" spans="1:4" x14ac:dyDescent="0.2">
      <c r="A112" s="4" t="str">
        <f>[1]Enums!$A$134</f>
        <v>1.0.0</v>
      </c>
      <c r="B112" t="str">
        <f t="shared" si="6"/>
        <v>Canister (Hydrogen Gas)</v>
      </c>
      <c r="C112" t="str">
        <f>[1]Compounds!$B$153</f>
        <v>Hydrogen Gas</v>
      </c>
      <c r="D112" t="str">
        <f>IF(VLOOKUP(C112,[1]Compounds!B:D,3,FALSE)=[1]Enums!$A$2,[1]Enums!$A$13,IF(VLOOKUP(C112,[1]Compounds!B:D,3,FALSE)=[1]Enums!$A$3,[1]Enums!$A$14,[1]Enums!$A$15))</f>
        <v>Canister</v>
      </c>
    </row>
    <row r="113" spans="1:4" x14ac:dyDescent="0.2">
      <c r="A113" s="4" t="str">
        <f>[1]Enums!$A$134</f>
        <v>1.0.0</v>
      </c>
      <c r="B113" t="str">
        <f t="shared" ref="B113:B139" si="7">D113&amp;" ("&amp;C113&amp;")"</f>
        <v>Flask (Carbon Dioxide)</v>
      </c>
      <c r="C113" t="str">
        <f>[1]Compounds!$B$89</f>
        <v>Carbon Dioxide</v>
      </c>
      <c r="D113" t="str">
        <f>IF(VLOOKUP(C113,[1]Compounds!B:D,3,FALSE)=[1]Enums!$A$2,[1]Enums!$A$7,IF(VLOOKUP(C113,[1]Compounds!B:D,3,FALSE)=[1]Enums!$A$3,[1]Enums!$A$8,[1]Enums!$A$9))</f>
        <v>Flask</v>
      </c>
    </row>
    <row r="114" spans="1:4" x14ac:dyDescent="0.2">
      <c r="A114" s="4" t="str">
        <f>[1]Enums!$A$134</f>
        <v>1.0.0</v>
      </c>
      <c r="B114" t="str">
        <f t="shared" si="7"/>
        <v>Cartridge (Carbon Dioxide)</v>
      </c>
      <c r="C114" t="str">
        <f>[1]Compounds!$B$89</f>
        <v>Carbon Dioxide</v>
      </c>
      <c r="D114" t="str">
        <f>IF(VLOOKUP(C114,[1]Compounds!B:D,3,FALSE)=[1]Enums!$A$2,[1]Enums!$A$10,IF(VLOOKUP(C114,[1]Compounds!B:D,3,FALSE)=[1]Enums!$A$3,[1]Enums!$A$11,[1]Enums!$A$12))</f>
        <v>Cartridge</v>
      </c>
    </row>
    <row r="115" spans="1:4" x14ac:dyDescent="0.2">
      <c r="A115" s="4" t="str">
        <f>[1]Enums!$A$134</f>
        <v>1.0.0</v>
      </c>
      <c r="B115" t="str">
        <f t="shared" si="7"/>
        <v>Canister (Carbon Dioxide)</v>
      </c>
      <c r="C115" t="str">
        <f>[1]Compounds!$B$89</f>
        <v>Carbon Dioxide</v>
      </c>
      <c r="D115" t="str">
        <f>IF(VLOOKUP(C115,[1]Compounds!B:D,3,FALSE)=[1]Enums!$A$2,[1]Enums!$A$13,IF(VLOOKUP(C115,[1]Compounds!B:D,3,FALSE)=[1]Enums!$A$3,[1]Enums!$A$14,[1]Enums!$A$15))</f>
        <v>Canister</v>
      </c>
    </row>
    <row r="116" spans="1:4" x14ac:dyDescent="0.2">
      <c r="A116" s="4" t="str">
        <f>[1]Enums!$A$134</f>
        <v>1.0.0</v>
      </c>
      <c r="B116" t="str">
        <f t="shared" si="7"/>
        <v>Vial (p-Xylene)</v>
      </c>
      <c r="C116" t="str">
        <f>[1]Compounds!$B$220</f>
        <v>p-Xylene</v>
      </c>
      <c r="D116" t="str">
        <f>IF(VLOOKUP(C116,[1]Compounds!B:D,3,FALSE)=[1]Enums!$A$2,[1]Enums!$A$7,IF(VLOOKUP(C116,[1]Compounds!B:D,3,FALSE)=[1]Enums!$A$3,[1]Enums!$A$8,[1]Enums!$A$9))</f>
        <v>Vial</v>
      </c>
    </row>
    <row r="117" spans="1:4" x14ac:dyDescent="0.2">
      <c r="A117" s="4" t="str">
        <f>[1]Enums!$A$134</f>
        <v>1.0.0</v>
      </c>
      <c r="B117" t="str">
        <f t="shared" si="7"/>
        <v>Beaker (p-Xylene)</v>
      </c>
      <c r="C117" t="str">
        <f>[1]Compounds!$B$220</f>
        <v>p-Xylene</v>
      </c>
      <c r="D117" t="str">
        <f>IF(VLOOKUP(C117,[1]Compounds!B:D,3,FALSE)=[1]Enums!$A$2,[1]Enums!$A$10,IF(VLOOKUP(C117,[1]Compounds!B:D,3,FALSE)=[1]Enums!$A$3,[1]Enums!$A$11,[1]Enums!$A$12))</f>
        <v>Beaker</v>
      </c>
    </row>
    <row r="118" spans="1:4" x14ac:dyDescent="0.2">
      <c r="A118" s="4" t="str">
        <f>[1]Enums!$A$134</f>
        <v>1.0.0</v>
      </c>
      <c r="B118" t="str">
        <f t="shared" si="7"/>
        <v>Drum (p-Xylene)</v>
      </c>
      <c r="C118" t="str">
        <f>[1]Compounds!$B$220</f>
        <v>p-Xylene</v>
      </c>
      <c r="D118" t="str">
        <f>IF(VLOOKUP(C118,[1]Compounds!B:D,3,FALSE)=[1]Enums!$A$2,[1]Enums!$A$13,IF(VLOOKUP(C118,[1]Compounds!B:D,3,FALSE)=[1]Enums!$A$3,[1]Enums!$A$14,[1]Enums!$A$15))</f>
        <v>Drum</v>
      </c>
    </row>
    <row r="119" spans="1:4" x14ac:dyDescent="0.2">
      <c r="A119" s="4" t="str">
        <f>[1]Enums!$A$134</f>
        <v>1.0.0</v>
      </c>
      <c r="B119" t="str">
        <f t="shared" si="7"/>
        <v>Flask (Oxygen Gas)</v>
      </c>
      <c r="C119" t="str">
        <f>[1]Compounds!$B$218</f>
        <v>Oxygen Gas</v>
      </c>
      <c r="D119" t="str">
        <f>IF(VLOOKUP(C119,[1]Compounds!B:D,3,FALSE)=[1]Enums!$A$2,[1]Enums!$A$7,IF(VLOOKUP(C119,[1]Compounds!B:D,3,FALSE)=[1]Enums!$A$3,[1]Enums!$A$8,[1]Enums!$A$9))</f>
        <v>Flask</v>
      </c>
    </row>
    <row r="120" spans="1:4" x14ac:dyDescent="0.2">
      <c r="A120" s="4" t="str">
        <f>[1]Enums!$A$134</f>
        <v>1.0.0</v>
      </c>
      <c r="B120" t="str">
        <f t="shared" si="7"/>
        <v>Cartridge (Oxygen Gas)</v>
      </c>
      <c r="C120" t="str">
        <f>[1]Compounds!$B$218</f>
        <v>Oxygen Gas</v>
      </c>
      <c r="D120" t="str">
        <f>IF(VLOOKUP(C120,[1]Compounds!B:D,3,FALSE)=[1]Enums!$A$2,[1]Enums!$A$10,IF(VLOOKUP(C120,[1]Compounds!B:D,3,FALSE)=[1]Enums!$A$3,[1]Enums!$A$11,[1]Enums!$A$12))</f>
        <v>Cartridge</v>
      </c>
    </row>
    <row r="121" spans="1:4" x14ac:dyDescent="0.2">
      <c r="A121" s="4" t="str">
        <f>[1]Enums!$A$134</f>
        <v>1.0.0</v>
      </c>
      <c r="B121" t="str">
        <f t="shared" si="7"/>
        <v>Canister (Oxygen Gas)</v>
      </c>
      <c r="C121" t="str">
        <f>[1]Compounds!$B$218</f>
        <v>Oxygen Gas</v>
      </c>
      <c r="D121" t="str">
        <f>IF(VLOOKUP(C121,[1]Compounds!B:D,3,FALSE)=[1]Enums!$A$2,[1]Enums!$A$13,IF(VLOOKUP(C121,[1]Compounds!B:D,3,FALSE)=[1]Enums!$A$3,[1]Enums!$A$14,[1]Enums!$A$15))</f>
        <v>Canister</v>
      </c>
    </row>
    <row r="122" spans="1:4" x14ac:dyDescent="0.2">
      <c r="A122" s="4" t="str">
        <f>[1]Enums!$A$134</f>
        <v>1.0.0</v>
      </c>
      <c r="B122" t="str">
        <f t="shared" si="7"/>
        <v>Flask (Sweet Butane Fuel)</v>
      </c>
      <c r="C122" t="str">
        <f>[1]Compounds!$B$278</f>
        <v>Sweet Butane Fuel</v>
      </c>
      <c r="D122" t="str">
        <f>IF(VLOOKUP(C122,[1]Compounds!B:D,3,FALSE)=[1]Enums!$A$2,[1]Enums!$A$7,IF(VLOOKUP(C122,[1]Compounds!B:D,3,FALSE)=[1]Enums!$A$3,[1]Enums!$A$8,[1]Enums!$A$9))</f>
        <v>Flask</v>
      </c>
    </row>
    <row r="123" spans="1:4" x14ac:dyDescent="0.2">
      <c r="A123" s="4" t="str">
        <f>[1]Enums!$A$134</f>
        <v>1.0.0</v>
      </c>
      <c r="B123" t="str">
        <f t="shared" si="7"/>
        <v>Cartridge (Sweet Butane Fuel)</v>
      </c>
      <c r="C123" t="str">
        <f>[1]Compounds!$B$278</f>
        <v>Sweet Butane Fuel</v>
      </c>
      <c r="D123" t="str">
        <f>IF(VLOOKUP(C123,[1]Compounds!B:D,3,FALSE)=[1]Enums!$A$2,[1]Enums!$A$10,IF(VLOOKUP(C123,[1]Compounds!B:D,3,FALSE)=[1]Enums!$A$3,[1]Enums!$A$11,[1]Enums!$A$12))</f>
        <v>Cartridge</v>
      </c>
    </row>
    <row r="124" spans="1:4" x14ac:dyDescent="0.2">
      <c r="A124" s="4" t="str">
        <f>[1]Enums!$A$134</f>
        <v>1.0.0</v>
      </c>
      <c r="B124" t="str">
        <f t="shared" si="7"/>
        <v>Canister (Sweet Butane Fuel)</v>
      </c>
      <c r="C124" t="str">
        <f>[1]Compounds!$B$278</f>
        <v>Sweet Butane Fuel</v>
      </c>
      <c r="D124" t="str">
        <f>IF(VLOOKUP(C124,[1]Compounds!B:D,3,FALSE)=[1]Enums!$A$2,[1]Enums!$A$13,IF(VLOOKUP(C124,[1]Compounds!B:D,3,FALSE)=[1]Enums!$A$3,[1]Enums!$A$14,[1]Enums!$A$15))</f>
        <v>Canister</v>
      </c>
    </row>
    <row r="125" spans="1:4" x14ac:dyDescent="0.2">
      <c r="A125" s="4" t="str">
        <f>[1]Enums!$A$134</f>
        <v>1.0.0</v>
      </c>
      <c r="B125" t="str">
        <f t="shared" si="7"/>
        <v>Flask (Sweet Propane Fuel)</v>
      </c>
      <c r="C125" t="str">
        <f>[1]Compounds!$B$279</f>
        <v>Sweet Propane Fuel</v>
      </c>
      <c r="D125" t="str">
        <f>IF(VLOOKUP(C125,[1]Compounds!B:D,3,FALSE)=[1]Enums!$A$2,[1]Enums!$A$7,IF(VLOOKUP(C125,[1]Compounds!B:D,3,FALSE)=[1]Enums!$A$3,[1]Enums!$A$8,[1]Enums!$A$9))</f>
        <v>Flask</v>
      </c>
    </row>
    <row r="126" spans="1:4" x14ac:dyDescent="0.2">
      <c r="A126" s="4" t="str">
        <f>[1]Enums!$A$134</f>
        <v>1.0.0</v>
      </c>
      <c r="B126" t="str">
        <f t="shared" si="7"/>
        <v>Cartridge (Sweet Propane Fuel)</v>
      </c>
      <c r="C126" t="str">
        <f>[1]Compounds!$B$279</f>
        <v>Sweet Propane Fuel</v>
      </c>
      <c r="D126" t="str">
        <f>IF(VLOOKUP(C126,[1]Compounds!B:D,3,FALSE)=[1]Enums!$A$2,[1]Enums!$A$10,IF(VLOOKUP(C126,[1]Compounds!B:D,3,FALSE)=[1]Enums!$A$3,[1]Enums!$A$11,[1]Enums!$A$12))</f>
        <v>Cartridge</v>
      </c>
    </row>
    <row r="127" spans="1:4" x14ac:dyDescent="0.2">
      <c r="A127" s="4" t="str">
        <f>[1]Enums!$A$134</f>
        <v>1.0.0</v>
      </c>
      <c r="B127" t="str">
        <f t="shared" si="7"/>
        <v>Canister (Sweet Propane Fuel)</v>
      </c>
      <c r="C127" t="str">
        <f>[1]Compounds!$B$279</f>
        <v>Sweet Propane Fuel</v>
      </c>
      <c r="D127" t="str">
        <f>IF(VLOOKUP(C127,[1]Compounds!B:D,3,FALSE)=[1]Enums!$A$2,[1]Enums!$A$13,IF(VLOOKUP(C127,[1]Compounds!B:D,3,FALSE)=[1]Enums!$A$3,[1]Enums!$A$14,[1]Enums!$A$15))</f>
        <v>Canister</v>
      </c>
    </row>
    <row r="128" spans="1:4" x14ac:dyDescent="0.2">
      <c r="A128" s="4" t="str">
        <f>[1]Enums!$A$134</f>
        <v>1.0.0</v>
      </c>
      <c r="B128" t="str">
        <f t="shared" si="7"/>
        <v>Vial (Sweet Light Naphtha)</v>
      </c>
      <c r="C128" t="str">
        <f>[1]Compounds!$B$280</f>
        <v>Sweet Light Naphtha</v>
      </c>
      <c r="D128" t="str">
        <f>IF(VLOOKUP(C128,[1]Compounds!B:D,3,FALSE)=[1]Enums!$A$2,[1]Enums!$A$7,IF(VLOOKUP(C128,[1]Compounds!B:D,3,FALSE)=[1]Enums!$A$3,[1]Enums!$A$8,[1]Enums!$A$9))</f>
        <v>Vial</v>
      </c>
    </row>
    <row r="129" spans="1:4" x14ac:dyDescent="0.2">
      <c r="A129" s="4" t="str">
        <f>[1]Enums!$A$134</f>
        <v>1.0.0</v>
      </c>
      <c r="B129" t="str">
        <f t="shared" si="7"/>
        <v>Beaker (Sweet Light Naphtha)</v>
      </c>
      <c r="C129" t="str">
        <f>[1]Compounds!$B$280</f>
        <v>Sweet Light Naphtha</v>
      </c>
      <c r="D129" t="str">
        <f>IF(VLOOKUP(C129,[1]Compounds!B:D,3,FALSE)=[1]Enums!$A$2,[1]Enums!$A$10,IF(VLOOKUP(C129,[1]Compounds!B:D,3,FALSE)=[1]Enums!$A$3,[1]Enums!$A$11,[1]Enums!$A$12))</f>
        <v>Beaker</v>
      </c>
    </row>
    <row r="130" spans="1:4" x14ac:dyDescent="0.2">
      <c r="A130" s="4" t="str">
        <f>[1]Enums!$A$134</f>
        <v>1.0.0</v>
      </c>
      <c r="B130" t="str">
        <f t="shared" si="7"/>
        <v>Drum (Sweet Light Naphtha)</v>
      </c>
      <c r="C130" t="str">
        <f>[1]Compounds!$B$280</f>
        <v>Sweet Light Naphtha</v>
      </c>
      <c r="D130" t="str">
        <f>IF(VLOOKUP(C130,[1]Compounds!B:D,3,FALSE)=[1]Enums!$A$2,[1]Enums!$A$13,IF(VLOOKUP(C130,[1]Compounds!B:D,3,FALSE)=[1]Enums!$A$3,[1]Enums!$A$14,[1]Enums!$A$15))</f>
        <v>Drum</v>
      </c>
    </row>
    <row r="131" spans="1:4" x14ac:dyDescent="0.2">
      <c r="A131" s="4" t="str">
        <f>[1]Enums!$A$134</f>
        <v>1.0.0</v>
      </c>
      <c r="B131" t="str">
        <f t="shared" si="7"/>
        <v>Vial (Mercaptans)</v>
      </c>
      <c r="C131" t="str">
        <f>[1]Compounds!$B$180</f>
        <v>Mercaptans</v>
      </c>
      <c r="D131" t="str">
        <f>IF(VLOOKUP(C131,[1]Compounds!B:D,3,FALSE)=[1]Enums!$A$2,[1]Enums!$A$7,IF(VLOOKUP(C131,[1]Compounds!B:D,3,FALSE)=[1]Enums!$A$3,[1]Enums!$A$8,[1]Enums!$A$9))</f>
        <v>Vial</v>
      </c>
    </row>
    <row r="132" spans="1:4" x14ac:dyDescent="0.2">
      <c r="A132" s="4" t="str">
        <f>[1]Enums!$A$134</f>
        <v>1.0.0</v>
      </c>
      <c r="B132" t="str">
        <f t="shared" si="7"/>
        <v>Beaker (Mercaptans)</v>
      </c>
      <c r="C132" t="str">
        <f>[1]Compounds!$B$180</f>
        <v>Mercaptans</v>
      </c>
      <c r="D132" t="str">
        <f>IF(VLOOKUP(C132,[1]Compounds!B:D,3,FALSE)=[1]Enums!$A$2,[1]Enums!$A$10,IF(VLOOKUP(C132,[1]Compounds!B:D,3,FALSE)=[1]Enums!$A$3,[1]Enums!$A$11,[1]Enums!$A$12))</f>
        <v>Beaker</v>
      </c>
    </row>
    <row r="133" spans="1:4" x14ac:dyDescent="0.2">
      <c r="A133" s="4" t="str">
        <f>[1]Enums!$A$134</f>
        <v>1.0.0</v>
      </c>
      <c r="B133" t="str">
        <f t="shared" si="7"/>
        <v>Drum (Mercaptans)</v>
      </c>
      <c r="C133" t="str">
        <f>[1]Compounds!$B$180</f>
        <v>Mercaptans</v>
      </c>
      <c r="D133" t="str">
        <f>IF(VLOOKUP(C133,[1]Compounds!B:D,3,FALSE)=[1]Enums!$A$2,[1]Enums!$A$13,IF(VLOOKUP(C133,[1]Compounds!B:D,3,FALSE)=[1]Enums!$A$3,[1]Enums!$A$14,[1]Enums!$A$15))</f>
        <v>Drum</v>
      </c>
    </row>
    <row r="134" spans="1:4" x14ac:dyDescent="0.2">
      <c r="A134" s="4" t="str">
        <f>[1]Enums!$A$134</f>
        <v>1.0.0</v>
      </c>
      <c r="B134" t="str">
        <f t="shared" si="7"/>
        <v>Flask (Ammonia)</v>
      </c>
      <c r="C134" t="str">
        <f>[1]Compounds!$B$43</f>
        <v>Ammonia</v>
      </c>
      <c r="D134" t="str">
        <f>IF(VLOOKUP(C134,[1]Compounds!B:D,3,FALSE)=[1]Enums!$A$2,[1]Enums!$A$7,IF(VLOOKUP(C134,[1]Compounds!B:D,3,FALSE)=[1]Enums!$A$3,[1]Enums!$A$8,[1]Enums!$A$9))</f>
        <v>Flask</v>
      </c>
    </row>
    <row r="135" spans="1:4" x14ac:dyDescent="0.2">
      <c r="A135" s="4" t="str">
        <f>[1]Enums!$A$134</f>
        <v>1.0.0</v>
      </c>
      <c r="B135" t="str">
        <f t="shared" si="7"/>
        <v>Cartridge (Ammonia)</v>
      </c>
      <c r="C135" t="str">
        <f>[1]Compounds!$B$43</f>
        <v>Ammonia</v>
      </c>
      <c r="D135" t="str">
        <f>IF(VLOOKUP(C135,[1]Compounds!B:D,3,FALSE)=[1]Enums!$A$2,[1]Enums!$A$10,IF(VLOOKUP(C135,[1]Compounds!B:D,3,FALSE)=[1]Enums!$A$3,[1]Enums!$A$11,[1]Enums!$A$12))</f>
        <v>Cartridge</v>
      </c>
    </row>
    <row r="136" spans="1:4" x14ac:dyDescent="0.2">
      <c r="A136" s="4" t="str">
        <f>[1]Enums!$A$134</f>
        <v>1.0.0</v>
      </c>
      <c r="B136" t="str">
        <f t="shared" si="7"/>
        <v>Canister (Ammonia)</v>
      </c>
      <c r="C136" t="str">
        <f>[1]Compounds!$B$43</f>
        <v>Ammonia</v>
      </c>
      <c r="D136" t="str">
        <f>IF(VLOOKUP(C136,[1]Compounds!B:D,3,FALSE)=[1]Enums!$A$2,[1]Enums!$A$13,IF(VLOOKUP(C136,[1]Compounds!B:D,3,FALSE)=[1]Enums!$A$3,[1]Enums!$A$14,[1]Enums!$A$15))</f>
        <v>Canister</v>
      </c>
    </row>
    <row r="137" spans="1:4" x14ac:dyDescent="0.2">
      <c r="A137" s="4" t="str">
        <f>[1]Enums!$A$134</f>
        <v>1.0.0</v>
      </c>
      <c r="B137" t="str">
        <f t="shared" si="7"/>
        <v>Bag (Sodium Hydroxide)</v>
      </c>
      <c r="C137" t="str">
        <f>[1]Compounds!$B$260</f>
        <v>Sodium Hydroxide</v>
      </c>
      <c r="D137" t="str">
        <f>IF(VLOOKUP(C137,[1]Compounds!B:D,3,FALSE)=[1]Enums!$A$2,[1]Enums!$A$7,IF(VLOOKUP(C137,[1]Compounds!B:D,3,FALSE)=[1]Enums!$A$3,[1]Enums!$A$8,[1]Enums!$A$9))</f>
        <v>Bag</v>
      </c>
    </row>
    <row r="138" spans="1:4" x14ac:dyDescent="0.2">
      <c r="A138" s="4" t="str">
        <f>[1]Enums!$A$134</f>
        <v>1.0.0</v>
      </c>
      <c r="B138" t="str">
        <f t="shared" si="7"/>
        <v>Sack (Sodium Hydroxide)</v>
      </c>
      <c r="C138" t="str">
        <f>[1]Compounds!$B$260</f>
        <v>Sodium Hydroxide</v>
      </c>
      <c r="D138" t="str">
        <f>IF(VLOOKUP(C138,[1]Compounds!B:D,3,FALSE)=[1]Enums!$A$2,[1]Enums!$A$10,IF(VLOOKUP(C138,[1]Compounds!B:D,3,FALSE)=[1]Enums!$A$3,[1]Enums!$A$11,[1]Enums!$A$12))</f>
        <v>Sack</v>
      </c>
    </row>
    <row r="139" spans="1:4" x14ac:dyDescent="0.2">
      <c r="A139" s="4" t="str">
        <f>[1]Enums!$A$134</f>
        <v>1.0.0</v>
      </c>
      <c r="B139" t="str">
        <f t="shared" si="7"/>
        <v>Powder Keg (Sodium Hydroxide)</v>
      </c>
      <c r="C139" t="str">
        <f>[1]Compounds!$B$260</f>
        <v>Sodium Hydroxide</v>
      </c>
      <c r="D139" t="str">
        <f>IF(VLOOKUP(C139,[1]Compounds!B:D,3,FALSE)=[1]Enums!$A$2,[1]Enums!$A$13,IF(VLOOKUP(C139,[1]Compounds!B:D,3,FALSE)=[1]Enums!$A$3,[1]Enums!$A$14,[1]Enums!$A$15))</f>
        <v>Powder Keg</v>
      </c>
    </row>
    <row r="140" spans="1:4" x14ac:dyDescent="0.2">
      <c r="A140" s="4"/>
    </row>
    <row r="141" spans="1:4" x14ac:dyDescent="0.2">
      <c r="A141" s="4"/>
    </row>
    <row r="142" spans="1:4" x14ac:dyDescent="0.2">
      <c r="A142" s="4"/>
    </row>
    <row r="143" spans="1:4" x14ac:dyDescent="0.2">
      <c r="A143" s="4"/>
    </row>
    <row r="144" spans="1:4"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sortState ref="I1:I139">
    <sortCondition ref="I1"/>
  </sortState>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G7"/>
  <sheetViews>
    <sheetView workbookViewId="0">
      <selection activeCell="G5" sqref="G5"/>
    </sheetView>
  </sheetViews>
  <sheetFormatPr defaultColWidth="8.85546875" defaultRowHeight="12.75" x14ac:dyDescent="0.2"/>
  <cols>
    <col min="1" max="2" width="8.85546875" style="27"/>
    <col min="3" max="3" width="20.85546875" style="27" bestFit="1" customWidth="1"/>
    <col min="4" max="4" width="11.7109375" style="27" customWidth="1"/>
    <col min="5" max="5" width="17.5703125" style="27" customWidth="1"/>
    <col min="6" max="6" width="14.140625" style="27" customWidth="1"/>
    <col min="7" max="7" width="16.85546875" style="27" customWidth="1"/>
    <col min="8" max="16384" width="8.85546875" style="27"/>
  </cols>
  <sheetData>
    <row r="1" spans="1:7" ht="26.25" x14ac:dyDescent="0.25">
      <c r="A1" s="38" t="str">
        <f>[1]Enums!$A$133</f>
        <v>Version</v>
      </c>
      <c r="B1" s="37" t="str">
        <f xml:space="preserve"> '[1]Game IDs'!A1</f>
        <v>Game ID</v>
      </c>
      <c r="C1" s="40" t="s">
        <v>2050</v>
      </c>
      <c r="D1" s="38" t="s">
        <v>2049</v>
      </c>
      <c r="E1" s="39" t="str">
        <f>"Tile Entity "&amp;'[1]Game IDs'!$A$1</f>
        <v>Tile Entity Game ID</v>
      </c>
      <c r="F1" s="38" t="s">
        <v>1959</v>
      </c>
      <c r="G1" s="38" t="s">
        <v>2048</v>
      </c>
    </row>
    <row r="2" spans="1:7" x14ac:dyDescent="0.2">
      <c r="A2" s="29" t="str">
        <f>[1]Enums!$A$134</f>
        <v>1.0.0</v>
      </c>
      <c r="B2" s="13" t="s">
        <v>2047</v>
      </c>
      <c r="C2" s="29" t="s">
        <v>2046</v>
      </c>
      <c r="D2" s="27" t="str">
        <f xml:space="preserve"> C2</f>
        <v>Oil</v>
      </c>
      <c r="F2" s="27">
        <v>0</v>
      </c>
      <c r="G2" s="13" t="s">
        <v>2045</v>
      </c>
    </row>
    <row r="3" spans="1:7" x14ac:dyDescent="0.2">
      <c r="A3" s="29" t="str">
        <f>[1]Enums!$A$134</f>
        <v>1.0.0</v>
      </c>
      <c r="B3" s="13" t="s">
        <v>2044</v>
      </c>
      <c r="C3" s="27" t="s">
        <v>2461</v>
      </c>
      <c r="D3" s="27" t="s">
        <v>2043</v>
      </c>
      <c r="F3" s="27">
        <v>0</v>
      </c>
      <c r="G3" s="13" t="s">
        <v>2042</v>
      </c>
    </row>
    <row r="4" spans="1:7" x14ac:dyDescent="0.2">
      <c r="A4" s="29" t="str">
        <f>[1]Enums!$A$134</f>
        <v>1.0.0</v>
      </c>
      <c r="B4" s="13" t="s">
        <v>2041</v>
      </c>
      <c r="C4" s="27" t="s">
        <v>2040</v>
      </c>
      <c r="D4" s="27" t="s">
        <v>2039</v>
      </c>
      <c r="F4" s="27">
        <v>0</v>
      </c>
      <c r="G4" s="13" t="s">
        <v>2038</v>
      </c>
    </row>
    <row r="5" spans="1:7" x14ac:dyDescent="0.2">
      <c r="A5" s="29" t="str">
        <f>[1]Enums!$A$138</f>
        <v>1.0.4</v>
      </c>
      <c r="B5" s="13" t="s">
        <v>2037</v>
      </c>
      <c r="C5" s="27" t="s">
        <v>2036</v>
      </c>
      <c r="D5" s="27" t="s">
        <v>2035</v>
      </c>
      <c r="E5" s="13" t="s">
        <v>2034</v>
      </c>
      <c r="F5" s="27">
        <v>3000</v>
      </c>
      <c r="G5" s="13" t="s">
        <v>2033</v>
      </c>
    </row>
    <row r="6" spans="1:7" x14ac:dyDescent="0.2">
      <c r="A6" s="29" t="str">
        <f>[1]Enums!$A$146</f>
        <v>1.1.2</v>
      </c>
      <c r="B6" s="13" t="s">
        <v>2376</v>
      </c>
      <c r="C6" s="27" t="s">
        <v>2379</v>
      </c>
      <c r="D6" s="27" t="s">
        <v>2377</v>
      </c>
      <c r="F6" s="27">
        <v>0</v>
      </c>
      <c r="G6" s="13" t="s">
        <v>2378</v>
      </c>
    </row>
    <row r="7" spans="1:7" x14ac:dyDescent="0.2">
      <c r="A7" s="29"/>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R120"/>
  <sheetViews>
    <sheetView topLeftCell="G1" workbookViewId="0">
      <selection activeCell="V5" sqref="V5"/>
    </sheetView>
  </sheetViews>
  <sheetFormatPr defaultColWidth="17.28515625" defaultRowHeight="15.75" customHeight="1" x14ac:dyDescent="0.2"/>
  <cols>
    <col min="2" max="2" width="8.85546875" bestFit="1" customWidth="1"/>
    <col min="4" max="4" width="12.42578125" bestFit="1" customWidth="1"/>
    <col min="5" max="5" width="13.42578125" bestFit="1" customWidth="1"/>
    <col min="6" max="6" width="9.140625" bestFit="1" customWidth="1"/>
    <col min="7" max="7" width="10.140625" bestFit="1" customWidth="1"/>
    <col min="8" max="8" width="11.85546875" bestFit="1" customWidth="1"/>
    <col min="9" max="9" width="12.42578125" bestFit="1" customWidth="1"/>
    <col min="10" max="10" width="14.7109375" bestFit="1" customWidth="1"/>
    <col min="11" max="11" width="14.140625" customWidth="1"/>
    <col min="12" max="12" width="9.42578125" bestFit="1" customWidth="1"/>
    <col min="13" max="13" width="10" bestFit="1" customWidth="1"/>
    <col min="14" max="16" width="8.7109375" customWidth="1"/>
    <col min="17" max="17" width="9.42578125" bestFit="1" customWidth="1"/>
    <col min="18" max="18" width="27.28515625" customWidth="1"/>
  </cols>
  <sheetData>
    <row r="1" spans="1:18" s="4" customFormat="1" ht="12.75" x14ac:dyDescent="0.2">
      <c r="A1" s="5" t="str">
        <f>[1]Enums!$A$133</f>
        <v>Version</v>
      </c>
      <c r="B1" s="25"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
      <c r="A2" s="4" t="str">
        <f>[1]Enums!$A$134</f>
        <v>1.0.0</v>
      </c>
      <c r="B2" s="12" t="s">
        <v>99</v>
      </c>
      <c r="C2" t="str">
        <f xml:space="preserve"> E2&amp;" "&amp;$C$1</f>
        <v>Magnesium Ore</v>
      </c>
      <c r="D2" s="8" t="str">
        <f>[1]Elements!B1</f>
        <v>Element</v>
      </c>
      <c r="E2" s="8" t="str">
        <f>[1]Elements!B13</f>
        <v>Magnesium</v>
      </c>
      <c r="F2" s="8">
        <v>3</v>
      </c>
      <c r="G2" s="8">
        <v>5</v>
      </c>
      <c r="H2" s="8">
        <v>2</v>
      </c>
      <c r="I2" s="8">
        <v>5</v>
      </c>
      <c r="J2" s="8">
        <v>8</v>
      </c>
      <c r="K2" s="8">
        <v>4</v>
      </c>
      <c r="L2" s="8">
        <v>30</v>
      </c>
      <c r="M2" s="8">
        <v>50</v>
      </c>
      <c r="N2" s="10">
        <v>168</v>
      </c>
      <c r="O2" s="10">
        <v>199</v>
      </c>
      <c r="P2" s="10">
        <v>168</v>
      </c>
      <c r="Q2" s="10" t="str">
        <f t="shared" ref="Q2:Q13" si="0">DEC2HEX(N2,2)&amp;DEC2HEX(O2,2)&amp;DEC2HEX(P2,2)</f>
        <v>A8C7A8</v>
      </c>
      <c r="R2" s="9" t="s">
        <v>16</v>
      </c>
    </row>
    <row r="3" spans="1:18" ht="15" customHeight="1" x14ac:dyDescent="0.2">
      <c r="A3" s="4" t="str">
        <f>[1]Enums!$A$134</f>
        <v>1.0.0</v>
      </c>
      <c r="B3" s="12" t="s">
        <v>100</v>
      </c>
      <c r="C3" t="str">
        <f t="shared" ref="C3:C15" si="1" xml:space="preserve"> E3&amp;" "&amp;$C$1</f>
        <v>Titanium Ore</v>
      </c>
      <c r="D3" s="8" t="str">
        <f>[1]Elements!B$1</f>
        <v>Element</v>
      </c>
      <c r="E3" s="8" t="str">
        <f>[1]Elements!B23</f>
        <v>Titanium</v>
      </c>
      <c r="F3" s="8">
        <v>3</v>
      </c>
      <c r="G3" s="8">
        <v>5</v>
      </c>
      <c r="H3" s="8">
        <v>1</v>
      </c>
      <c r="I3" s="8">
        <v>4</v>
      </c>
      <c r="J3" s="8">
        <v>1</v>
      </c>
      <c r="K3" s="8">
        <v>6</v>
      </c>
      <c r="L3" s="8">
        <v>0</v>
      </c>
      <c r="M3" s="8">
        <v>10</v>
      </c>
      <c r="N3" s="10">
        <v>185</v>
      </c>
      <c r="O3" s="10">
        <v>213</v>
      </c>
      <c r="P3" s="10">
        <v>217</v>
      </c>
      <c r="Q3" s="10" t="str">
        <f t="shared" si="0"/>
        <v>B9D5D9</v>
      </c>
      <c r="R3" s="8"/>
    </row>
    <row r="4" spans="1:18" ht="15" customHeight="1" x14ac:dyDescent="0.2">
      <c r="A4" s="4" t="str">
        <f>[1]Enums!$A$134</f>
        <v>1.0.0</v>
      </c>
      <c r="B4" s="12" t="s">
        <v>101</v>
      </c>
      <c r="C4" t="str">
        <f t="shared" si="1"/>
        <v>Manganese Ore</v>
      </c>
      <c r="D4" s="8" t="str">
        <f>[1]Elements!B$1</f>
        <v>Element</v>
      </c>
      <c r="E4" s="8" t="str">
        <f>[1]Elements!B26</f>
        <v>Manganese</v>
      </c>
      <c r="F4" s="8">
        <v>3</v>
      </c>
      <c r="G4" s="8">
        <v>5</v>
      </c>
      <c r="H4" s="8">
        <v>2</v>
      </c>
      <c r="I4" s="8">
        <v>5</v>
      </c>
      <c r="J4" s="8">
        <v>5</v>
      </c>
      <c r="K4" s="8">
        <v>4</v>
      </c>
      <c r="L4" s="8">
        <v>40</v>
      </c>
      <c r="M4" s="8">
        <v>60</v>
      </c>
      <c r="N4" s="10">
        <v>170</v>
      </c>
      <c r="O4" s="10">
        <v>170</v>
      </c>
      <c r="P4" s="10">
        <v>170</v>
      </c>
      <c r="Q4" s="10" t="str">
        <f t="shared" si="0"/>
        <v>AAAAAA</v>
      </c>
      <c r="R4" s="8"/>
    </row>
    <row r="5" spans="1:18" ht="15" customHeight="1" x14ac:dyDescent="0.2">
      <c r="A5" s="4" t="str">
        <f>[1]Enums!$A$134</f>
        <v>1.0.0</v>
      </c>
      <c r="B5" s="12" t="s">
        <v>102</v>
      </c>
      <c r="C5" t="str">
        <f t="shared" si="1"/>
        <v>Cobalt Ore</v>
      </c>
      <c r="D5" s="8" t="str">
        <f>[1]Elements!B$1</f>
        <v>Element</v>
      </c>
      <c r="E5" s="8" t="str">
        <f>[1]Elements!B28</f>
        <v>Cobalt</v>
      </c>
      <c r="F5" s="8">
        <v>3</v>
      </c>
      <c r="G5" s="8">
        <v>5</v>
      </c>
      <c r="H5" s="8">
        <v>2</v>
      </c>
      <c r="I5" s="8">
        <v>5</v>
      </c>
      <c r="J5" s="8">
        <v>3</v>
      </c>
      <c r="K5" s="8">
        <v>5</v>
      </c>
      <c r="L5" s="8">
        <v>40</v>
      </c>
      <c r="M5" s="8">
        <v>60</v>
      </c>
      <c r="N5" s="10">
        <v>110</v>
      </c>
      <c r="O5" s="10">
        <v>110</v>
      </c>
      <c r="P5" s="10">
        <v>110</v>
      </c>
      <c r="Q5" s="10" t="str">
        <f t="shared" si="0"/>
        <v>6E6E6E</v>
      </c>
      <c r="R5" s="8"/>
    </row>
    <row r="6" spans="1:18" ht="15" customHeight="1" x14ac:dyDescent="0.2">
      <c r="A6" s="4" t="str">
        <f>[1]Enums!$A$134</f>
        <v>1.0.0</v>
      </c>
      <c r="B6" s="12" t="s">
        <v>103</v>
      </c>
      <c r="C6" t="str">
        <f t="shared" si="1"/>
        <v>Nickel Ore</v>
      </c>
      <c r="D6" s="8" t="str">
        <f>[1]Elements!B$1</f>
        <v>Element</v>
      </c>
      <c r="E6" s="8" t="str">
        <f>[1]Elements!B29</f>
        <v>Nickel</v>
      </c>
      <c r="F6" s="8">
        <v>3</v>
      </c>
      <c r="G6" s="8">
        <v>5</v>
      </c>
      <c r="H6" s="8">
        <v>2</v>
      </c>
      <c r="I6" s="8">
        <v>5</v>
      </c>
      <c r="J6" s="8">
        <v>5</v>
      </c>
      <c r="K6" s="8">
        <v>6</v>
      </c>
      <c r="L6" s="8">
        <v>30</v>
      </c>
      <c r="M6" s="8">
        <v>50</v>
      </c>
      <c r="N6" s="4"/>
      <c r="O6" s="4"/>
      <c r="P6" s="4"/>
      <c r="Q6" s="4"/>
      <c r="R6" s="9" t="s">
        <v>18</v>
      </c>
    </row>
    <row r="7" spans="1:18" ht="15" customHeight="1" x14ac:dyDescent="0.2">
      <c r="A7" s="4" t="str">
        <f>[1]Enums!$A$134</f>
        <v>1.0.0</v>
      </c>
      <c r="B7" s="12" t="s">
        <v>104</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
      <c r="A8" s="4" t="str">
        <f>[1]Enums!$A$134</f>
        <v>1.0.0</v>
      </c>
      <c r="B8" s="12" t="s">
        <v>105</v>
      </c>
      <c r="C8" t="str">
        <f t="shared" si="1"/>
        <v>Zinc Ore</v>
      </c>
      <c r="D8" s="8" t="str">
        <f>[1]Elements!B$1</f>
        <v>Element</v>
      </c>
      <c r="E8" s="8" t="str">
        <f>[1]Elements!B31</f>
        <v>Zinc</v>
      </c>
      <c r="F8" s="8">
        <v>3</v>
      </c>
      <c r="G8" s="8">
        <v>5</v>
      </c>
      <c r="H8" s="8">
        <v>2</v>
      </c>
      <c r="I8" s="8">
        <v>5</v>
      </c>
      <c r="J8" s="8">
        <v>3</v>
      </c>
      <c r="K8" s="8">
        <v>4</v>
      </c>
      <c r="L8" s="8">
        <v>30</v>
      </c>
      <c r="M8" s="8">
        <v>50</v>
      </c>
      <c r="N8" s="4"/>
      <c r="O8" s="4"/>
      <c r="P8" s="4"/>
      <c r="Q8" s="4"/>
      <c r="R8" s="9" t="s">
        <v>21</v>
      </c>
    </row>
    <row r="9" spans="1:18" ht="15" customHeight="1" x14ac:dyDescent="0.2">
      <c r="A9" s="4" t="str">
        <f>[1]Enums!$A$134</f>
        <v>1.0.0</v>
      </c>
      <c r="B9" s="12" t="s">
        <v>106</v>
      </c>
      <c r="C9" t="str">
        <f t="shared" si="1"/>
        <v>Palladium Ore</v>
      </c>
      <c r="D9" s="8" t="str">
        <f>[1]Elements!B$1</f>
        <v>Element</v>
      </c>
      <c r="E9" s="8" t="str">
        <f>[1]Elements!B47</f>
        <v>Palladium</v>
      </c>
      <c r="F9" s="8">
        <v>3</v>
      </c>
      <c r="G9" s="8">
        <v>5</v>
      </c>
      <c r="H9" s="8">
        <v>1</v>
      </c>
      <c r="I9" s="8">
        <v>4</v>
      </c>
      <c r="J9" s="8">
        <v>1</v>
      </c>
      <c r="K9" s="8">
        <v>6</v>
      </c>
      <c r="L9" s="8">
        <v>0</v>
      </c>
      <c r="M9" s="8">
        <v>20</v>
      </c>
      <c r="N9" s="10">
        <v>165</v>
      </c>
      <c r="O9" s="10">
        <v>184</v>
      </c>
      <c r="P9" s="10">
        <v>225</v>
      </c>
      <c r="Q9" s="10" t="str">
        <f t="shared" si="0"/>
        <v>A5B8E1</v>
      </c>
      <c r="R9" s="8"/>
    </row>
    <row r="10" spans="1:18" ht="15" customHeight="1" x14ac:dyDescent="0.2">
      <c r="A10" s="4" t="str">
        <f>[1]Enums!$A$134</f>
        <v>1.0.0</v>
      </c>
      <c r="B10" s="12" t="s">
        <v>107</v>
      </c>
      <c r="C10" t="str">
        <f t="shared" si="1"/>
        <v>Silver Ore</v>
      </c>
      <c r="D10" s="8" t="str">
        <f>[1]Elements!B$1</f>
        <v>Element</v>
      </c>
      <c r="E10" s="8" t="str">
        <f>[1]Elements!B48</f>
        <v>Silver</v>
      </c>
      <c r="F10" s="8">
        <v>3</v>
      </c>
      <c r="G10" s="8">
        <v>5</v>
      </c>
      <c r="H10" s="8">
        <v>2</v>
      </c>
      <c r="I10" s="8">
        <v>5</v>
      </c>
      <c r="J10" s="8">
        <v>2</v>
      </c>
      <c r="K10" s="8">
        <v>4</v>
      </c>
      <c r="L10" s="8">
        <v>10</v>
      </c>
      <c r="M10" s="8">
        <v>30</v>
      </c>
      <c r="N10" s="4"/>
      <c r="O10" s="4"/>
      <c r="P10" s="4"/>
      <c r="Q10" s="4"/>
      <c r="R10" s="9" t="s">
        <v>19</v>
      </c>
    </row>
    <row r="11" spans="1:18" ht="15" customHeight="1" x14ac:dyDescent="0.2">
      <c r="A11" s="4" t="str">
        <f>[1]Enums!$A$134</f>
        <v>1.0.0</v>
      </c>
      <c r="B11" s="12" t="s">
        <v>108</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
      <c r="A12" s="4" t="str">
        <f>[1]Enums!$A$134</f>
        <v>1.0.0</v>
      </c>
      <c r="B12" s="12" t="s">
        <v>37</v>
      </c>
      <c r="C12" t="str">
        <f t="shared" si="1"/>
        <v>Tungsten Ore</v>
      </c>
      <c r="D12" s="8" t="str">
        <f>[1]Elements!B$1</f>
        <v>Element</v>
      </c>
      <c r="E12" s="8" t="str">
        <f>[1]Elements!B75</f>
        <v>Tungsten</v>
      </c>
      <c r="F12" s="8">
        <v>3</v>
      </c>
      <c r="G12" s="8">
        <v>5</v>
      </c>
      <c r="H12" s="8">
        <v>2</v>
      </c>
      <c r="I12" s="8">
        <v>5</v>
      </c>
      <c r="J12" s="8">
        <v>2</v>
      </c>
      <c r="K12" s="8">
        <v>5</v>
      </c>
      <c r="L12" s="8">
        <v>10</v>
      </c>
      <c r="M12" s="8">
        <v>50</v>
      </c>
      <c r="N12" s="4"/>
      <c r="O12" s="4"/>
      <c r="P12" s="4"/>
      <c r="Q12" s="4"/>
      <c r="R12" s="9" t="s">
        <v>20</v>
      </c>
    </row>
    <row r="13" spans="1:18" ht="15" customHeight="1" x14ac:dyDescent="0.2">
      <c r="A13" s="4" t="str">
        <f>[1]Enums!$A$134</f>
        <v>1.0.0</v>
      </c>
      <c r="B13" s="12" t="s">
        <v>38</v>
      </c>
      <c r="C13" t="str">
        <f t="shared" si="1"/>
        <v>Platinum Ore</v>
      </c>
      <c r="D13" s="8" t="str">
        <f>[1]Elements!B$1</f>
        <v>Element</v>
      </c>
      <c r="E13" s="8" t="str">
        <f>[1]Elements!B79</f>
        <v>Platinum</v>
      </c>
      <c r="F13" s="8">
        <v>3</v>
      </c>
      <c r="G13" s="8">
        <v>5</v>
      </c>
      <c r="H13" s="8">
        <v>1</v>
      </c>
      <c r="I13" s="8">
        <v>4</v>
      </c>
      <c r="J13" s="8">
        <v>1</v>
      </c>
      <c r="K13" s="8">
        <v>6</v>
      </c>
      <c r="L13" s="8">
        <v>0</v>
      </c>
      <c r="M13" s="8">
        <v>20</v>
      </c>
      <c r="N13" s="10">
        <v>215</v>
      </c>
      <c r="O13" s="10">
        <v>220</v>
      </c>
      <c r="P13" s="10">
        <v>220</v>
      </c>
      <c r="Q13" s="10" t="str">
        <f t="shared" si="0"/>
        <v>D7DCDC</v>
      </c>
      <c r="R13" s="8"/>
    </row>
    <row r="14" spans="1:18" ht="15" customHeight="1" x14ac:dyDescent="0.2">
      <c r="A14" s="4" t="str">
        <f>[1]Enums!$A$144</f>
        <v>1.1.0</v>
      </c>
      <c r="B14" s="12" t="s">
        <v>39</v>
      </c>
      <c r="C14" t="str">
        <f t="shared" si="1"/>
        <v>Plumbum (Lead) Ore</v>
      </c>
      <c r="D14" s="8" t="str">
        <f>[1]Elements!B$1</f>
        <v>Element</v>
      </c>
      <c r="E14" s="8" t="str">
        <f>[1]Elements!B83</f>
        <v>Plumbum (Lead)</v>
      </c>
      <c r="F14" s="8">
        <v>3</v>
      </c>
      <c r="G14" s="8">
        <v>5</v>
      </c>
      <c r="H14" s="8">
        <v>2</v>
      </c>
      <c r="I14" s="8">
        <v>5</v>
      </c>
      <c r="J14" s="8">
        <v>5</v>
      </c>
      <c r="K14" s="8">
        <v>6</v>
      </c>
      <c r="L14" s="8">
        <v>0</v>
      </c>
      <c r="M14" s="8">
        <v>60</v>
      </c>
      <c r="N14" s="4"/>
      <c r="O14" s="4"/>
      <c r="P14" s="4"/>
      <c r="Q14" s="4"/>
      <c r="R14" s="4"/>
    </row>
    <row r="15" spans="1:18" ht="15" customHeight="1" x14ac:dyDescent="0.2">
      <c r="A15" s="4" t="str">
        <f>[1]Enums!$A$134</f>
        <v>1.0.0</v>
      </c>
      <c r="B15" s="12" t="s">
        <v>40</v>
      </c>
      <c r="C15" t="str">
        <f t="shared" si="1"/>
        <v>Bismuth Ore</v>
      </c>
      <c r="D15" s="8" t="str">
        <f>[1]Elements!B$1</f>
        <v>Element</v>
      </c>
      <c r="E15" s="8" t="str">
        <f>[1]Elements!B84</f>
        <v>Bismuth</v>
      </c>
      <c r="F15" s="8">
        <v>3</v>
      </c>
      <c r="G15" s="8">
        <v>5</v>
      </c>
      <c r="H15" s="8">
        <v>2</v>
      </c>
      <c r="I15" s="8">
        <v>5</v>
      </c>
      <c r="J15" s="8">
        <v>2</v>
      </c>
      <c r="K15" s="8">
        <v>5</v>
      </c>
      <c r="L15" s="8">
        <v>20</v>
      </c>
      <c r="M15" s="8">
        <v>60</v>
      </c>
      <c r="N15" s="4"/>
      <c r="O15" s="4"/>
      <c r="P15" s="4"/>
      <c r="Q15" s="4"/>
      <c r="R15" s="9" t="s">
        <v>22</v>
      </c>
    </row>
    <row r="16" spans="1:18" ht="15" customHeight="1" x14ac:dyDescent="0.2">
      <c r="A16" s="4" t="str">
        <f>[1]Enums!$A$134</f>
        <v>1.0.0</v>
      </c>
      <c r="B16" s="12" t="s">
        <v>41</v>
      </c>
      <c r="C16" t="str">
        <f xml:space="preserve"> E16</f>
        <v>Bauxite</v>
      </c>
      <c r="D16" s="8" t="str">
        <f>[1]Minerals!B$1</f>
        <v>Mineral</v>
      </c>
      <c r="E16" s="8" t="str">
        <f>[1]Minerals!B2</f>
        <v>Bauxite</v>
      </c>
      <c r="F16" s="8">
        <v>3</v>
      </c>
      <c r="G16" s="8">
        <v>5</v>
      </c>
      <c r="H16" s="8">
        <v>2</v>
      </c>
      <c r="I16" s="8">
        <v>5</v>
      </c>
      <c r="J16" s="8">
        <v>7</v>
      </c>
      <c r="K16" s="8">
        <v>11</v>
      </c>
      <c r="L16" s="8">
        <v>16</v>
      </c>
      <c r="M16" s="8">
        <v>60</v>
      </c>
      <c r="N16" s="8"/>
      <c r="O16" s="8"/>
      <c r="P16" s="8"/>
      <c r="Q16" s="8"/>
      <c r="R16" s="8"/>
    </row>
    <row r="17" spans="1:18" ht="15" customHeight="1" x14ac:dyDescent="0.2">
      <c r="A17" s="4" t="str">
        <f>[1]Enums!$A$134</f>
        <v>1.0.0</v>
      </c>
      <c r="B17" s="12" t="s">
        <v>42</v>
      </c>
      <c r="C17" t="str">
        <f xml:space="preserve"> E17</f>
        <v>Tar Sand</v>
      </c>
      <c r="D17" s="8" t="str">
        <f>[1]Minerals!B$1</f>
        <v>Mineral</v>
      </c>
      <c r="E17" s="8" t="str">
        <f>[1]Minerals!B3</f>
        <v>Tar Sand</v>
      </c>
      <c r="F17" s="8">
        <v>3</v>
      </c>
      <c r="G17" s="8">
        <v>5</v>
      </c>
      <c r="H17" s="8">
        <v>2</v>
      </c>
      <c r="I17" s="8">
        <v>5</v>
      </c>
      <c r="J17" s="8">
        <v>1</v>
      </c>
      <c r="K17" s="8">
        <v>20</v>
      </c>
      <c r="L17" s="8">
        <v>40</v>
      </c>
      <c r="M17" s="8">
        <v>60</v>
      </c>
      <c r="N17" s="8"/>
      <c r="O17" s="8"/>
      <c r="P17" s="8"/>
      <c r="Q17" s="8"/>
      <c r="R17" s="8"/>
    </row>
    <row r="18" spans="1:18" ht="15" customHeight="1" x14ac:dyDescent="0.2">
      <c r="A18" s="4" t="str">
        <f>[1]Enums!$A$134</f>
        <v>1.0.0</v>
      </c>
      <c r="B18" s="12" t="s">
        <v>43</v>
      </c>
      <c r="C18" t="str">
        <f xml:space="preserve"> E18</f>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
      <c r="A19" s="4" t="str">
        <f>[1]Enums!$A$134</f>
        <v>1.0.0</v>
      </c>
      <c r="B19" s="12" t="s">
        <v>44</v>
      </c>
      <c r="C19" t="str">
        <f xml:space="preserve"> E19</f>
        <v>Graphite</v>
      </c>
      <c r="D19" s="8" t="str">
        <f>[1]Minerals!B$1</f>
        <v>Mineral</v>
      </c>
      <c r="E19" s="8" t="str">
        <f>[1]Minerals!B5</f>
        <v>Graphite</v>
      </c>
      <c r="F19" s="8">
        <v>3</v>
      </c>
      <c r="G19" s="8">
        <v>5</v>
      </c>
      <c r="H19" s="8">
        <v>2</v>
      </c>
      <c r="I19" s="8">
        <v>5</v>
      </c>
      <c r="J19" s="8">
        <v>1</v>
      </c>
      <c r="K19" s="8">
        <v>10</v>
      </c>
      <c r="L19" s="8">
        <v>40</v>
      </c>
      <c r="M19" s="8">
        <v>60</v>
      </c>
      <c r="N19" s="8"/>
      <c r="O19" s="8"/>
      <c r="P19" s="8"/>
      <c r="Q19" s="8"/>
      <c r="R19" s="8"/>
    </row>
    <row r="20" spans="1:18" ht="15" customHeight="1" x14ac:dyDescent="0.2">
      <c r="A20" s="4" t="str">
        <f>[1]Enums!$A$134</f>
        <v>1.0.0</v>
      </c>
      <c r="B20" s="12" t="s">
        <v>45</v>
      </c>
      <c r="C20" t="str">
        <f xml:space="preserve"> E20</f>
        <v>Chromite</v>
      </c>
      <c r="D20" s="8" t="str">
        <f>[1]Minerals!B$1</f>
        <v>Mineral</v>
      </c>
      <c r="E20" s="8" t="str">
        <f>[1]Minerals!B6</f>
        <v>Chromite</v>
      </c>
      <c r="F20" s="8">
        <v>3</v>
      </c>
      <c r="G20" s="8">
        <v>5</v>
      </c>
      <c r="H20" s="8">
        <v>2</v>
      </c>
      <c r="I20" s="8">
        <v>5</v>
      </c>
      <c r="J20" s="8">
        <v>1</v>
      </c>
      <c r="K20" s="8">
        <v>10</v>
      </c>
      <c r="L20" s="8">
        <v>40</v>
      </c>
      <c r="M20" s="8">
        <v>60</v>
      </c>
      <c r="N20" s="10">
        <v>215</v>
      </c>
      <c r="O20" s="10">
        <v>190</v>
      </c>
      <c r="P20" s="10">
        <v>200</v>
      </c>
      <c r="Q20" s="10" t="str">
        <f>DEC2HEX(N20,2)&amp;DEC2HEX(O20,2)&amp;DEC2HEX(P20,2)</f>
        <v>D7BEC8</v>
      </c>
      <c r="R20" s="4"/>
    </row>
    <row r="21" spans="1:18" ht="15" customHeight="1" x14ac:dyDescent="0.2">
      <c r="A21" s="4" t="str">
        <f>[1]Enums!$A$134</f>
        <v>1.0.0</v>
      </c>
      <c r="B21" s="12" t="s">
        <v>46</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
      <c r="A22" s="4" t="str">
        <f>[1]Enums!$A$134</f>
        <v>1.0.0</v>
      </c>
      <c r="B22" s="13" t="s">
        <v>1940</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
      <c r="A23" s="4" t="str">
        <f>[1]Enums!$A$134</f>
        <v>1.0.0</v>
      </c>
      <c r="B23" s="12" t="s">
        <v>1942</v>
      </c>
      <c r="C23" t="str">
        <f xml:space="preserve"> E23&amp;" "&amp;$C$1</f>
        <v>Potash Ore</v>
      </c>
      <c r="D23" s="8" t="str">
        <f>[1]Minerals!B$1</f>
        <v>Mineral</v>
      </c>
      <c r="E23" s="8" t="str">
        <f>[1]Minerals!B9</f>
        <v>Potash</v>
      </c>
      <c r="F23" s="3">
        <v>3</v>
      </c>
      <c r="G23" s="1">
        <v>5</v>
      </c>
      <c r="H23" s="1">
        <v>0</v>
      </c>
      <c r="I23" s="1">
        <v>0</v>
      </c>
      <c r="J23" s="1">
        <v>2</v>
      </c>
      <c r="K23" s="8">
        <v>6</v>
      </c>
      <c r="L23" s="1">
        <v>40</v>
      </c>
      <c r="M23" s="1">
        <v>60</v>
      </c>
    </row>
    <row r="24" spans="1:18" ht="15" customHeight="1" x14ac:dyDescent="0.2">
      <c r="A24" s="4" t="str">
        <f>[1]Enums!$A$134</f>
        <v>1.0.0</v>
      </c>
      <c r="B24" s="12" t="s">
        <v>1943</v>
      </c>
      <c r="C24" t="str">
        <f xml:space="preserve"> E24&amp;" "&amp;$C$1</f>
        <v>Tin Ore</v>
      </c>
      <c r="D24" s="8" t="str">
        <f>[1]Elements!B$1</f>
        <v>Element</v>
      </c>
      <c r="E24" s="3" t="str">
        <f>[1]Elements!$B$51</f>
        <v>Tin</v>
      </c>
      <c r="F24" s="8">
        <v>3</v>
      </c>
      <c r="G24" s="8">
        <v>5</v>
      </c>
      <c r="H24" s="8">
        <v>2</v>
      </c>
      <c r="I24" s="8">
        <v>5</v>
      </c>
      <c r="J24" s="8">
        <v>2</v>
      </c>
      <c r="K24" s="8">
        <v>6</v>
      </c>
      <c r="L24" s="8">
        <v>0</v>
      </c>
      <c r="M24" s="8">
        <v>60</v>
      </c>
    </row>
    <row r="25" spans="1:18" ht="15" customHeight="1" x14ac:dyDescent="0.2">
      <c r="A25" s="4" t="str">
        <f>[1]Enums!$A$146</f>
        <v>1.1.2</v>
      </c>
      <c r="B25" s="13" t="s">
        <v>2332</v>
      </c>
      <c r="C25" t="str">
        <f xml:space="preserve"> E25&amp;" "&amp;$C$1</f>
        <v>Fluorite Ore</v>
      </c>
      <c r="D25" s="8" t="str">
        <f>[1]Minerals!B$1</f>
        <v>Mineral</v>
      </c>
      <c r="E25" s="3" t="str">
        <f>[1]Minerals!B10</f>
        <v>Fluorite</v>
      </c>
      <c r="F25" s="3">
        <v>3</v>
      </c>
      <c r="G25" s="1">
        <v>5</v>
      </c>
      <c r="H25" s="1">
        <v>2</v>
      </c>
      <c r="I25" s="1">
        <v>5</v>
      </c>
      <c r="J25" s="1">
        <v>2</v>
      </c>
      <c r="K25" s="8">
        <v>6</v>
      </c>
      <c r="L25" s="1">
        <v>40</v>
      </c>
      <c r="M25" s="1">
        <v>60</v>
      </c>
    </row>
    <row r="26" spans="1:18" ht="15" customHeight="1" x14ac:dyDescent="0.2">
      <c r="A26" s="4" t="str">
        <f>[1]Enums!$A$153</f>
        <v>1.3.2</v>
      </c>
      <c r="B26" s="13" t="s">
        <v>2400</v>
      </c>
      <c r="C26" t="str">
        <f xml:space="preserve"> E26&amp;" "&amp;$C$1</f>
        <v>Silicon Ore</v>
      </c>
      <c r="D26" s="8" t="str">
        <f>[1]Elements!B$1</f>
        <v>Element</v>
      </c>
      <c r="E26" s="3" t="str">
        <f>[1]Elements!$B$15</f>
        <v>Silicon</v>
      </c>
      <c r="F26" s="8">
        <v>3</v>
      </c>
      <c r="G26" s="8">
        <v>5</v>
      </c>
      <c r="H26" s="8">
        <v>2</v>
      </c>
      <c r="I26" s="8">
        <v>5</v>
      </c>
      <c r="J26" s="8">
        <v>5</v>
      </c>
      <c r="K26" s="8">
        <v>8</v>
      </c>
      <c r="L26" s="8">
        <v>20</v>
      </c>
      <c r="M26" s="8">
        <v>50</v>
      </c>
      <c r="N26" s="10">
        <v>180</v>
      </c>
      <c r="O26" s="10">
        <v>200</v>
      </c>
      <c r="P26" s="10">
        <v>210</v>
      </c>
      <c r="Q26" s="10" t="str">
        <f t="shared" ref="Q26" si="2">DEC2HEX(N26,2)&amp;DEC2HEX(O26,2)&amp;DEC2HEX(P26,2)</f>
        <v>B4C8D2</v>
      </c>
    </row>
    <row r="27" spans="1:18" ht="15" customHeight="1" x14ac:dyDescent="0.2">
      <c r="A27" s="4" t="str">
        <f>[1]Enums!$A$153</f>
        <v>1.3.2</v>
      </c>
      <c r="B27" s="13" t="s">
        <v>2414</v>
      </c>
      <c r="C27" t="str">
        <f xml:space="preserve"> E27</f>
        <v>Cinnabar</v>
      </c>
      <c r="D27" s="8" t="str">
        <f>[1]Minerals!B$1</f>
        <v>Mineral</v>
      </c>
      <c r="E27" s="8" t="str">
        <f>[1]Minerals!B11</f>
        <v>Cinnabar</v>
      </c>
      <c r="F27" s="8">
        <v>3</v>
      </c>
      <c r="G27" s="8">
        <v>5</v>
      </c>
      <c r="H27" s="8">
        <v>2</v>
      </c>
      <c r="I27" s="8">
        <v>5</v>
      </c>
      <c r="J27" s="8">
        <v>3</v>
      </c>
      <c r="K27" s="8">
        <v>5</v>
      </c>
      <c r="L27" s="8">
        <v>10</v>
      </c>
      <c r="M27" s="8">
        <v>30</v>
      </c>
      <c r="N27" s="10">
        <v>180</v>
      </c>
      <c r="O27" s="10">
        <v>200</v>
      </c>
      <c r="P27" s="10">
        <v>210</v>
      </c>
      <c r="Q27" s="10" t="str">
        <f t="shared" ref="Q27" si="3">DEC2HEX(N27,2)&amp;DEC2HEX(O27,2)&amp;DEC2HEX(P27,2)</f>
        <v>B4C8D2</v>
      </c>
    </row>
    <row r="28" spans="1:18" ht="15" customHeight="1" x14ac:dyDescent="0.25">
      <c r="D28" s="3"/>
      <c r="E28" s="3"/>
      <c r="F28" s="3"/>
      <c r="G28" s="1"/>
      <c r="H28" s="1"/>
      <c r="I28" s="1"/>
      <c r="J28" s="2"/>
      <c r="L28" s="1"/>
      <c r="M28" s="1"/>
    </row>
    <row r="29" spans="1:18" ht="15" customHeight="1" x14ac:dyDescent="0.2">
      <c r="D29" s="3"/>
      <c r="E29" s="3"/>
      <c r="F29" s="3"/>
      <c r="G29" s="1"/>
      <c r="H29" s="1"/>
      <c r="I29" s="1"/>
      <c r="J29" s="1"/>
      <c r="L29" s="1"/>
      <c r="M29" s="1"/>
    </row>
    <row r="30" spans="1:18" ht="15" customHeight="1" x14ac:dyDescent="0.2">
      <c r="D30" s="3"/>
      <c r="E30" s="3"/>
      <c r="F30" s="3"/>
      <c r="G30" s="1"/>
      <c r="H30" s="1"/>
      <c r="I30" s="1"/>
      <c r="J30" s="1"/>
      <c r="L30" s="1"/>
      <c r="M30" s="1"/>
    </row>
    <row r="31" spans="1:18" ht="15" customHeight="1" x14ac:dyDescent="0.2">
      <c r="D31" s="3"/>
      <c r="E31" s="3"/>
      <c r="F31" s="3"/>
      <c r="G31" s="1"/>
      <c r="H31" s="1"/>
      <c r="I31" s="1"/>
      <c r="J31" s="1"/>
      <c r="L31" s="1"/>
      <c r="M31" s="1"/>
    </row>
    <row r="32" spans="1:18" ht="15" customHeight="1" x14ac:dyDescent="0.25">
      <c r="D32" s="3"/>
      <c r="E32" s="3"/>
      <c r="F32" s="3"/>
      <c r="G32" s="1"/>
      <c r="H32" s="1"/>
      <c r="I32" s="1"/>
      <c r="J32" s="2"/>
      <c r="L32" s="1"/>
      <c r="M32" s="1"/>
    </row>
    <row r="33" spans="4:13" ht="15" customHeight="1" x14ac:dyDescent="0.25">
      <c r="D33" s="3"/>
      <c r="E33" s="3"/>
      <c r="F33" s="3"/>
      <c r="G33" s="1"/>
      <c r="H33" s="1"/>
      <c r="I33" s="1"/>
      <c r="J33" s="2"/>
      <c r="L33" s="1"/>
      <c r="M33" s="1"/>
    </row>
    <row r="34" spans="4:13" ht="15" customHeight="1" x14ac:dyDescent="0.25">
      <c r="D34" s="3"/>
      <c r="E34" s="3"/>
      <c r="F34" s="3"/>
      <c r="G34" s="1"/>
      <c r="H34" s="1"/>
      <c r="I34" s="1"/>
      <c r="J34" s="2"/>
      <c r="L34" s="1"/>
      <c r="M34" s="1"/>
    </row>
    <row r="35" spans="4:13" ht="15" customHeight="1" x14ac:dyDescent="0.25">
      <c r="D35" s="3"/>
      <c r="E35" s="3"/>
      <c r="F35" s="3"/>
      <c r="G35" s="1"/>
      <c r="H35" s="1"/>
      <c r="I35" s="1"/>
      <c r="J35" s="2"/>
      <c r="L35" s="1"/>
      <c r="M35" s="1"/>
    </row>
    <row r="36" spans="4:13" ht="15" customHeight="1" x14ac:dyDescent="0.25">
      <c r="D36" s="3"/>
      <c r="E36" s="3"/>
      <c r="F36" s="3"/>
      <c r="G36" s="1"/>
      <c r="H36" s="1"/>
      <c r="I36" s="1"/>
      <c r="J36" s="2"/>
      <c r="L36" s="1"/>
      <c r="M36" s="1"/>
    </row>
    <row r="37" spans="4:13" ht="15" customHeight="1" x14ac:dyDescent="0.2">
      <c r="D37" s="1"/>
      <c r="E37" s="1"/>
      <c r="F37" s="1"/>
      <c r="G37" s="1"/>
      <c r="H37" s="1"/>
      <c r="I37" s="1"/>
      <c r="J37" s="1"/>
      <c r="L37" s="1"/>
      <c r="M37" s="1"/>
    </row>
    <row r="38" spans="4:13" ht="15" customHeight="1" x14ac:dyDescent="0.2">
      <c r="D38" s="1"/>
      <c r="E38" s="1"/>
      <c r="F38" s="1"/>
      <c r="G38" s="1"/>
      <c r="H38" s="1"/>
      <c r="I38" s="1"/>
      <c r="J38" s="1"/>
      <c r="L38" s="1"/>
      <c r="M38" s="1"/>
    </row>
    <row r="39" spans="4:13" ht="15" customHeight="1" x14ac:dyDescent="0.25">
      <c r="D39" s="2"/>
      <c r="E39" s="2"/>
    </row>
    <row r="40" spans="4:13" ht="15" customHeight="1" x14ac:dyDescent="0.25">
      <c r="D40" s="2"/>
      <c r="E40" s="2"/>
    </row>
    <row r="41" spans="4:13" ht="15" customHeight="1" x14ac:dyDescent="0.25">
      <c r="D41" s="2"/>
      <c r="E41" s="2"/>
    </row>
    <row r="42" spans="4:13" ht="15" customHeight="1" x14ac:dyDescent="0.25">
      <c r="D42" s="2"/>
      <c r="E42" s="2"/>
    </row>
    <row r="43" spans="4:13" ht="15" customHeight="1" x14ac:dyDescent="0.25">
      <c r="D43" s="2"/>
      <c r="E43" s="2"/>
    </row>
    <row r="44" spans="4:13" ht="15" customHeight="1" x14ac:dyDescent="0.25">
      <c r="D44" s="2"/>
      <c r="E44" s="2"/>
    </row>
    <row r="45" spans="4:13" ht="15" customHeight="1" x14ac:dyDescent="0.25">
      <c r="D45" s="2"/>
      <c r="E45" s="2"/>
    </row>
    <row r="46" spans="4:13" ht="15" customHeight="1" x14ac:dyDescent="0.25">
      <c r="D46" s="2"/>
      <c r="E46" s="2"/>
    </row>
    <row r="47" spans="4:13" ht="15" customHeight="1" x14ac:dyDescent="0.25">
      <c r="D47" s="2"/>
      <c r="E47" s="2"/>
    </row>
    <row r="48" spans="4:13" ht="15" customHeight="1" x14ac:dyDescent="0.25">
      <c r="D48" s="2"/>
      <c r="E48" s="2"/>
    </row>
    <row r="49" spans="4:5" ht="15" customHeight="1" x14ac:dyDescent="0.25">
      <c r="D49" s="2"/>
      <c r="E49" s="2"/>
    </row>
    <row r="50" spans="4:5" ht="15" customHeight="1" x14ac:dyDescent="0.25">
      <c r="D50" s="2"/>
      <c r="E50" s="2"/>
    </row>
    <row r="51" spans="4:5" ht="15" customHeight="1" x14ac:dyDescent="0.25">
      <c r="D51" s="2"/>
      <c r="E51" s="2"/>
    </row>
    <row r="52" spans="4:5" ht="15" customHeight="1" x14ac:dyDescent="0.25">
      <c r="D52" s="2"/>
      <c r="E52" s="2"/>
    </row>
    <row r="53" spans="4:5" ht="15" customHeight="1" x14ac:dyDescent="0.25">
      <c r="D53" s="2"/>
      <c r="E53" s="2"/>
    </row>
    <row r="54" spans="4:5" ht="15" customHeight="1" x14ac:dyDescent="0.25">
      <c r="D54" s="2"/>
      <c r="E54" s="2"/>
    </row>
    <row r="55" spans="4:5" ht="15" customHeight="1" x14ac:dyDescent="0.25">
      <c r="D55" s="2"/>
      <c r="E55" s="2"/>
    </row>
    <row r="56" spans="4:5" ht="15" customHeight="1" x14ac:dyDescent="0.25">
      <c r="D56" s="2"/>
      <c r="E56" s="2"/>
    </row>
    <row r="57" spans="4:5" ht="15" customHeight="1" x14ac:dyDescent="0.25">
      <c r="D57" s="2"/>
      <c r="E57" s="2"/>
    </row>
    <row r="58" spans="4:5" ht="15" customHeight="1" x14ac:dyDescent="0.25">
      <c r="D58" s="2"/>
      <c r="E58" s="2"/>
    </row>
    <row r="59" spans="4:5" ht="15" customHeight="1" x14ac:dyDescent="0.25">
      <c r="D59" s="2"/>
      <c r="E59" s="2"/>
    </row>
    <row r="60" spans="4:5" ht="15" customHeight="1" x14ac:dyDescent="0.25">
      <c r="D60" s="2"/>
      <c r="E60" s="2"/>
    </row>
    <row r="61" spans="4:5" ht="15" customHeight="1" x14ac:dyDescent="0.25">
      <c r="D61" s="2"/>
      <c r="E61" s="2"/>
    </row>
    <row r="62" spans="4:5" ht="15" customHeight="1" x14ac:dyDescent="0.25">
      <c r="D62" s="2"/>
      <c r="E62" s="2"/>
    </row>
    <row r="63" spans="4:5" ht="15" customHeight="1" x14ac:dyDescent="0.25">
      <c r="D63" s="2"/>
      <c r="E63" s="2"/>
    </row>
    <row r="64" spans="4:5" ht="15" customHeight="1" x14ac:dyDescent="0.25">
      <c r="D64" s="2"/>
      <c r="E64" s="2"/>
    </row>
    <row r="65" spans="4:5" ht="15" customHeight="1" x14ac:dyDescent="0.25">
      <c r="D65" s="2"/>
      <c r="E65" s="2"/>
    </row>
    <row r="66" spans="4:5" ht="15" customHeight="1" x14ac:dyDescent="0.25">
      <c r="D66" s="2"/>
      <c r="E66" s="2"/>
    </row>
    <row r="67" spans="4:5" ht="15" customHeight="1" x14ac:dyDescent="0.25">
      <c r="D67" s="2"/>
      <c r="E67" s="2"/>
    </row>
    <row r="68" spans="4:5" ht="15" customHeight="1" x14ac:dyDescent="0.25">
      <c r="D68" s="2"/>
      <c r="E68" s="2"/>
    </row>
    <row r="69" spans="4:5" ht="15" customHeight="1" x14ac:dyDescent="0.25">
      <c r="D69" s="2"/>
      <c r="E69" s="2"/>
    </row>
    <row r="70" spans="4:5" ht="15" customHeight="1" x14ac:dyDescent="0.25">
      <c r="D70" s="2"/>
      <c r="E70" s="2"/>
    </row>
    <row r="71" spans="4:5" ht="15" customHeight="1" x14ac:dyDescent="0.25">
      <c r="D71" s="2"/>
      <c r="E71" s="2"/>
    </row>
    <row r="72" spans="4:5" ht="15" customHeight="1" x14ac:dyDescent="0.25">
      <c r="D72" s="2"/>
      <c r="E72" s="2"/>
    </row>
    <row r="73" spans="4:5" ht="15" customHeight="1" x14ac:dyDescent="0.25">
      <c r="D73" s="2"/>
      <c r="E73" s="2"/>
    </row>
    <row r="74" spans="4:5" ht="15" customHeight="1" x14ac:dyDescent="0.25">
      <c r="D74" s="2"/>
      <c r="E74" s="2"/>
    </row>
    <row r="75" spans="4:5" ht="15" customHeight="1" x14ac:dyDescent="0.25">
      <c r="D75" s="2"/>
      <c r="E75" s="2"/>
    </row>
    <row r="76" spans="4:5" ht="15" customHeight="1" x14ac:dyDescent="0.25">
      <c r="D76" s="2"/>
      <c r="E76" s="2"/>
    </row>
    <row r="77" spans="4:5" ht="15" customHeight="1" x14ac:dyDescent="0.25">
      <c r="D77" s="2"/>
      <c r="E77" s="2"/>
    </row>
    <row r="78" spans="4:5" ht="15" customHeight="1" x14ac:dyDescent="0.25">
      <c r="D78" s="2"/>
      <c r="E78" s="2"/>
    </row>
    <row r="79" spans="4:5" ht="15" customHeight="1" x14ac:dyDescent="0.25">
      <c r="D79" s="2"/>
      <c r="E79" s="2"/>
    </row>
    <row r="80" spans="4:5" ht="15" customHeight="1" x14ac:dyDescent="0.25">
      <c r="D80" s="2"/>
      <c r="E80" s="2"/>
    </row>
    <row r="81" spans="4:5" ht="15" customHeight="1" x14ac:dyDescent="0.25">
      <c r="D81" s="2"/>
      <c r="E81" s="2"/>
    </row>
    <row r="82" spans="4:5" ht="15" customHeight="1" x14ac:dyDescent="0.25">
      <c r="D82" s="2"/>
      <c r="E82" s="2"/>
    </row>
    <row r="83" spans="4:5" ht="15" customHeight="1" x14ac:dyDescent="0.25">
      <c r="D83" s="2"/>
      <c r="E83" s="2"/>
    </row>
    <row r="84" spans="4:5" ht="15" customHeight="1" x14ac:dyDescent="0.25">
      <c r="D84" s="2"/>
      <c r="E84" s="2"/>
    </row>
    <row r="85" spans="4:5" ht="15" customHeight="1" x14ac:dyDescent="0.25">
      <c r="D85" s="2"/>
      <c r="E85" s="2"/>
    </row>
    <row r="86" spans="4:5" ht="15" customHeight="1" x14ac:dyDescent="0.25">
      <c r="D86" s="2"/>
      <c r="E86" s="2"/>
    </row>
    <row r="87" spans="4:5" ht="15" customHeight="1" x14ac:dyDescent="0.25">
      <c r="D87" s="2"/>
      <c r="E87" s="2"/>
    </row>
    <row r="88" spans="4:5" ht="15" customHeight="1" x14ac:dyDescent="0.25">
      <c r="D88" s="2"/>
      <c r="E88" s="2"/>
    </row>
    <row r="89" spans="4:5" ht="15" customHeight="1" x14ac:dyDescent="0.25">
      <c r="D89" s="2"/>
      <c r="E89" s="2"/>
    </row>
    <row r="90" spans="4:5" ht="15" customHeight="1" x14ac:dyDescent="0.25">
      <c r="D90" s="2"/>
      <c r="E90" s="2"/>
    </row>
    <row r="91" spans="4:5" ht="15" customHeight="1" x14ac:dyDescent="0.25">
      <c r="D91" s="2"/>
      <c r="E91" s="2"/>
    </row>
    <row r="92" spans="4:5" ht="15" customHeight="1" x14ac:dyDescent="0.25">
      <c r="D92" s="2"/>
      <c r="E92" s="2"/>
    </row>
    <row r="93" spans="4:5" ht="15" customHeight="1" x14ac:dyDescent="0.25">
      <c r="D93" s="2"/>
      <c r="E93" s="2"/>
    </row>
    <row r="94" spans="4:5" ht="15" customHeight="1" x14ac:dyDescent="0.25">
      <c r="D94" s="2"/>
      <c r="E94" s="2"/>
    </row>
    <row r="95" spans="4:5" ht="15" customHeight="1" x14ac:dyDescent="0.25">
      <c r="D95" s="2"/>
      <c r="E95" s="2"/>
    </row>
    <row r="96" spans="4:5" ht="15" customHeight="1" x14ac:dyDescent="0.25">
      <c r="D96" s="2"/>
      <c r="E96" s="2"/>
    </row>
    <row r="97" spans="4:5" ht="15" customHeight="1" x14ac:dyDescent="0.25">
      <c r="D97" s="2"/>
      <c r="E97" s="2"/>
    </row>
    <row r="98" spans="4:5" ht="15" customHeight="1" x14ac:dyDescent="0.25">
      <c r="D98" s="2"/>
      <c r="E98" s="2"/>
    </row>
    <row r="99" spans="4:5" ht="15" customHeight="1" x14ac:dyDescent="0.25">
      <c r="D99" s="2"/>
      <c r="E99" s="2"/>
    </row>
    <row r="100" spans="4:5" ht="15" customHeight="1" x14ac:dyDescent="0.25">
      <c r="D100" s="2"/>
      <c r="E100" s="2"/>
    </row>
    <row r="101" spans="4:5" ht="15" customHeight="1" x14ac:dyDescent="0.25">
      <c r="D101" s="2"/>
      <c r="E101" s="2"/>
    </row>
    <row r="102" spans="4:5" ht="15" customHeight="1" x14ac:dyDescent="0.25">
      <c r="D102" s="2"/>
      <c r="E102" s="2"/>
    </row>
    <row r="103" spans="4:5" ht="15" customHeight="1" x14ac:dyDescent="0.25">
      <c r="D103" s="2"/>
      <c r="E103" s="2"/>
    </row>
    <row r="104" spans="4:5" ht="15" customHeight="1" x14ac:dyDescent="0.25">
      <c r="D104" s="2"/>
      <c r="E104" s="2"/>
    </row>
    <row r="105" spans="4:5" ht="15" customHeight="1" x14ac:dyDescent="0.25">
      <c r="D105" s="2"/>
      <c r="E105" s="2"/>
    </row>
    <row r="106" spans="4:5" ht="15" customHeight="1" x14ac:dyDescent="0.25">
      <c r="D106" s="2"/>
      <c r="E106" s="2"/>
    </row>
    <row r="107" spans="4:5" ht="15" customHeight="1" x14ac:dyDescent="0.25">
      <c r="D107" s="2"/>
      <c r="E107" s="2"/>
    </row>
    <row r="108" spans="4:5" ht="15" customHeight="1" x14ac:dyDescent="0.25">
      <c r="D108" s="2"/>
      <c r="E108" s="2"/>
    </row>
    <row r="109" spans="4:5" ht="15" customHeight="1" x14ac:dyDescent="0.25">
      <c r="D109" s="2"/>
      <c r="E109" s="2"/>
    </row>
    <row r="110" spans="4:5" ht="15" customHeight="1" x14ac:dyDescent="0.25">
      <c r="D110" s="2"/>
      <c r="E110" s="2"/>
    </row>
    <row r="111" spans="4:5" ht="15" customHeight="1" x14ac:dyDescent="0.25">
      <c r="D111" s="2"/>
      <c r="E111" s="2"/>
    </row>
    <row r="112" spans="4:5" ht="15" customHeight="1" x14ac:dyDescent="0.25">
      <c r="D112" s="2"/>
      <c r="E112" s="2"/>
    </row>
    <row r="113" spans="4:5" ht="15" customHeight="1" x14ac:dyDescent="0.25">
      <c r="D113" s="2"/>
      <c r="E113" s="2"/>
    </row>
    <row r="114" spans="4:5" ht="15" customHeight="1" x14ac:dyDescent="0.25">
      <c r="D114" s="2"/>
      <c r="E114" s="2"/>
    </row>
    <row r="115" spans="4:5" ht="15" customHeight="1" x14ac:dyDescent="0.25">
      <c r="D115" s="2"/>
      <c r="E115" s="2"/>
    </row>
    <row r="116" spans="4:5" ht="15" customHeight="1" x14ac:dyDescent="0.25">
      <c r="D116" s="2"/>
      <c r="E116" s="2"/>
    </row>
    <row r="117" spans="4:5" ht="15" customHeight="1" x14ac:dyDescent="0.25">
      <c r="D117" s="2"/>
      <c r="E117" s="2"/>
    </row>
    <row r="118" spans="4:5" ht="15" customHeight="1" x14ac:dyDescent="0.25">
      <c r="D118" s="2"/>
      <c r="E118" s="2"/>
    </row>
    <row r="119" spans="4:5" ht="15" customHeight="1" x14ac:dyDescent="0.25">
      <c r="D119" s="2"/>
      <c r="E119" s="2"/>
    </row>
    <row r="120" spans="4:5" ht="15" customHeight="1" x14ac:dyDescent="0.25">
      <c r="D120" s="2"/>
      <c r="E120" s="2"/>
    </row>
  </sheetData>
  <dataValidations count="1">
    <dataValidation type="decimal" sqref="N20:P20 N2:P5 N9:P9 N7:P7 N11:P11 N13:P13 H28:I38 H21:I23 L21:L23 L25 H25:I25 N26:P27 L28:L38">
      <formula1>0</formula1>
      <formula2>255</formula2>
    </dataValidation>
  </dataValidations>
  <pageMargins left="0.7" right="0.7" top="0.75" bottom="0.75" header="0.3" footer="0.3"/>
  <pageSetup orientation="portrait" horizontalDpi="4294967293"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7"/>
  <sheetViews>
    <sheetView workbookViewId="0">
      <selection activeCell="F6" sqref="F6"/>
    </sheetView>
  </sheetViews>
  <sheetFormatPr defaultColWidth="8.85546875" defaultRowHeight="12.75" x14ac:dyDescent="0.2"/>
  <cols>
    <col min="2" max="2" width="8.85546875" bestFit="1" customWidth="1"/>
    <col min="3" max="3" width="20" customWidth="1"/>
    <col min="4" max="4" width="12.42578125" bestFit="1" customWidth="1"/>
    <col min="5" max="5" width="16.28515625" customWidth="1"/>
    <col min="6" max="6" width="22.7109375" customWidth="1"/>
  </cols>
  <sheetData>
    <row r="1" spans="1:6" x14ac:dyDescent="0.2">
      <c r="A1" s="5" t="str">
        <f>[1]Enums!$A$133</f>
        <v>Version</v>
      </c>
      <c r="B1" s="25" t="str">
        <f xml:space="preserve"> '[1]Game IDs'!A1</f>
        <v>Game ID</v>
      </c>
      <c r="C1" s="5" t="s">
        <v>15</v>
      </c>
      <c r="D1" s="6" t="s">
        <v>1</v>
      </c>
      <c r="E1" s="6" t="s">
        <v>23</v>
      </c>
      <c r="F1" s="6" t="s">
        <v>36</v>
      </c>
    </row>
    <row r="2" spans="1:6" x14ac:dyDescent="0.2">
      <c r="A2" s="4" t="str">
        <f>[1]Enums!$A$134</f>
        <v>1.0.0</v>
      </c>
      <c r="B2" s="12" t="s">
        <v>47</v>
      </c>
      <c r="C2" t="str">
        <f xml:space="preserve"> E2&amp;" "&amp;$C$1</f>
        <v>Magnesium Ingot</v>
      </c>
      <c r="D2" s="8" t="str">
        <f xml:space="preserve"> [1]Elements!$B$1</f>
        <v>Element</v>
      </c>
      <c r="E2" s="8" t="str">
        <f>[1]Elements!B13</f>
        <v>Magnesium</v>
      </c>
      <c r="F2" s="8">
        <v>128</v>
      </c>
    </row>
    <row r="3" spans="1:6" x14ac:dyDescent="0.2">
      <c r="A3" s="4" t="str">
        <f>[1]Enums!$A$134</f>
        <v>1.0.0</v>
      </c>
      <c r="B3" s="12" t="s">
        <v>48</v>
      </c>
      <c r="C3" t="str">
        <f t="shared" ref="C3:C20" si="0" xml:space="preserve"> E3&amp;" "&amp;$C$1</f>
        <v>Titanium Ingot</v>
      </c>
      <c r="D3" s="8" t="str">
        <f xml:space="preserve"> [1]Elements!$B$1</f>
        <v>Element</v>
      </c>
      <c r="E3" s="8" t="str">
        <f>[1]Elements!B23</f>
        <v>Titanium</v>
      </c>
      <c r="F3" s="8">
        <v>8</v>
      </c>
    </row>
    <row r="4" spans="1:6" x14ac:dyDescent="0.2">
      <c r="A4" s="4" t="str">
        <f>[1]Enums!$A$134</f>
        <v>1.0.0</v>
      </c>
      <c r="B4" s="12" t="s">
        <v>49</v>
      </c>
      <c r="C4" t="str">
        <f t="shared" si="0"/>
        <v>Manganese Ingot</v>
      </c>
      <c r="D4" s="8" t="str">
        <f xml:space="preserve"> [1]Elements!$B$1</f>
        <v>Element</v>
      </c>
      <c r="E4" s="8" t="str">
        <f>[1]Elements!B26</f>
        <v>Manganese</v>
      </c>
      <c r="F4" s="8">
        <v>128</v>
      </c>
    </row>
    <row r="5" spans="1:6" x14ac:dyDescent="0.2">
      <c r="A5" s="4" t="str">
        <f>[1]Enums!$A$134</f>
        <v>1.0.0</v>
      </c>
      <c r="B5" s="12" t="s">
        <v>50</v>
      </c>
      <c r="C5" t="str">
        <f t="shared" si="0"/>
        <v>Cobalt Ingot</v>
      </c>
      <c r="D5" s="8" t="str">
        <f xml:space="preserve"> [1]Elements!$B$1</f>
        <v>Element</v>
      </c>
      <c r="E5" s="8" t="str">
        <f>[1]Elements!B28</f>
        <v>Cobalt</v>
      </c>
      <c r="F5" s="8">
        <v>128</v>
      </c>
    </row>
    <row r="6" spans="1:6" x14ac:dyDescent="0.2">
      <c r="A6" s="4" t="str">
        <f>[1]Enums!$A$134</f>
        <v>1.0.0</v>
      </c>
      <c r="B6" s="12" t="s">
        <v>51</v>
      </c>
      <c r="C6" t="str">
        <f t="shared" si="0"/>
        <v>Nickel Ingot</v>
      </c>
      <c r="D6" s="8" t="str">
        <f xml:space="preserve"> [1]Elements!$B$1</f>
        <v>Element</v>
      </c>
      <c r="E6" s="8" t="str">
        <f>[1]Elements!B29</f>
        <v>Nickel</v>
      </c>
      <c r="F6" s="10">
        <v>64</v>
      </c>
    </row>
    <row r="7" spans="1:6" x14ac:dyDescent="0.2">
      <c r="A7" s="4" t="str">
        <f>[1]Enums!$A$134</f>
        <v>1.0.0</v>
      </c>
      <c r="B7" s="12" t="s">
        <v>52</v>
      </c>
      <c r="C7" t="str">
        <f t="shared" si="0"/>
        <v>Copper Ingot</v>
      </c>
      <c r="D7" s="8" t="str">
        <f xml:space="preserve"> [1]Elements!$B$1</f>
        <v>Element</v>
      </c>
      <c r="E7" s="8" t="str">
        <f>[1]Elements!B30</f>
        <v>Copper</v>
      </c>
      <c r="F7" s="8">
        <v>0</v>
      </c>
    </row>
    <row r="8" spans="1:6" x14ac:dyDescent="0.2">
      <c r="A8" s="4" t="str">
        <f>[1]Enums!$A$134</f>
        <v>1.0.0</v>
      </c>
      <c r="B8" s="12" t="s">
        <v>53</v>
      </c>
      <c r="C8" t="str">
        <f t="shared" si="0"/>
        <v>Zinc Ingot</v>
      </c>
      <c r="D8" s="8" t="str">
        <f xml:space="preserve"> [1]Elements!$B$1</f>
        <v>Element</v>
      </c>
      <c r="E8" s="8" t="str">
        <f>[1]Elements!B31</f>
        <v>Zinc</v>
      </c>
      <c r="F8" s="10">
        <v>0</v>
      </c>
    </row>
    <row r="9" spans="1:6" x14ac:dyDescent="0.2">
      <c r="A9" s="4" t="str">
        <f>[1]Enums!$A$134</f>
        <v>1.0.0</v>
      </c>
      <c r="B9" s="12" t="s">
        <v>54</v>
      </c>
      <c r="C9" t="str">
        <f t="shared" si="0"/>
        <v>Palladium Ingot</v>
      </c>
      <c r="D9" s="8" t="str">
        <f xml:space="preserve"> [1]Elements!$B$1</f>
        <v>Element</v>
      </c>
      <c r="E9" s="8" t="str">
        <f>[1]Elements!B47</f>
        <v>Palladium</v>
      </c>
      <c r="F9" s="8">
        <v>0</v>
      </c>
    </row>
    <row r="10" spans="1:6" x14ac:dyDescent="0.2">
      <c r="A10" s="4" t="str">
        <f>[1]Enums!$A$134</f>
        <v>1.0.0</v>
      </c>
      <c r="B10" s="12" t="s">
        <v>55</v>
      </c>
      <c r="C10" t="str">
        <f t="shared" si="0"/>
        <v>Silver Ingot</v>
      </c>
      <c r="D10" s="8" t="str">
        <f xml:space="preserve"> [1]Elements!$B$1</f>
        <v>Element</v>
      </c>
      <c r="E10" s="8" t="str">
        <f>[1]Elements!B48</f>
        <v>Silver</v>
      </c>
      <c r="F10" s="10">
        <v>0</v>
      </c>
    </row>
    <row r="11" spans="1:6" x14ac:dyDescent="0.2">
      <c r="A11" s="4" t="str">
        <f>[1]Enums!$A$134</f>
        <v>1.0.0</v>
      </c>
      <c r="B11" s="12" t="s">
        <v>56</v>
      </c>
      <c r="C11" t="str">
        <f t="shared" si="0"/>
        <v>Antimony Ingot</v>
      </c>
      <c r="D11" s="8" t="str">
        <f xml:space="preserve"> [1]Elements!$B$1</f>
        <v>Element</v>
      </c>
      <c r="E11" s="8" t="str">
        <f>[1]Elements!B52</f>
        <v>Antimony</v>
      </c>
      <c r="F11" s="8">
        <v>64</v>
      </c>
    </row>
    <row r="12" spans="1:6" x14ac:dyDescent="0.2">
      <c r="A12" s="4" t="str">
        <f>[1]Enums!$A$134</f>
        <v>1.0.0</v>
      </c>
      <c r="B12" s="12" t="s">
        <v>57</v>
      </c>
      <c r="C12" t="str">
        <f t="shared" si="0"/>
        <v>Tungsten Ingot</v>
      </c>
      <c r="D12" s="8" t="str">
        <f xml:space="preserve"> [1]Elements!$B$1</f>
        <v>Element</v>
      </c>
      <c r="E12" s="8" t="str">
        <f>[1]Elements!B75</f>
        <v>Tungsten</v>
      </c>
      <c r="F12" s="10">
        <v>32</v>
      </c>
    </row>
    <row r="13" spans="1:6" x14ac:dyDescent="0.2">
      <c r="A13" s="4" t="str">
        <f>[1]Enums!$A$134</f>
        <v>1.0.0</v>
      </c>
      <c r="B13" s="12" t="s">
        <v>58</v>
      </c>
      <c r="C13" t="str">
        <f t="shared" si="0"/>
        <v>Platinum Ingot</v>
      </c>
      <c r="D13" s="8" t="str">
        <f xml:space="preserve"> [1]Elements!$B$1</f>
        <v>Element</v>
      </c>
      <c r="E13" s="8" t="str">
        <f>[1]Elements!B79</f>
        <v>Platinum</v>
      </c>
      <c r="F13" s="8">
        <v>4</v>
      </c>
    </row>
    <row r="14" spans="1:6" x14ac:dyDescent="0.2">
      <c r="A14" s="4" t="str">
        <f>[1]Enums!$A$144</f>
        <v>1.1.0</v>
      </c>
      <c r="B14" s="12" t="s">
        <v>59</v>
      </c>
      <c r="C14" t="str">
        <f t="shared" si="0"/>
        <v>Plumbum (Lead) Ingot</v>
      </c>
      <c r="D14" s="8" t="str">
        <f xml:space="preserve"> [1]Elements!$B$1</f>
        <v>Element</v>
      </c>
      <c r="E14" s="8" t="str">
        <f>[1]Elements!B83</f>
        <v>Plumbum (Lead)</v>
      </c>
      <c r="F14" s="10">
        <v>0</v>
      </c>
    </row>
    <row r="15" spans="1:6" x14ac:dyDescent="0.2">
      <c r="A15" s="4" t="str">
        <f>[1]Enums!$A$134</f>
        <v>1.0.0</v>
      </c>
      <c r="B15" s="12" t="s">
        <v>60</v>
      </c>
      <c r="C15" t="str">
        <f t="shared" si="0"/>
        <v>Bismuth Ingot</v>
      </c>
      <c r="D15" s="8" t="str">
        <f xml:space="preserve"> [1]Elements!$B$1</f>
        <v>Element</v>
      </c>
      <c r="E15" s="8" t="str">
        <f>[1]Elements!B84</f>
        <v>Bismuth</v>
      </c>
      <c r="F15" s="10">
        <v>16</v>
      </c>
    </row>
    <row r="16" spans="1:6" x14ac:dyDescent="0.2">
      <c r="A16" s="4" t="str">
        <f>[1]Enums!$A$134</f>
        <v>1.0.0</v>
      </c>
      <c r="B16" s="12" t="s">
        <v>61</v>
      </c>
      <c r="C16" t="str">
        <f t="shared" si="0"/>
        <v>Aluminum Ingot</v>
      </c>
      <c r="D16" s="8" t="str">
        <f xml:space="preserve"> [1]Elements!$B$1</f>
        <v>Element</v>
      </c>
      <c r="E16" s="8" t="str">
        <f>[1]Elements!B14</f>
        <v>Aluminum</v>
      </c>
      <c r="F16" s="9">
        <v>64</v>
      </c>
    </row>
    <row r="17" spans="1:6" x14ac:dyDescent="0.2">
      <c r="A17" s="4" t="str">
        <f>[1]Enums!$A$138</f>
        <v>1.0.4</v>
      </c>
      <c r="B17" s="12" t="s">
        <v>62</v>
      </c>
      <c r="C17" t="str">
        <f t="shared" si="0"/>
        <v>Steel Ingot</v>
      </c>
      <c r="D17" s="8" t="str">
        <f xml:space="preserve"> [1]Alloys!$B$1</f>
        <v>Alloy</v>
      </c>
      <c r="E17" s="8" t="str">
        <f>[1]Alloys!B2</f>
        <v>Steel</v>
      </c>
      <c r="F17" s="9">
        <v>8</v>
      </c>
    </row>
    <row r="18" spans="1:6" x14ac:dyDescent="0.2">
      <c r="A18" s="4" t="str">
        <f>[1]Enums!$A$138</f>
        <v>1.0.4</v>
      </c>
      <c r="B18" s="12" t="s">
        <v>35</v>
      </c>
      <c r="C18" t="str">
        <f t="shared" si="0"/>
        <v>Stainless Steel Ingot</v>
      </c>
      <c r="D18" s="8" t="str">
        <f xml:space="preserve"> [1]Alloys!$B$1</f>
        <v>Alloy</v>
      </c>
      <c r="E18" s="8" t="str">
        <f>[1]Alloys!B3</f>
        <v>Stainless Steel</v>
      </c>
      <c r="F18" s="9">
        <v>4</v>
      </c>
    </row>
    <row r="19" spans="1:6" x14ac:dyDescent="0.2">
      <c r="A19" s="4" t="str">
        <f>[1]Enums!$A$134</f>
        <v>1.0.0</v>
      </c>
      <c r="B19" s="12" t="s">
        <v>24</v>
      </c>
      <c r="C19" t="str">
        <f t="shared" si="0"/>
        <v>Brass Ingot</v>
      </c>
      <c r="D19" s="8" t="str">
        <f xml:space="preserve"> [1]Alloys!$B$1</f>
        <v>Alloy</v>
      </c>
      <c r="E19" s="8" t="str">
        <f>[1]Alloys!B4</f>
        <v>Brass</v>
      </c>
      <c r="F19" s="9">
        <v>16</v>
      </c>
    </row>
    <row r="20" spans="1:6" x14ac:dyDescent="0.2">
      <c r="A20" s="4" t="str">
        <f>[1]Enums!$A$134</f>
        <v>1.0.0</v>
      </c>
      <c r="B20" s="12" t="s">
        <v>25</v>
      </c>
      <c r="C20" t="str">
        <f t="shared" si="0"/>
        <v>Bronze Ingot</v>
      </c>
      <c r="D20" s="8" t="str">
        <f xml:space="preserve"> [1]Alloys!$B$1</f>
        <v>Alloy</v>
      </c>
      <c r="E20" s="8" t="str">
        <f>[1]Alloys!B5</f>
        <v>Bronze</v>
      </c>
      <c r="F20" s="9">
        <v>128</v>
      </c>
    </row>
    <row r="21" spans="1:6" x14ac:dyDescent="0.2">
      <c r="A21" s="4" t="str">
        <f>[1]Enums!$A$134</f>
        <v>1.0.0</v>
      </c>
      <c r="B21" s="13" t="s">
        <v>1946</v>
      </c>
      <c r="C21" t="str">
        <f xml:space="preserve"> E21&amp;" "&amp;$C$1</f>
        <v>Tin Ingot</v>
      </c>
      <c r="D21" s="8" t="str">
        <f xml:space="preserve"> [1]Elements!$B$1</f>
        <v>Element</v>
      </c>
      <c r="E21" s="8" t="str">
        <f>[1]Elements!B51</f>
        <v>Tin</v>
      </c>
      <c r="F21" s="10">
        <v>0</v>
      </c>
    </row>
    <row r="22" spans="1:6" x14ac:dyDescent="0.2">
      <c r="A22" s="4" t="str">
        <f>[1]Enums!$A$138</f>
        <v>1.0.4</v>
      </c>
      <c r="B22" s="13" t="s">
        <v>1947</v>
      </c>
      <c r="C22" t="str">
        <f>"Chrome " &amp;C1</f>
        <v>Chrome Ingot</v>
      </c>
      <c r="D22" t="str">
        <f>[1]Minerals!$B$1</f>
        <v>Mineral</v>
      </c>
      <c r="E22" t="str">
        <f>[1]Minerals!$B$6</f>
        <v>Chromite</v>
      </c>
      <c r="F22" s="9">
        <v>0</v>
      </c>
    </row>
    <row r="23" spans="1:6" x14ac:dyDescent="0.2">
      <c r="A23" s="4" t="str">
        <f>[1]Enums!$A$144</f>
        <v>1.1.0</v>
      </c>
      <c r="B23" s="12" t="s">
        <v>93</v>
      </c>
      <c r="C23" t="str">
        <f xml:space="preserve"> E23&amp;" "&amp;$C$1</f>
        <v>Tungsten Carbide Ingot</v>
      </c>
      <c r="D23" s="8" t="str">
        <f xml:space="preserve"> [1]Alloys!$B$1</f>
        <v>Alloy</v>
      </c>
      <c r="E23" s="8" t="str">
        <f>[1]Alloys!B6</f>
        <v>Tungsten Carbide</v>
      </c>
      <c r="F23" s="9">
        <v>2</v>
      </c>
    </row>
    <row r="24" spans="1:6" x14ac:dyDescent="0.2">
      <c r="A24" s="4" t="str">
        <f>[1]Enums!$A$144</f>
        <v>1.1.0</v>
      </c>
      <c r="B24" s="12" t="s">
        <v>95</v>
      </c>
      <c r="C24" t="str">
        <f xml:space="preserve"> E24&amp;" "&amp;$C$1</f>
        <v>Nichrome Ingot</v>
      </c>
      <c r="D24" s="8" t="str">
        <f xml:space="preserve"> [1]Alloys!$B$1</f>
        <v>Alloy</v>
      </c>
      <c r="E24" s="8" t="str">
        <f>[1]Alloys!B7</f>
        <v>Nichrome</v>
      </c>
      <c r="F24" s="9">
        <v>16</v>
      </c>
    </row>
    <row r="25" spans="1:6" x14ac:dyDescent="0.2">
      <c r="A25" s="4" t="str">
        <f>[1]Enums!$A$144</f>
        <v>1.1.0</v>
      </c>
      <c r="B25" s="12" t="s">
        <v>97</v>
      </c>
      <c r="C25" t="str">
        <f xml:space="preserve"> E25&amp;" "&amp;$C$1</f>
        <v>Antimony-Lead Ingot</v>
      </c>
      <c r="D25" s="8" t="str">
        <f xml:space="preserve"> [1]Alloys!$B$1</f>
        <v>Alloy</v>
      </c>
      <c r="E25" s="8" t="str">
        <f>[1]Alloys!B8</f>
        <v>Antimony-Lead</v>
      </c>
      <c r="F25" s="9">
        <v>32</v>
      </c>
    </row>
    <row r="26" spans="1:6" x14ac:dyDescent="0.2">
      <c r="A26" s="4" t="str">
        <f>[1]Enums!$A$153</f>
        <v>1.3.2</v>
      </c>
      <c r="B26" s="13" t="s">
        <v>2401</v>
      </c>
      <c r="C26" t="str">
        <f xml:space="preserve"> E26&amp;" "&amp;$C$1</f>
        <v>Silicon Ingot</v>
      </c>
      <c r="D26" s="8" t="str">
        <f xml:space="preserve"> [1]Elements!$B$1</f>
        <v>Element</v>
      </c>
      <c r="E26" s="8" t="str">
        <f>Ores!E26</f>
        <v>Silicon</v>
      </c>
      <c r="F26" s="9">
        <v>0</v>
      </c>
    </row>
    <row r="27" spans="1:6" x14ac:dyDescent="0.2">
      <c r="A27" s="4" t="str">
        <f>[1]Enums!$A$153</f>
        <v>1.3.2</v>
      </c>
      <c r="B27" s="13" t="s">
        <v>2416</v>
      </c>
      <c r="C27" s="4" t="s">
        <v>2415</v>
      </c>
      <c r="D27" t="str">
        <f>[1]Minerals!$B$1</f>
        <v>Mineral</v>
      </c>
      <c r="E27" s="8" t="str">
        <f>Ores!E27</f>
        <v>Cinnabar</v>
      </c>
      <c r="F27" s="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27"/>
  <sheetViews>
    <sheetView workbookViewId="0">
      <selection activeCell="E35" sqref="E35"/>
    </sheetView>
  </sheetViews>
  <sheetFormatPr defaultColWidth="8.85546875" defaultRowHeight="12.75" x14ac:dyDescent="0.2"/>
  <cols>
    <col min="2" max="2" width="8.85546875" bestFit="1" customWidth="1"/>
    <col min="3" max="3" width="23.140625" customWidth="1"/>
    <col min="4" max="4" width="21.5703125" customWidth="1"/>
    <col min="5" max="5" width="22.7109375" customWidth="1"/>
  </cols>
  <sheetData>
    <row r="1" spans="1:5" x14ac:dyDescent="0.2">
      <c r="A1" s="5" t="str">
        <f>[1]Enums!$A$133</f>
        <v>Version</v>
      </c>
      <c r="B1" s="25" t="str">
        <f xml:space="preserve"> '[1]Game IDs'!A1</f>
        <v>Game ID</v>
      </c>
      <c r="C1" s="5" t="s">
        <v>2458</v>
      </c>
      <c r="D1" s="6" t="s">
        <v>23</v>
      </c>
      <c r="E1" s="6" t="s">
        <v>2459</v>
      </c>
    </row>
    <row r="2" spans="1:5" x14ac:dyDescent="0.2">
      <c r="A2" s="4" t="str">
        <f>[1]Enums!$A$153</f>
        <v>1.3.2</v>
      </c>
      <c r="B2" s="13" t="s">
        <v>2432</v>
      </c>
      <c r="C2" t="str">
        <f>Ingots!E2&amp;" "&amp;$C$1</f>
        <v>Magnesium Nugget</v>
      </c>
      <c r="D2" s="8" t="str">
        <f>Ingots!C2</f>
        <v>Magnesium Ingot</v>
      </c>
      <c r="E2" s="8">
        <v>128</v>
      </c>
    </row>
    <row r="3" spans="1:5" x14ac:dyDescent="0.2">
      <c r="A3" s="4" t="str">
        <f>[1]Enums!$A$153</f>
        <v>1.3.2</v>
      </c>
      <c r="B3" s="13" t="s">
        <v>2433</v>
      </c>
      <c r="C3" t="str">
        <f>Ingots!E3&amp;" "&amp;$C$1</f>
        <v>Titanium Nugget</v>
      </c>
      <c r="D3" s="8" t="str">
        <f>Ingots!C3</f>
        <v>Titanium Ingot</v>
      </c>
      <c r="E3" s="8">
        <v>8</v>
      </c>
    </row>
    <row r="4" spans="1:5" x14ac:dyDescent="0.2">
      <c r="A4" s="4" t="str">
        <f>[1]Enums!$A$153</f>
        <v>1.3.2</v>
      </c>
      <c r="B4" s="13" t="s">
        <v>2434</v>
      </c>
      <c r="C4" t="str">
        <f>Ingots!E4&amp;" "&amp;$C$1</f>
        <v>Manganese Nugget</v>
      </c>
      <c r="D4" s="8" t="str">
        <f>Ingots!C4</f>
        <v>Manganese Ingot</v>
      </c>
      <c r="E4" s="8">
        <v>128</v>
      </c>
    </row>
    <row r="5" spans="1:5" x14ac:dyDescent="0.2">
      <c r="A5" s="4" t="str">
        <f>[1]Enums!$A$153</f>
        <v>1.3.2</v>
      </c>
      <c r="B5" s="13" t="s">
        <v>2435</v>
      </c>
      <c r="C5" t="str">
        <f>Ingots!E5&amp;" "&amp;$C$1</f>
        <v>Cobalt Nugget</v>
      </c>
      <c r="D5" s="8" t="str">
        <f>Ingots!C5</f>
        <v>Cobalt Ingot</v>
      </c>
      <c r="E5" s="8">
        <v>128</v>
      </c>
    </row>
    <row r="6" spans="1:5" x14ac:dyDescent="0.2">
      <c r="A6" s="4" t="str">
        <f>[1]Enums!$A$153</f>
        <v>1.3.2</v>
      </c>
      <c r="B6" s="13" t="s">
        <v>2436</v>
      </c>
      <c r="C6" t="str">
        <f>Ingots!E6&amp;" "&amp;$C$1</f>
        <v>Nickel Nugget</v>
      </c>
      <c r="D6" s="8" t="str">
        <f>Ingots!C6</f>
        <v>Nickel Ingot</v>
      </c>
      <c r="E6" s="10">
        <v>16</v>
      </c>
    </row>
    <row r="7" spans="1:5" x14ac:dyDescent="0.2">
      <c r="A7" s="4" t="str">
        <f>[1]Enums!$A$153</f>
        <v>1.3.2</v>
      </c>
      <c r="B7" s="13" t="s">
        <v>2437</v>
      </c>
      <c r="C7" t="str">
        <f>Ingots!E7&amp;" "&amp;$C$1</f>
        <v>Copper Nugget</v>
      </c>
      <c r="D7" s="8" t="str">
        <f>Ingots!C7</f>
        <v>Copper Ingot</v>
      </c>
      <c r="E7" s="8">
        <v>64</v>
      </c>
    </row>
    <row r="8" spans="1:5" x14ac:dyDescent="0.2">
      <c r="A8" s="4" t="str">
        <f>[1]Enums!$A$153</f>
        <v>1.3.2</v>
      </c>
      <c r="B8" s="13" t="s">
        <v>2438</v>
      </c>
      <c r="C8" t="str">
        <f>Ingots!E8&amp;" "&amp;$C$1</f>
        <v>Zinc Nugget</v>
      </c>
      <c r="D8" s="8" t="str">
        <f>Ingots!C8</f>
        <v>Zinc Ingot</v>
      </c>
      <c r="E8" s="10">
        <v>0</v>
      </c>
    </row>
    <row r="9" spans="1:5" x14ac:dyDescent="0.2">
      <c r="A9" s="4" t="str">
        <f>[1]Enums!$A$153</f>
        <v>1.3.2</v>
      </c>
      <c r="B9" s="13" t="s">
        <v>2439</v>
      </c>
      <c r="C9" t="str">
        <f>Ingots!E9&amp;" "&amp;$C$1</f>
        <v>Palladium Nugget</v>
      </c>
      <c r="D9" s="8" t="str">
        <f>Ingots!C9</f>
        <v>Palladium Ingot</v>
      </c>
      <c r="E9" s="8">
        <v>0</v>
      </c>
    </row>
    <row r="10" spans="1:5" x14ac:dyDescent="0.2">
      <c r="A10" s="4" t="str">
        <f>[1]Enums!$A$153</f>
        <v>1.3.2</v>
      </c>
      <c r="B10" s="13" t="s">
        <v>2440</v>
      </c>
      <c r="C10" t="str">
        <f>Ingots!E10&amp;" "&amp;$C$1</f>
        <v>Silver Nugget</v>
      </c>
      <c r="D10" s="8" t="str">
        <f>Ingots!C10</f>
        <v>Silver Ingot</v>
      </c>
      <c r="E10" s="10">
        <v>0</v>
      </c>
    </row>
    <row r="11" spans="1:5" x14ac:dyDescent="0.2">
      <c r="A11" s="4" t="str">
        <f>[1]Enums!$A$153</f>
        <v>1.3.2</v>
      </c>
      <c r="B11" s="13" t="s">
        <v>2441</v>
      </c>
      <c r="C11" t="str">
        <f>Ingots!E11&amp;" "&amp;$C$1</f>
        <v>Antimony Nugget</v>
      </c>
      <c r="D11" s="8" t="str">
        <f>Ingots!C11</f>
        <v>Antimony Ingot</v>
      </c>
      <c r="E11" s="8">
        <v>64</v>
      </c>
    </row>
    <row r="12" spans="1:5" x14ac:dyDescent="0.2">
      <c r="A12" s="4" t="str">
        <f>[1]Enums!$A$153</f>
        <v>1.3.2</v>
      </c>
      <c r="B12" s="13" t="s">
        <v>2442</v>
      </c>
      <c r="C12" t="str">
        <f>Ingots!E12&amp;" "&amp;$C$1</f>
        <v>Tungsten Nugget</v>
      </c>
      <c r="D12" s="8" t="str">
        <f>Ingots!C12</f>
        <v>Tungsten Ingot</v>
      </c>
      <c r="E12" s="10">
        <v>32</v>
      </c>
    </row>
    <row r="13" spans="1:5" x14ac:dyDescent="0.2">
      <c r="A13" s="4" t="str">
        <f>[1]Enums!$A$153</f>
        <v>1.3.2</v>
      </c>
      <c r="B13" s="13" t="s">
        <v>2443</v>
      </c>
      <c r="C13" t="str">
        <f>Ingots!E13&amp;" "&amp;$C$1</f>
        <v>Platinum Nugget</v>
      </c>
      <c r="D13" s="8" t="str">
        <f>Ingots!C13</f>
        <v>Platinum Ingot</v>
      </c>
      <c r="E13" s="8">
        <v>4</v>
      </c>
    </row>
    <row r="14" spans="1:5" x14ac:dyDescent="0.2">
      <c r="A14" s="4" t="str">
        <f>[1]Enums!$A$153</f>
        <v>1.3.2</v>
      </c>
      <c r="B14" s="13" t="s">
        <v>2444</v>
      </c>
      <c r="C14" t="str">
        <f>Ingots!E14&amp;" "&amp;$C$1</f>
        <v>Plumbum (Lead) Nugget</v>
      </c>
      <c r="D14" s="8" t="str">
        <f>Ingots!C14</f>
        <v>Plumbum (Lead) Ingot</v>
      </c>
      <c r="E14" s="10">
        <v>0</v>
      </c>
    </row>
    <row r="15" spans="1:5" x14ac:dyDescent="0.2">
      <c r="A15" s="4" t="str">
        <f>[1]Enums!$A$153</f>
        <v>1.3.2</v>
      </c>
      <c r="B15" s="13" t="s">
        <v>2445</v>
      </c>
      <c r="C15" t="str">
        <f>Ingots!E15&amp;" "&amp;$C$1</f>
        <v>Bismuth Nugget</v>
      </c>
      <c r="D15" s="8" t="str">
        <f>Ingots!C15</f>
        <v>Bismuth Ingot</v>
      </c>
      <c r="E15" s="10">
        <v>0</v>
      </c>
    </row>
    <row r="16" spans="1:5" x14ac:dyDescent="0.2">
      <c r="A16" s="4" t="str">
        <f>[1]Enums!$A$153</f>
        <v>1.3.2</v>
      </c>
      <c r="B16" s="13" t="s">
        <v>2446</v>
      </c>
      <c r="C16" t="str">
        <f>Ingots!E16&amp;" "&amp;$C$1</f>
        <v>Aluminum Nugget</v>
      </c>
      <c r="D16" s="8" t="str">
        <f>Ingots!C16</f>
        <v>Aluminum Ingot</v>
      </c>
      <c r="E16" s="9">
        <v>64</v>
      </c>
    </row>
    <row r="17" spans="1:5" x14ac:dyDescent="0.2">
      <c r="A17" s="4" t="str">
        <f>[1]Enums!$A$153</f>
        <v>1.3.2</v>
      </c>
      <c r="B17" s="13" t="s">
        <v>2447</v>
      </c>
      <c r="C17" t="str">
        <f>Ingots!E17&amp;" "&amp;$C$1</f>
        <v>Steel Nugget</v>
      </c>
      <c r="D17" s="8" t="str">
        <f>Ingots!C17</f>
        <v>Steel Ingot</v>
      </c>
      <c r="E17" s="9">
        <v>0</v>
      </c>
    </row>
    <row r="18" spans="1:5" x14ac:dyDescent="0.2">
      <c r="A18" s="4" t="str">
        <f>[1]Enums!$A$153</f>
        <v>1.3.2</v>
      </c>
      <c r="B18" s="13" t="s">
        <v>2448</v>
      </c>
      <c r="C18" t="str">
        <f>Ingots!E18&amp;" "&amp;$C$1</f>
        <v>Stainless Steel Nugget</v>
      </c>
      <c r="D18" s="8" t="str">
        <f>Ingots!C18</f>
        <v>Stainless Steel Ingot</v>
      </c>
      <c r="E18" s="9">
        <v>0</v>
      </c>
    </row>
    <row r="19" spans="1:5" x14ac:dyDescent="0.2">
      <c r="A19" s="4" t="str">
        <f>[1]Enums!$A$153</f>
        <v>1.3.2</v>
      </c>
      <c r="B19" s="13" t="s">
        <v>2449</v>
      </c>
      <c r="C19" t="str">
        <f>Ingots!E19&amp;" "&amp;$C$1</f>
        <v>Brass Nugget</v>
      </c>
      <c r="D19" s="8" t="str">
        <f>Ingots!C19</f>
        <v>Brass Ingot</v>
      </c>
      <c r="E19" s="9">
        <v>0</v>
      </c>
    </row>
    <row r="20" spans="1:5" x14ac:dyDescent="0.2">
      <c r="A20" s="4" t="str">
        <f>[1]Enums!$A$153</f>
        <v>1.3.2</v>
      </c>
      <c r="B20" s="13" t="s">
        <v>2450</v>
      </c>
      <c r="C20" t="str">
        <f>Ingots!E20&amp;" "&amp;$C$1</f>
        <v>Bronze Nugget</v>
      </c>
      <c r="D20" s="8" t="str">
        <f>Ingots!C20</f>
        <v>Bronze Ingot</v>
      </c>
      <c r="E20" s="9">
        <v>0</v>
      </c>
    </row>
    <row r="21" spans="1:5" x14ac:dyDescent="0.2">
      <c r="A21" s="4" t="str">
        <f>[1]Enums!$A$153</f>
        <v>1.3.2</v>
      </c>
      <c r="B21" s="13" t="s">
        <v>2451</v>
      </c>
      <c r="C21" t="str">
        <f>Ingots!E21&amp;" "&amp;$C$1</f>
        <v>Tin Nugget</v>
      </c>
      <c r="D21" s="8" t="str">
        <f>Ingots!C21</f>
        <v>Tin Ingot</v>
      </c>
      <c r="E21" s="10">
        <v>64</v>
      </c>
    </row>
    <row r="22" spans="1:5" x14ac:dyDescent="0.2">
      <c r="A22" s="4" t="str">
        <f>[1]Enums!$A$153</f>
        <v>1.3.2</v>
      </c>
      <c r="B22" s="13" t="s">
        <v>2452</v>
      </c>
      <c r="C22" t="str">
        <f>"Chrome "&amp;$C$1</f>
        <v>Chrome Nugget</v>
      </c>
      <c r="D22" s="8" t="str">
        <f>Ingots!C22</f>
        <v>Chrome Ingot</v>
      </c>
      <c r="E22" s="9">
        <v>4</v>
      </c>
    </row>
    <row r="23" spans="1:5" x14ac:dyDescent="0.2">
      <c r="A23" s="4" t="str">
        <f>[1]Enums!$A$153</f>
        <v>1.3.2</v>
      </c>
      <c r="B23" s="13" t="s">
        <v>2453</v>
      </c>
      <c r="C23" t="str">
        <f>Ingots!E23&amp;" "&amp;$C$1</f>
        <v>Tungsten Carbide Nugget</v>
      </c>
      <c r="D23" s="8" t="str">
        <f>Ingots!C23</f>
        <v>Tungsten Carbide Ingot</v>
      </c>
      <c r="E23" s="9">
        <v>128</v>
      </c>
    </row>
    <row r="24" spans="1:5" x14ac:dyDescent="0.2">
      <c r="A24" s="4" t="str">
        <f>[1]Enums!$A$153</f>
        <v>1.3.2</v>
      </c>
      <c r="B24" s="13" t="s">
        <v>2454</v>
      </c>
      <c r="C24" t="str">
        <f>Ingots!E24&amp;" "&amp;$C$1</f>
        <v>Nichrome Nugget</v>
      </c>
      <c r="D24" s="8" t="str">
        <f>Ingots!C24</f>
        <v>Nichrome Ingot</v>
      </c>
      <c r="E24" s="9">
        <v>0</v>
      </c>
    </row>
    <row r="25" spans="1:5" x14ac:dyDescent="0.2">
      <c r="A25" s="4" t="str">
        <f>[1]Enums!$A$153</f>
        <v>1.3.2</v>
      </c>
      <c r="B25" s="13" t="s">
        <v>2455</v>
      </c>
      <c r="C25" t="str">
        <f>Ingots!E25&amp;" "&amp;$C$1</f>
        <v>Antimony-Lead Nugget</v>
      </c>
      <c r="D25" s="8" t="str">
        <f>Ingots!C25</f>
        <v>Antimony-Lead Ingot</v>
      </c>
      <c r="E25" s="9">
        <v>0</v>
      </c>
    </row>
    <row r="26" spans="1:5" x14ac:dyDescent="0.2">
      <c r="A26" s="4" t="str">
        <f>[1]Enums!$A$153</f>
        <v>1.3.2</v>
      </c>
      <c r="B26" s="13" t="s">
        <v>2456</v>
      </c>
      <c r="C26" t="str">
        <f>Ingots!E26&amp;" "&amp;$C$1</f>
        <v>Silicon Nugget</v>
      </c>
      <c r="D26" s="8" t="str">
        <f>Ingots!C26</f>
        <v>Silicon Ingot</v>
      </c>
      <c r="E26" s="9">
        <v>0</v>
      </c>
    </row>
    <row r="27" spans="1:5" x14ac:dyDescent="0.2">
      <c r="A27" s="4" t="str">
        <f>[1]Enums!$A$153</f>
        <v>1.3.2</v>
      </c>
      <c r="B27" s="13" t="s">
        <v>2457</v>
      </c>
      <c r="C27" t="str">
        <f>"Mercury Sulfide "&amp;$C$1</f>
        <v>Mercury Sulfide Nugget</v>
      </c>
      <c r="D27" s="8" t="str">
        <f>Ingots!C27</f>
        <v>Mercury Sulfide Ingot</v>
      </c>
      <c r="E27" s="9">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30"/>
  <sheetViews>
    <sheetView topLeftCell="A25" workbookViewId="0">
      <selection activeCell="E4" sqref="E4"/>
    </sheetView>
  </sheetViews>
  <sheetFormatPr defaultColWidth="8.85546875" defaultRowHeight="12.75" x14ac:dyDescent="0.2"/>
  <cols>
    <col min="3" max="3" width="34.7109375" customWidth="1"/>
    <col min="4" max="4" width="12.42578125" bestFit="1" customWidth="1"/>
    <col min="5" max="5" width="20.42578125" customWidth="1"/>
    <col min="6" max="6" width="13.7109375" customWidth="1"/>
  </cols>
  <sheetData>
    <row r="1" spans="1:6" x14ac:dyDescent="0.2">
      <c r="A1" s="5" t="str">
        <f>[1]Enums!$A$133</f>
        <v>Version</v>
      </c>
      <c r="B1" s="25" t="str">
        <f xml:space="preserve"> '[1]Game IDs'!A1</f>
        <v>Game ID</v>
      </c>
      <c r="C1" s="5" t="s">
        <v>34</v>
      </c>
      <c r="D1" s="6" t="s">
        <v>1</v>
      </c>
      <c r="E1" s="6" t="s">
        <v>23</v>
      </c>
    </row>
    <row r="2" spans="1:6" x14ac:dyDescent="0.2">
      <c r="A2" s="4" t="str">
        <f>[1]Enums!$A$134</f>
        <v>1.0.0</v>
      </c>
      <c r="B2" s="12" t="s">
        <v>26</v>
      </c>
      <c r="C2" t="str">
        <f>"Block of "&amp;Ingots!E2</f>
        <v>Block of Magnesium</v>
      </c>
      <c r="D2" s="8" t="str">
        <f>Ingots!$C$1</f>
        <v>Ingot</v>
      </c>
      <c r="E2" s="8" t="str">
        <f>Ingots!C2</f>
        <v>Magnesium Ingot</v>
      </c>
      <c r="F2" s="8"/>
    </row>
    <row r="3" spans="1:6" x14ac:dyDescent="0.2">
      <c r="A3" s="4" t="str">
        <f>[1]Enums!$A$134</f>
        <v>1.0.0</v>
      </c>
      <c r="B3" s="12" t="s">
        <v>27</v>
      </c>
      <c r="C3" t="str">
        <f>"Block of "&amp;Ingots!E3</f>
        <v>Block of Titanium</v>
      </c>
      <c r="D3" s="8" t="str">
        <f>Ingots!$C$1</f>
        <v>Ingot</v>
      </c>
      <c r="E3" s="8" t="str">
        <f>Ingots!C3</f>
        <v>Titanium Ingot</v>
      </c>
      <c r="F3" s="8"/>
    </row>
    <row r="4" spans="1:6" x14ac:dyDescent="0.2">
      <c r="A4" s="4" t="str">
        <f>[1]Enums!$A$134</f>
        <v>1.0.0</v>
      </c>
      <c r="B4" s="12" t="s">
        <v>63</v>
      </c>
      <c r="C4" t="str">
        <f>"Block of "&amp;Ingots!E4</f>
        <v>Block of Manganese</v>
      </c>
      <c r="D4" s="8" t="str">
        <f>Ingots!$C$1</f>
        <v>Ingot</v>
      </c>
      <c r="E4" s="8" t="str">
        <f>Ingots!C4</f>
        <v>Manganese Ingot</v>
      </c>
      <c r="F4" s="8"/>
    </row>
    <row r="5" spans="1:6" x14ac:dyDescent="0.2">
      <c r="A5" s="4" t="str">
        <f>[1]Enums!$A$134</f>
        <v>1.0.0</v>
      </c>
      <c r="B5" s="12" t="s">
        <v>64</v>
      </c>
      <c r="C5" t="str">
        <f>"Block of "&amp;Ingots!E5</f>
        <v>Block of Cobalt</v>
      </c>
      <c r="D5" s="8" t="str">
        <f>Ingots!$C$1</f>
        <v>Ingot</v>
      </c>
      <c r="E5" s="8" t="str">
        <f>Ingots!C5</f>
        <v>Cobalt Ingot</v>
      </c>
      <c r="F5" s="8"/>
    </row>
    <row r="6" spans="1:6" x14ac:dyDescent="0.2">
      <c r="A6" s="4" t="str">
        <f>[1]Enums!$A$134</f>
        <v>1.0.0</v>
      </c>
      <c r="B6" s="12" t="s">
        <v>28</v>
      </c>
      <c r="C6" t="str">
        <f>"Block of "&amp;Ingots!E6</f>
        <v>Block of Nickel</v>
      </c>
      <c r="D6" s="8" t="str">
        <f>Ingots!$C$1</f>
        <v>Ingot</v>
      </c>
      <c r="E6" s="8" t="str">
        <f>Ingots!C6</f>
        <v>Nickel Ingot</v>
      </c>
      <c r="F6" s="10"/>
    </row>
    <row r="7" spans="1:6" x14ac:dyDescent="0.2">
      <c r="A7" s="4" t="str">
        <f>[1]Enums!$A$134</f>
        <v>1.0.0</v>
      </c>
      <c r="B7" s="12" t="s">
        <v>65</v>
      </c>
      <c r="C7" t="str">
        <f>"Block of "&amp;Ingots!E7</f>
        <v>Block of Copper</v>
      </c>
      <c r="D7" s="8" t="str">
        <f>Ingots!$C$1</f>
        <v>Ingot</v>
      </c>
      <c r="E7" s="8" t="str">
        <f>Ingots!C7</f>
        <v>Copper Ingot</v>
      </c>
      <c r="F7" s="8"/>
    </row>
    <row r="8" spans="1:6" x14ac:dyDescent="0.2">
      <c r="A8" s="4" t="str">
        <f>[1]Enums!$A$134</f>
        <v>1.0.0</v>
      </c>
      <c r="B8" s="12" t="s">
        <v>32</v>
      </c>
      <c r="C8" t="str">
        <f>"Block of "&amp;Ingots!E8</f>
        <v>Block of Zinc</v>
      </c>
      <c r="D8" s="8" t="str">
        <f>Ingots!$C$1</f>
        <v>Ingot</v>
      </c>
      <c r="E8" s="8" t="str">
        <f>Ingots!C8</f>
        <v>Zinc Ingot</v>
      </c>
      <c r="F8" s="10"/>
    </row>
    <row r="9" spans="1:6" x14ac:dyDescent="0.2">
      <c r="A9" s="4" t="str">
        <f>[1]Enums!$A$134</f>
        <v>1.0.0</v>
      </c>
      <c r="B9" s="12" t="s">
        <v>29</v>
      </c>
      <c r="C9" t="str">
        <f>"Block of "&amp;Ingots!E9</f>
        <v>Block of Palladium</v>
      </c>
      <c r="D9" s="8" t="str">
        <f>Ingots!$C$1</f>
        <v>Ingot</v>
      </c>
      <c r="E9" s="8" t="str">
        <f>Ingots!C9</f>
        <v>Palladium Ingot</v>
      </c>
      <c r="F9" s="8"/>
    </row>
    <row r="10" spans="1:6" x14ac:dyDescent="0.2">
      <c r="A10" s="4" t="str">
        <f>[1]Enums!$A$134</f>
        <v>1.0.0</v>
      </c>
      <c r="B10" s="12" t="s">
        <v>31</v>
      </c>
      <c r="C10" t="str">
        <f>"Block of "&amp;Ingots!E10</f>
        <v>Block of Silver</v>
      </c>
      <c r="D10" s="8" t="str">
        <f>Ingots!$C$1</f>
        <v>Ingot</v>
      </c>
      <c r="E10" s="8" t="str">
        <f>Ingots!C10</f>
        <v>Silver Ingot</v>
      </c>
      <c r="F10" s="10"/>
    </row>
    <row r="11" spans="1:6" x14ac:dyDescent="0.2">
      <c r="A11" s="4" t="str">
        <f>[1]Enums!$A$134</f>
        <v>1.0.0</v>
      </c>
      <c r="B11" s="12" t="s">
        <v>66</v>
      </c>
      <c r="C11" t="str">
        <f>"Block of "&amp;Ingots!E11</f>
        <v>Block of Antimony</v>
      </c>
      <c r="D11" s="8" t="str">
        <f>Ingots!$C$1</f>
        <v>Ingot</v>
      </c>
      <c r="E11" s="8" t="str">
        <f>Ingots!C11</f>
        <v>Antimony Ingot</v>
      </c>
      <c r="F11" s="8"/>
    </row>
    <row r="12" spans="1:6" x14ac:dyDescent="0.2">
      <c r="A12" s="4" t="str">
        <f>[1]Enums!$A$134</f>
        <v>1.0.0</v>
      </c>
      <c r="B12" s="12" t="s">
        <v>30</v>
      </c>
      <c r="C12" t="str">
        <f>"Block of "&amp;Ingots!E12</f>
        <v>Block of Tungsten</v>
      </c>
      <c r="D12" s="8" t="str">
        <f>Ingots!$C$1</f>
        <v>Ingot</v>
      </c>
      <c r="E12" s="8" t="str">
        <f>Ingots!C12</f>
        <v>Tungsten Ingot</v>
      </c>
      <c r="F12" s="10"/>
    </row>
    <row r="13" spans="1:6" x14ac:dyDescent="0.2">
      <c r="A13" s="4" t="str">
        <f>[1]Enums!$A$134</f>
        <v>1.0.0</v>
      </c>
      <c r="B13" s="12" t="s">
        <v>67</v>
      </c>
      <c r="C13" t="str">
        <f>"Block of "&amp;Ingots!E13</f>
        <v>Block of Platinum</v>
      </c>
      <c r="D13" s="8" t="str">
        <f>Ingots!$C$1</f>
        <v>Ingot</v>
      </c>
      <c r="E13" s="8" t="str">
        <f>Ingots!C13</f>
        <v>Platinum Ingot</v>
      </c>
      <c r="F13" s="8"/>
    </row>
    <row r="14" spans="1:6" x14ac:dyDescent="0.2">
      <c r="A14" s="4" t="str">
        <f>[1]Enums!$A$144</f>
        <v>1.1.0</v>
      </c>
      <c r="B14" s="12" t="s">
        <v>109</v>
      </c>
      <c r="C14" t="str">
        <f>"Block of "&amp;Ingots!E14</f>
        <v>Block of Plumbum (Lead)</v>
      </c>
      <c r="D14" s="8" t="str">
        <f>Ingots!$C$1</f>
        <v>Ingot</v>
      </c>
      <c r="E14" s="8" t="str">
        <f>Ingots!C14</f>
        <v>Plumbum (Lead) Ingot</v>
      </c>
      <c r="F14" s="10"/>
    </row>
    <row r="15" spans="1:6" x14ac:dyDescent="0.2">
      <c r="A15" s="4" t="str">
        <f>[1]Enums!$A$134</f>
        <v>1.0.0</v>
      </c>
      <c r="B15" s="12" t="s">
        <v>110</v>
      </c>
      <c r="C15" t="str">
        <f>"Block of "&amp;Ingots!E15</f>
        <v>Block of Bismuth</v>
      </c>
      <c r="D15" s="8" t="str">
        <f>Ingots!$C$1</f>
        <v>Ingot</v>
      </c>
      <c r="E15" s="8" t="str">
        <f>Ingots!C15</f>
        <v>Bismuth Ingot</v>
      </c>
      <c r="F15" s="10"/>
    </row>
    <row r="16" spans="1:6" x14ac:dyDescent="0.2">
      <c r="A16" s="4" t="str">
        <f>[1]Enums!$A$134</f>
        <v>1.0.0</v>
      </c>
      <c r="B16" s="12" t="s">
        <v>111</v>
      </c>
      <c r="C16" t="str">
        <f>"Block of "&amp;Ingots!E16</f>
        <v>Block of Aluminum</v>
      </c>
      <c r="D16" s="8" t="str">
        <f>Ingots!$C$1</f>
        <v>Ingot</v>
      </c>
      <c r="E16" s="8" t="str">
        <f>Ingots!C16</f>
        <v>Aluminum Ingot</v>
      </c>
      <c r="F16" s="9"/>
    </row>
    <row r="17" spans="1:6" x14ac:dyDescent="0.2">
      <c r="A17" s="4" t="str">
        <f>[1]Enums!$A$138</f>
        <v>1.0.4</v>
      </c>
      <c r="B17" s="12" t="s">
        <v>112</v>
      </c>
      <c r="C17" t="str">
        <f>"Block of "&amp;Ingots!E17</f>
        <v>Block of Steel</v>
      </c>
      <c r="D17" s="8" t="str">
        <f>Ingots!$C$1</f>
        <v>Ingot</v>
      </c>
      <c r="E17" s="8" t="str">
        <f>Ingots!C17</f>
        <v>Steel Ingot</v>
      </c>
      <c r="F17" s="9"/>
    </row>
    <row r="18" spans="1:6" x14ac:dyDescent="0.2">
      <c r="A18" s="4" t="str">
        <f>[1]Enums!$A$138</f>
        <v>1.0.4</v>
      </c>
      <c r="B18" s="12" t="s">
        <v>113</v>
      </c>
      <c r="C18" t="str">
        <f>"Block of "&amp;Ingots!E18</f>
        <v>Block of Stainless Steel</v>
      </c>
      <c r="D18" s="8" t="str">
        <f>Ingots!$C$1</f>
        <v>Ingot</v>
      </c>
      <c r="E18" s="8" t="str">
        <f>Ingots!C18</f>
        <v>Stainless Steel Ingot</v>
      </c>
      <c r="F18" s="9"/>
    </row>
    <row r="19" spans="1:6" x14ac:dyDescent="0.2">
      <c r="A19" s="4" t="str">
        <f>[1]Enums!$A$134</f>
        <v>1.0.0</v>
      </c>
      <c r="B19" s="12" t="s">
        <v>114</v>
      </c>
      <c r="C19" t="str">
        <f>"Block of "&amp;Ingots!E19</f>
        <v>Block of Brass</v>
      </c>
      <c r="D19" s="8" t="str">
        <f>Ingots!$C$1</f>
        <v>Ingot</v>
      </c>
      <c r="E19" s="8" t="str">
        <f>Ingots!C19</f>
        <v>Brass Ingot</v>
      </c>
      <c r="F19" s="9"/>
    </row>
    <row r="20" spans="1:6" x14ac:dyDescent="0.2">
      <c r="A20" s="4" t="str">
        <f>[1]Enums!$A$134</f>
        <v>1.0.0</v>
      </c>
      <c r="B20" s="12" t="s">
        <v>115</v>
      </c>
      <c r="C20" t="str">
        <f>"Block of "&amp;Ingots!E20</f>
        <v>Block of Bronze</v>
      </c>
      <c r="D20" s="8" t="str">
        <f>Ingots!$C$1</f>
        <v>Ingot</v>
      </c>
      <c r="E20" s="8" t="str">
        <f>Ingots!C20</f>
        <v>Bronze Ingot</v>
      </c>
      <c r="F20" s="9"/>
    </row>
    <row r="21" spans="1:6" x14ac:dyDescent="0.2">
      <c r="A21" s="4" t="str">
        <f>[1]Enums!$A$134</f>
        <v>1.0.0</v>
      </c>
      <c r="B21" s="12" t="s">
        <v>116</v>
      </c>
      <c r="C21" t="str">
        <f>"Block of "&amp;Ores!E21</f>
        <v>Block of Bitumen</v>
      </c>
      <c r="D21" t="str">
        <f>Ores!$C$1</f>
        <v>Ore</v>
      </c>
      <c r="E21" t="str">
        <f>Ores!$C$21</f>
        <v>Bitumen</v>
      </c>
    </row>
    <row r="22" spans="1:6" x14ac:dyDescent="0.2">
      <c r="A22" s="4" t="str">
        <f>[1]Enums!$A$134</f>
        <v>1.0.0</v>
      </c>
      <c r="B22" s="13" t="s">
        <v>1945</v>
      </c>
      <c r="C22" t="str">
        <f>"Block of "&amp;Ingots!E21</f>
        <v>Block of Tin</v>
      </c>
      <c r="D22" s="8" t="str">
        <f>Ingots!$C$1</f>
        <v>Ingot</v>
      </c>
      <c r="E22" s="8" t="str">
        <f>Ingots!C21</f>
        <v>Tin Ingot</v>
      </c>
    </row>
    <row r="23" spans="1:6" x14ac:dyDescent="0.2">
      <c r="A23" s="4" t="str">
        <f>[1]Enums!$A$134</f>
        <v>1.0.0</v>
      </c>
      <c r="B23" s="12" t="s">
        <v>1944</v>
      </c>
      <c r="C23" t="str">
        <f>"Block of "&amp;Ores!E23</f>
        <v>Block of Potash</v>
      </c>
      <c r="D23" t="str">
        <f>Ores!$C$1</f>
        <v>Ore</v>
      </c>
      <c r="E23" t="str">
        <f>Ores!$C$23</f>
        <v>Potash Ore</v>
      </c>
    </row>
    <row r="24" spans="1:6" x14ac:dyDescent="0.2">
      <c r="A24" s="4" t="str">
        <f>[1]Enums!$A$138</f>
        <v>1.0.4</v>
      </c>
      <c r="B24" s="13" t="s">
        <v>1948</v>
      </c>
      <c r="C24" t="str">
        <f>"Block of Chrome"</f>
        <v>Block of Chrome</v>
      </c>
      <c r="D24" s="8" t="str">
        <f>Ingots!$C$1</f>
        <v>Ingot</v>
      </c>
      <c r="E24" t="str">
        <f>Ingots!C22</f>
        <v>Chrome Ingot</v>
      </c>
    </row>
    <row r="25" spans="1:6" x14ac:dyDescent="0.2">
      <c r="A25" s="4" t="str">
        <f>[1]Enums!$A$144</f>
        <v>1.1.0</v>
      </c>
      <c r="B25" s="12" t="s">
        <v>94</v>
      </c>
      <c r="C25" t="str">
        <f>"Block of "&amp;Ingots!E23</f>
        <v>Block of Tungsten Carbide</v>
      </c>
      <c r="D25" s="8" t="str">
        <f>Ingots!$C$1</f>
        <v>Ingot</v>
      </c>
      <c r="E25" t="str">
        <f>Ingots!C23</f>
        <v>Tungsten Carbide Ingot</v>
      </c>
    </row>
    <row r="26" spans="1:6" x14ac:dyDescent="0.2">
      <c r="A26" s="4" t="str">
        <f>[1]Enums!$A$144</f>
        <v>1.1.0</v>
      </c>
      <c r="B26" s="12" t="s">
        <v>96</v>
      </c>
      <c r="C26" t="str">
        <f>"Block of "&amp;Ingots!E24</f>
        <v>Block of Nichrome</v>
      </c>
      <c r="D26" s="8" t="str">
        <f>Ingots!$C$1</f>
        <v>Ingot</v>
      </c>
      <c r="E26" t="str">
        <f>Ingots!C24</f>
        <v>Nichrome Ingot</v>
      </c>
    </row>
    <row r="27" spans="1:6" x14ac:dyDescent="0.2">
      <c r="A27" s="4" t="str">
        <f>[1]Enums!$A$144</f>
        <v>1.1.0</v>
      </c>
      <c r="B27" s="12" t="s">
        <v>98</v>
      </c>
      <c r="C27" t="str">
        <f>"Block of "&amp;Ingots!E25</f>
        <v>Block of Antimony-Lead</v>
      </c>
      <c r="D27" s="8" t="str">
        <f>Ingots!$C$1</f>
        <v>Ingot</v>
      </c>
      <c r="E27" t="str">
        <f>Ingots!C25</f>
        <v>Antimony-Lead Ingot</v>
      </c>
    </row>
    <row r="28" spans="1:6" x14ac:dyDescent="0.2">
      <c r="A28" s="4" t="str">
        <f>[1]Enums!$A$146</f>
        <v>1.1.2</v>
      </c>
      <c r="B28" s="13" t="s">
        <v>2333</v>
      </c>
      <c r="C28" t="str">
        <f>"Block of "&amp;Ores!E25</f>
        <v>Block of Fluorite</v>
      </c>
      <c r="D28" t="str">
        <f>Ores!$C$1</f>
        <v>Ore</v>
      </c>
      <c r="E28" t="str">
        <f>Ores!$C$25</f>
        <v>Fluorite Ore</v>
      </c>
    </row>
    <row r="29" spans="1:6" x14ac:dyDescent="0.2">
      <c r="A29" s="4" t="str">
        <f>[1]Enums!$A$153</f>
        <v>1.3.2</v>
      </c>
      <c r="B29" s="13" t="s">
        <v>2402</v>
      </c>
      <c r="C29" t="str">
        <f>"Block of "&amp;Ores!E26</f>
        <v>Block of Silicon</v>
      </c>
      <c r="D29" t="str">
        <f>Ores!$C$1</f>
        <v>Ore</v>
      </c>
      <c r="E29" t="str">
        <f>Ores!$C$26</f>
        <v>Silicon Ore</v>
      </c>
    </row>
    <row r="30" spans="1:6" x14ac:dyDescent="0.2">
      <c r="A30" s="4" t="str">
        <f>[1]Enums!$A$153</f>
        <v>1.3.2</v>
      </c>
      <c r="B30" s="13" t="s">
        <v>2417</v>
      </c>
      <c r="C30" t="str">
        <f>"Block of "&amp;Ingots!E27</f>
        <v>Block of Cinnabar</v>
      </c>
      <c r="D30" s="8" t="str">
        <f>Ingots!$C$1</f>
        <v>Ingot</v>
      </c>
      <c r="E30" t="str">
        <f>Ingots!C27</f>
        <v>Mercury Sulfide Ingot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7"/>
  <sheetViews>
    <sheetView workbookViewId="0">
      <selection activeCell="F22" sqref="F22"/>
    </sheetView>
  </sheetViews>
  <sheetFormatPr defaultRowHeight="12.75" x14ac:dyDescent="0.2"/>
  <cols>
    <col min="3" max="3" width="27.42578125" bestFit="1" customWidth="1"/>
    <col min="4" max="4" width="14" bestFit="1" customWidth="1"/>
    <col min="5" max="5" width="16.28515625" customWidth="1"/>
  </cols>
  <sheetData>
    <row r="1" spans="1:6" x14ac:dyDescent="0.2">
      <c r="A1" s="5" t="str">
        <f>[1]Enums!$A$133</f>
        <v>Version</v>
      </c>
      <c r="B1" s="25" t="s">
        <v>2521</v>
      </c>
      <c r="C1" s="5" t="s">
        <v>2543</v>
      </c>
      <c r="D1" s="5" t="s">
        <v>23</v>
      </c>
      <c r="E1" s="5" t="s">
        <v>2545</v>
      </c>
      <c r="F1" s="5" t="s">
        <v>2031</v>
      </c>
    </row>
    <row r="2" spans="1:6" x14ac:dyDescent="0.2">
      <c r="A2" s="4" t="str">
        <f>[1]Enums!$A$159</f>
        <v>1.3.8</v>
      </c>
      <c r="B2" s="13" t="s">
        <v>2542</v>
      </c>
      <c r="C2" t="str">
        <f>$C$1&amp;" ("&amp;D2&amp;")"</f>
        <v>DNA Sampler (Pig)</v>
      </c>
      <c r="D2" s="4" t="s">
        <v>2500</v>
      </c>
      <c r="E2">
        <v>1</v>
      </c>
      <c r="F2">
        <v>0</v>
      </c>
    </row>
    <row r="3" spans="1:6" x14ac:dyDescent="0.2">
      <c r="A3" s="4" t="str">
        <f>[1]Enums!$A$159</f>
        <v>1.3.8</v>
      </c>
      <c r="B3" s="13" t="s">
        <v>2541</v>
      </c>
      <c r="C3" t="str">
        <f t="shared" ref="C3:C22" si="0">$C$1&amp;" ("&amp;D3&amp;")"</f>
        <v>DNA Sampler (Sheep)</v>
      </c>
      <c r="D3" t="s">
        <v>2502</v>
      </c>
      <c r="E3">
        <v>1</v>
      </c>
      <c r="F3">
        <v>0</v>
      </c>
    </row>
    <row r="4" spans="1:6" x14ac:dyDescent="0.2">
      <c r="A4" s="4" t="str">
        <f>[1]Enums!$A$159</f>
        <v>1.3.8</v>
      </c>
      <c r="B4" s="13" t="s">
        <v>2540</v>
      </c>
      <c r="C4" t="str">
        <f t="shared" si="0"/>
        <v>DNA Sampler (Cow)</v>
      </c>
      <c r="D4" t="s">
        <v>2499</v>
      </c>
      <c r="E4">
        <v>1</v>
      </c>
      <c r="F4">
        <v>0</v>
      </c>
    </row>
    <row r="5" spans="1:6" x14ac:dyDescent="0.2">
      <c r="A5" s="4" t="str">
        <f>[1]Enums!$A$159</f>
        <v>1.3.8</v>
      </c>
      <c r="B5" s="13" t="s">
        <v>2539</v>
      </c>
      <c r="C5" t="str">
        <f t="shared" si="0"/>
        <v>DNA Sampler (Chicken)</v>
      </c>
      <c r="D5" t="s">
        <v>2501</v>
      </c>
      <c r="E5">
        <v>1</v>
      </c>
      <c r="F5">
        <v>0</v>
      </c>
    </row>
    <row r="6" spans="1:6" x14ac:dyDescent="0.2">
      <c r="A6" s="4" t="str">
        <f>[1]Enums!$A$159</f>
        <v>1.3.8</v>
      </c>
      <c r="B6" s="13" t="s">
        <v>2538</v>
      </c>
      <c r="C6" t="str">
        <f t="shared" si="0"/>
        <v>DNA Sampler (Squid)</v>
      </c>
      <c r="D6" t="s">
        <v>2505</v>
      </c>
      <c r="E6">
        <v>1</v>
      </c>
      <c r="F6">
        <v>0</v>
      </c>
    </row>
    <row r="7" spans="1:6" x14ac:dyDescent="0.2">
      <c r="A7" s="4" t="str">
        <f>[1]Enums!$A$159</f>
        <v>1.3.8</v>
      </c>
      <c r="B7" s="13" t="s">
        <v>2537</v>
      </c>
      <c r="C7" t="str">
        <f t="shared" si="0"/>
        <v>DNA Sampler (Wolf)</v>
      </c>
      <c r="D7" t="s">
        <v>2503</v>
      </c>
      <c r="E7">
        <v>1</v>
      </c>
      <c r="F7">
        <v>0</v>
      </c>
    </row>
    <row r="8" spans="1:6" x14ac:dyDescent="0.2">
      <c r="A8" s="4" t="str">
        <f>[1]Enums!$A$159</f>
        <v>1.3.8</v>
      </c>
      <c r="B8" s="13" t="s">
        <v>2536</v>
      </c>
      <c r="C8" t="str">
        <f t="shared" si="0"/>
        <v>DNA Sampler (Ocelot)</v>
      </c>
      <c r="D8" t="s">
        <v>2504</v>
      </c>
      <c r="E8">
        <v>1</v>
      </c>
      <c r="F8">
        <v>0</v>
      </c>
    </row>
    <row r="9" spans="1:6" x14ac:dyDescent="0.2">
      <c r="A9" s="4" t="str">
        <f>[1]Enums!$A$159</f>
        <v>1.3.8</v>
      </c>
      <c r="B9" s="13" t="s">
        <v>2535</v>
      </c>
      <c r="C9" t="str">
        <f t="shared" si="0"/>
        <v>DNA Sampler (Bat)</v>
      </c>
      <c r="D9" t="s">
        <v>2506</v>
      </c>
      <c r="E9">
        <v>1</v>
      </c>
      <c r="F9">
        <v>0</v>
      </c>
    </row>
    <row r="10" spans="1:6" x14ac:dyDescent="0.2">
      <c r="A10" s="4" t="str">
        <f>[1]Enums!$A$159</f>
        <v>1.3.8</v>
      </c>
      <c r="B10" s="13" t="s">
        <v>2534</v>
      </c>
      <c r="C10" t="str">
        <f t="shared" si="0"/>
        <v>DNA Sampler (Spider)</v>
      </c>
      <c r="D10" t="s">
        <v>2507</v>
      </c>
      <c r="E10">
        <v>1</v>
      </c>
      <c r="F10">
        <v>0</v>
      </c>
    </row>
    <row r="11" spans="1:6" x14ac:dyDescent="0.2">
      <c r="A11" s="4" t="str">
        <f>[1]Enums!$A$159</f>
        <v>1.3.8</v>
      </c>
      <c r="B11" s="13" t="s">
        <v>2533</v>
      </c>
      <c r="C11" t="str">
        <f t="shared" si="0"/>
        <v>DNA Sampler (Zombie)</v>
      </c>
      <c r="D11" t="s">
        <v>2508</v>
      </c>
      <c r="E11">
        <v>1</v>
      </c>
      <c r="F11">
        <v>0</v>
      </c>
    </row>
    <row r="12" spans="1:6" x14ac:dyDescent="0.2">
      <c r="A12" s="4" t="str">
        <f>[1]Enums!$A$159</f>
        <v>1.3.8</v>
      </c>
      <c r="B12" s="13" t="s">
        <v>2532</v>
      </c>
      <c r="C12" t="str">
        <f t="shared" si="0"/>
        <v>DNA Sampler (Skeleton)</v>
      </c>
      <c r="D12" t="s">
        <v>2509</v>
      </c>
      <c r="E12">
        <v>1</v>
      </c>
      <c r="F12">
        <v>0</v>
      </c>
    </row>
    <row r="13" spans="1:6" x14ac:dyDescent="0.2">
      <c r="A13" s="4" t="str">
        <f>[1]Enums!$A$159</f>
        <v>1.3.8</v>
      </c>
      <c r="B13" s="13" t="s">
        <v>2531</v>
      </c>
      <c r="C13" t="str">
        <f t="shared" si="0"/>
        <v>DNA Sampler (Horse)</v>
      </c>
      <c r="D13" t="s">
        <v>2510</v>
      </c>
      <c r="E13">
        <v>1</v>
      </c>
      <c r="F13">
        <v>0</v>
      </c>
    </row>
    <row r="14" spans="1:6" x14ac:dyDescent="0.2">
      <c r="A14" s="4" t="str">
        <f>[1]Enums!$A$159</f>
        <v>1.3.8</v>
      </c>
      <c r="B14" s="13" t="s">
        <v>2530</v>
      </c>
      <c r="C14" t="str">
        <f t="shared" si="0"/>
        <v>DNA Sampler (Witch)</v>
      </c>
      <c r="D14" t="s">
        <v>2511</v>
      </c>
      <c r="E14">
        <v>1</v>
      </c>
      <c r="F14">
        <v>0</v>
      </c>
    </row>
    <row r="15" spans="1:6" x14ac:dyDescent="0.2">
      <c r="A15" s="4" t="str">
        <f>[1]Enums!$A$159</f>
        <v>1.3.8</v>
      </c>
      <c r="B15" s="13" t="s">
        <v>2529</v>
      </c>
      <c r="C15" t="str">
        <f t="shared" si="0"/>
        <v>DNA Sampler (Creeper)</v>
      </c>
      <c r="D15" t="s">
        <v>2512</v>
      </c>
      <c r="E15">
        <v>1</v>
      </c>
      <c r="F15">
        <v>0</v>
      </c>
    </row>
    <row r="16" spans="1:6" x14ac:dyDescent="0.2">
      <c r="A16" s="4" t="str">
        <f>[1]Enums!$A$159</f>
        <v>1.3.8</v>
      </c>
      <c r="B16" s="13" t="s">
        <v>2528</v>
      </c>
      <c r="C16" t="str">
        <f t="shared" si="0"/>
        <v>DNA Sampler (Silverfish)</v>
      </c>
      <c r="D16" t="s">
        <v>2513</v>
      </c>
      <c r="E16">
        <v>1</v>
      </c>
      <c r="F16">
        <v>0</v>
      </c>
    </row>
    <row r="17" spans="1:6" x14ac:dyDescent="0.2">
      <c r="A17" s="4" t="str">
        <f>[1]Enums!$A$159</f>
        <v>1.3.8</v>
      </c>
      <c r="B17" s="13" t="s">
        <v>2527</v>
      </c>
      <c r="C17" t="str">
        <f t="shared" si="0"/>
        <v>DNA Sampler (Cave Spider)</v>
      </c>
      <c r="D17" t="s">
        <v>2514</v>
      </c>
      <c r="E17">
        <v>1</v>
      </c>
      <c r="F17">
        <v>0</v>
      </c>
    </row>
    <row r="18" spans="1:6" x14ac:dyDescent="0.2">
      <c r="A18" s="4" t="str">
        <f>[1]Enums!$A$159</f>
        <v>1.3.8</v>
      </c>
      <c r="B18" s="13" t="s">
        <v>2526</v>
      </c>
      <c r="C18" t="str">
        <f t="shared" si="0"/>
        <v>DNA Sampler (Ghast)</v>
      </c>
      <c r="D18" t="s">
        <v>2515</v>
      </c>
      <c r="E18">
        <v>1</v>
      </c>
      <c r="F18">
        <v>0</v>
      </c>
    </row>
    <row r="19" spans="1:6" x14ac:dyDescent="0.2">
      <c r="A19" s="4" t="str">
        <f>[1]Enums!$A$159</f>
        <v>1.3.8</v>
      </c>
      <c r="B19" s="13" t="s">
        <v>2525</v>
      </c>
      <c r="C19" t="str">
        <f t="shared" si="0"/>
        <v>DNA Sampler (Blaze)</v>
      </c>
      <c r="D19" t="s">
        <v>2516</v>
      </c>
      <c r="E19">
        <v>1</v>
      </c>
      <c r="F19">
        <v>0</v>
      </c>
    </row>
    <row r="20" spans="1:6" x14ac:dyDescent="0.2">
      <c r="A20" s="4" t="str">
        <f>[1]Enums!$A$159</f>
        <v>1.3.8</v>
      </c>
      <c r="B20" s="13" t="s">
        <v>2524</v>
      </c>
      <c r="C20" t="str">
        <f t="shared" si="0"/>
        <v>DNA Sampler (Zombie Pigman)</v>
      </c>
      <c r="D20" t="s">
        <v>2517</v>
      </c>
      <c r="E20">
        <v>1</v>
      </c>
      <c r="F20">
        <v>0</v>
      </c>
    </row>
    <row r="21" spans="1:6" x14ac:dyDescent="0.2">
      <c r="A21" s="4" t="str">
        <f>[1]Enums!$A$159</f>
        <v>1.3.8</v>
      </c>
      <c r="B21" s="13" t="s">
        <v>2523</v>
      </c>
      <c r="C21" t="str">
        <f t="shared" si="0"/>
        <v>DNA Sampler (Magma Cube)</v>
      </c>
      <c r="D21" t="s">
        <v>2518</v>
      </c>
      <c r="E21">
        <v>1</v>
      </c>
      <c r="F21">
        <v>0</v>
      </c>
    </row>
    <row r="22" spans="1:6" x14ac:dyDescent="0.2">
      <c r="A22" s="4" t="str">
        <f>[1]Enums!$A$159</f>
        <v>1.3.8</v>
      </c>
      <c r="B22" s="13" t="s">
        <v>2522</v>
      </c>
      <c r="C22" t="str">
        <f t="shared" si="0"/>
        <v>DNA Sampler (Person)</v>
      </c>
      <c r="D22" t="s">
        <v>2520</v>
      </c>
      <c r="E22">
        <v>1</v>
      </c>
      <c r="F22">
        <v>0</v>
      </c>
    </row>
    <row r="23" spans="1:6" s="26" customFormat="1" x14ac:dyDescent="0.2">
      <c r="A23" s="29" t="str">
        <f>[1]Enums!$A$159</f>
        <v>1.3.8</v>
      </c>
      <c r="B23" s="13" t="s">
        <v>2470</v>
      </c>
      <c r="C23" s="26" t="s">
        <v>2472</v>
      </c>
      <c r="D23" s="26" t="s">
        <v>2544</v>
      </c>
      <c r="E23" s="26">
        <v>64</v>
      </c>
      <c r="F23" s="26">
        <v>1</v>
      </c>
    </row>
    <row r="24" spans="1:6" s="26" customFormat="1" x14ac:dyDescent="0.2">
      <c r="A24" s="29" t="str">
        <f>[1]Enums!$A$159</f>
        <v>1.3.8</v>
      </c>
      <c r="B24" s="13" t="s">
        <v>2469</v>
      </c>
      <c r="C24" s="26" t="s">
        <v>2473</v>
      </c>
      <c r="D24" s="26" t="s">
        <v>2544</v>
      </c>
      <c r="E24" s="26">
        <v>64</v>
      </c>
      <c r="F24" s="26">
        <v>2</v>
      </c>
    </row>
    <row r="25" spans="1:6" s="26" customFormat="1" x14ac:dyDescent="0.2">
      <c r="A25" s="29" t="str">
        <f>[1]Enums!$A$159</f>
        <v>1.3.8</v>
      </c>
      <c r="B25" s="13" t="s">
        <v>2468</v>
      </c>
      <c r="C25" s="26" t="s">
        <v>2474</v>
      </c>
      <c r="D25" s="26" t="s">
        <v>2544</v>
      </c>
      <c r="E25" s="26">
        <v>64</v>
      </c>
      <c r="F25" s="26">
        <v>3</v>
      </c>
    </row>
    <row r="26" spans="1:6" s="26" customFormat="1" x14ac:dyDescent="0.2">
      <c r="A26" s="29" t="str">
        <f>[1]Enums!$A$159</f>
        <v>1.3.8</v>
      </c>
      <c r="B26" s="13" t="s">
        <v>2467</v>
      </c>
      <c r="C26" s="26" t="s">
        <v>2475</v>
      </c>
      <c r="D26" s="26" t="s">
        <v>2544</v>
      </c>
      <c r="E26" s="26">
        <v>64</v>
      </c>
      <c r="F26" s="26">
        <v>4</v>
      </c>
    </row>
    <row r="27" spans="1:6" s="26" customFormat="1" x14ac:dyDescent="0.2">
      <c r="A27" s="29" t="str">
        <f>[1]Enums!$A$159</f>
        <v>1.3.8</v>
      </c>
      <c r="B27" s="13" t="s">
        <v>2466</v>
      </c>
      <c r="C27" s="26" t="s">
        <v>2471</v>
      </c>
      <c r="D27" s="26" t="s">
        <v>2544</v>
      </c>
      <c r="E27" s="26">
        <v>64</v>
      </c>
      <c r="F27" s="26">
        <v>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37"/>
  <sheetViews>
    <sheetView topLeftCell="A16" workbookViewId="0">
      <selection activeCell="E30" sqref="E30"/>
    </sheetView>
  </sheetViews>
  <sheetFormatPr defaultColWidth="8.85546875" defaultRowHeight="12.75" x14ac:dyDescent="0.2"/>
  <cols>
    <col min="3" max="3" width="34" bestFit="1" customWidth="1"/>
    <col min="4" max="4" width="29" customWidth="1"/>
    <col min="5" max="5" width="26.28515625" bestFit="1" customWidth="1"/>
  </cols>
  <sheetData>
    <row r="1" spans="1:5" x14ac:dyDescent="0.2">
      <c r="A1" s="5" t="str">
        <f>[1]Enums!$A$133</f>
        <v>Version</v>
      </c>
      <c r="B1" s="25" t="str">
        <f xml:space="preserve"> '[1]Game IDs'!A1</f>
        <v>Game ID</v>
      </c>
      <c r="C1" s="5" t="s">
        <v>2498</v>
      </c>
      <c r="D1" s="5" t="s">
        <v>2543</v>
      </c>
      <c r="E1" s="5" t="s">
        <v>23</v>
      </c>
    </row>
    <row r="2" spans="1:5" x14ac:dyDescent="0.2">
      <c r="A2" s="4" t="str">
        <f>[1]Enums!$A$159</f>
        <v>1.3.8</v>
      </c>
      <c r="B2" s="13" t="s">
        <v>2476</v>
      </c>
      <c r="C2" t="str">
        <f>$C$1&amp;" ("&amp;E2&amp;")"</f>
        <v>Cell Culture Dish (Pig)</v>
      </c>
      <c r="D2" t="str">
        <f>'DNA Sampler'!C2</f>
        <v>DNA Sampler (Pig)</v>
      </c>
      <c r="E2" s="4" t="str">
        <f>'DNA Sampler'!D2</f>
        <v>Pig</v>
      </c>
    </row>
    <row r="3" spans="1:5" x14ac:dyDescent="0.2">
      <c r="A3" s="4" t="str">
        <f>[1]Enums!$A$159</f>
        <v>1.3.8</v>
      </c>
      <c r="B3" s="13" t="s">
        <v>2477</v>
      </c>
      <c r="C3" t="str">
        <f t="shared" ref="C3:C22" si="0">$C$1&amp;" ("&amp;E3&amp;")"</f>
        <v>Cell Culture Dish (Sheep)</v>
      </c>
      <c r="D3" t="str">
        <f>'DNA Sampler'!C3</f>
        <v>DNA Sampler (Sheep)</v>
      </c>
      <c r="E3" s="4" t="str">
        <f>'DNA Sampler'!D3</f>
        <v>Sheep</v>
      </c>
    </row>
    <row r="4" spans="1:5" x14ac:dyDescent="0.2">
      <c r="A4" s="4" t="str">
        <f>[1]Enums!$A$159</f>
        <v>1.3.8</v>
      </c>
      <c r="B4" s="13" t="s">
        <v>2478</v>
      </c>
      <c r="C4" t="str">
        <f t="shared" si="0"/>
        <v>Cell Culture Dish (Cow)</v>
      </c>
      <c r="D4" t="str">
        <f>'DNA Sampler'!C4</f>
        <v>DNA Sampler (Cow)</v>
      </c>
      <c r="E4" s="4" t="str">
        <f>'DNA Sampler'!D4</f>
        <v>Cow</v>
      </c>
    </row>
    <row r="5" spans="1:5" x14ac:dyDescent="0.2">
      <c r="A5" s="4" t="str">
        <f>[1]Enums!$A$159</f>
        <v>1.3.8</v>
      </c>
      <c r="B5" s="13" t="s">
        <v>2479</v>
      </c>
      <c r="C5" t="str">
        <f t="shared" si="0"/>
        <v>Cell Culture Dish (Chicken)</v>
      </c>
      <c r="D5" t="str">
        <f>'DNA Sampler'!C5</f>
        <v>DNA Sampler (Chicken)</v>
      </c>
      <c r="E5" s="4" t="str">
        <f>'DNA Sampler'!D5</f>
        <v>Chicken</v>
      </c>
    </row>
    <row r="6" spans="1:5" x14ac:dyDescent="0.2">
      <c r="A6" s="4" t="str">
        <f>[1]Enums!$A$159</f>
        <v>1.3.8</v>
      </c>
      <c r="B6" s="13" t="s">
        <v>2480</v>
      </c>
      <c r="C6" t="str">
        <f t="shared" si="0"/>
        <v>Cell Culture Dish (Squid)</v>
      </c>
      <c r="D6" t="str">
        <f>'DNA Sampler'!C6</f>
        <v>DNA Sampler (Squid)</v>
      </c>
      <c r="E6" s="4" t="str">
        <f>'DNA Sampler'!D6</f>
        <v>Squid</v>
      </c>
    </row>
    <row r="7" spans="1:5" x14ac:dyDescent="0.2">
      <c r="A7" s="4" t="str">
        <f>[1]Enums!$A$159</f>
        <v>1.3.8</v>
      </c>
      <c r="B7" s="13" t="s">
        <v>2481</v>
      </c>
      <c r="C7" t="str">
        <f t="shared" si="0"/>
        <v>Cell Culture Dish (Wolf)</v>
      </c>
      <c r="D7" t="str">
        <f>'DNA Sampler'!C7</f>
        <v>DNA Sampler (Wolf)</v>
      </c>
      <c r="E7" s="4" t="str">
        <f>'DNA Sampler'!D7</f>
        <v>Wolf</v>
      </c>
    </row>
    <row r="8" spans="1:5" x14ac:dyDescent="0.2">
      <c r="A8" s="4" t="str">
        <f>[1]Enums!$A$159</f>
        <v>1.3.8</v>
      </c>
      <c r="B8" s="13" t="s">
        <v>2482</v>
      </c>
      <c r="C8" t="str">
        <f t="shared" si="0"/>
        <v>Cell Culture Dish (Ocelot)</v>
      </c>
      <c r="D8" t="str">
        <f>'DNA Sampler'!C8</f>
        <v>DNA Sampler (Ocelot)</v>
      </c>
      <c r="E8" s="4" t="str">
        <f>'DNA Sampler'!D8</f>
        <v>Ocelot</v>
      </c>
    </row>
    <row r="9" spans="1:5" x14ac:dyDescent="0.2">
      <c r="A9" s="4" t="str">
        <f>[1]Enums!$A$159</f>
        <v>1.3.8</v>
      </c>
      <c r="B9" s="13" t="s">
        <v>2483</v>
      </c>
      <c r="C9" t="str">
        <f t="shared" si="0"/>
        <v>Cell Culture Dish (Bat)</v>
      </c>
      <c r="D9" t="str">
        <f>'DNA Sampler'!C9</f>
        <v>DNA Sampler (Bat)</v>
      </c>
      <c r="E9" s="4" t="str">
        <f>'DNA Sampler'!D9</f>
        <v>Bat</v>
      </c>
    </row>
    <row r="10" spans="1:5" x14ac:dyDescent="0.2">
      <c r="A10" s="4" t="str">
        <f>[1]Enums!$A$159</f>
        <v>1.3.8</v>
      </c>
      <c r="B10" s="13" t="s">
        <v>2484</v>
      </c>
      <c r="C10" t="str">
        <f t="shared" si="0"/>
        <v>Cell Culture Dish (Spider)</v>
      </c>
      <c r="D10" t="str">
        <f>'DNA Sampler'!C10</f>
        <v>DNA Sampler (Spider)</v>
      </c>
      <c r="E10" s="4" t="str">
        <f>'DNA Sampler'!D10</f>
        <v>Spider</v>
      </c>
    </row>
    <row r="11" spans="1:5" x14ac:dyDescent="0.2">
      <c r="A11" s="4" t="str">
        <f>[1]Enums!$A$159</f>
        <v>1.3.8</v>
      </c>
      <c r="B11" s="13" t="s">
        <v>2485</v>
      </c>
      <c r="C11" t="str">
        <f t="shared" si="0"/>
        <v>Cell Culture Dish (Zombie)</v>
      </c>
      <c r="D11" t="str">
        <f>'DNA Sampler'!C11</f>
        <v>DNA Sampler (Zombie)</v>
      </c>
      <c r="E11" s="4" t="str">
        <f>'DNA Sampler'!D11</f>
        <v>Zombie</v>
      </c>
    </row>
    <row r="12" spans="1:5" x14ac:dyDescent="0.2">
      <c r="A12" s="4" t="str">
        <f>[1]Enums!$A$159</f>
        <v>1.3.8</v>
      </c>
      <c r="B12" s="13" t="s">
        <v>2486</v>
      </c>
      <c r="C12" t="str">
        <f t="shared" si="0"/>
        <v>Cell Culture Dish (Skeleton)</v>
      </c>
      <c r="D12" t="str">
        <f>'DNA Sampler'!C12</f>
        <v>DNA Sampler (Skeleton)</v>
      </c>
      <c r="E12" s="4" t="str">
        <f>'DNA Sampler'!D12</f>
        <v>Skeleton</v>
      </c>
    </row>
    <row r="13" spans="1:5" x14ac:dyDescent="0.2">
      <c r="A13" s="4" t="str">
        <f>[1]Enums!$A$159</f>
        <v>1.3.8</v>
      </c>
      <c r="B13" s="13" t="s">
        <v>2487</v>
      </c>
      <c r="C13" t="str">
        <f t="shared" si="0"/>
        <v>Cell Culture Dish (Horse)</v>
      </c>
      <c r="D13" t="str">
        <f>'DNA Sampler'!C13</f>
        <v>DNA Sampler (Horse)</v>
      </c>
      <c r="E13" s="4" t="str">
        <f>'DNA Sampler'!D13</f>
        <v>Horse</v>
      </c>
    </row>
    <row r="14" spans="1:5" x14ac:dyDescent="0.2">
      <c r="A14" s="4" t="str">
        <f>[1]Enums!$A$159</f>
        <v>1.3.8</v>
      </c>
      <c r="B14" s="13" t="s">
        <v>2488</v>
      </c>
      <c r="C14" t="str">
        <f t="shared" si="0"/>
        <v>Cell Culture Dish (Witch)</v>
      </c>
      <c r="D14" t="str">
        <f>'DNA Sampler'!C14</f>
        <v>DNA Sampler (Witch)</v>
      </c>
      <c r="E14" s="4" t="str">
        <f>'DNA Sampler'!D14</f>
        <v>Witch</v>
      </c>
    </row>
    <row r="15" spans="1:5" x14ac:dyDescent="0.2">
      <c r="A15" s="4" t="str">
        <f>[1]Enums!$A$159</f>
        <v>1.3.8</v>
      </c>
      <c r="B15" s="13" t="s">
        <v>2489</v>
      </c>
      <c r="C15" t="str">
        <f t="shared" si="0"/>
        <v>Cell Culture Dish (Creeper)</v>
      </c>
      <c r="D15" t="str">
        <f>'DNA Sampler'!C15</f>
        <v>DNA Sampler (Creeper)</v>
      </c>
      <c r="E15" s="4" t="str">
        <f>'DNA Sampler'!D15</f>
        <v>Creeper</v>
      </c>
    </row>
    <row r="16" spans="1:5" x14ac:dyDescent="0.2">
      <c r="A16" s="4" t="str">
        <f>[1]Enums!$A$159</f>
        <v>1.3.8</v>
      </c>
      <c r="B16" s="13" t="s">
        <v>2490</v>
      </c>
      <c r="C16" t="str">
        <f t="shared" si="0"/>
        <v>Cell Culture Dish (Silverfish)</v>
      </c>
      <c r="D16" t="str">
        <f>'DNA Sampler'!C16</f>
        <v>DNA Sampler (Silverfish)</v>
      </c>
      <c r="E16" s="4" t="str">
        <f>'DNA Sampler'!D16</f>
        <v>Silverfish</v>
      </c>
    </row>
    <row r="17" spans="1:5" x14ac:dyDescent="0.2">
      <c r="A17" s="4" t="str">
        <f>[1]Enums!$A$159</f>
        <v>1.3.8</v>
      </c>
      <c r="B17" s="13" t="s">
        <v>2491</v>
      </c>
      <c r="C17" t="str">
        <f t="shared" si="0"/>
        <v>Cell Culture Dish (Cave Spider)</v>
      </c>
      <c r="D17" t="str">
        <f>'DNA Sampler'!C17</f>
        <v>DNA Sampler (Cave Spider)</v>
      </c>
      <c r="E17" s="4" t="str">
        <f>'DNA Sampler'!D17</f>
        <v>Cave Spider</v>
      </c>
    </row>
    <row r="18" spans="1:5" x14ac:dyDescent="0.2">
      <c r="A18" s="4" t="str">
        <f>[1]Enums!$A$159</f>
        <v>1.3.8</v>
      </c>
      <c r="B18" s="13" t="s">
        <v>2492</v>
      </c>
      <c r="C18" t="str">
        <f t="shared" si="0"/>
        <v>Cell Culture Dish (Ghast)</v>
      </c>
      <c r="D18" t="str">
        <f>'DNA Sampler'!C18</f>
        <v>DNA Sampler (Ghast)</v>
      </c>
      <c r="E18" s="4" t="str">
        <f>'DNA Sampler'!D18</f>
        <v>Ghast</v>
      </c>
    </row>
    <row r="19" spans="1:5" x14ac:dyDescent="0.2">
      <c r="A19" s="4" t="str">
        <f>[1]Enums!$A$159</f>
        <v>1.3.8</v>
      </c>
      <c r="B19" s="13" t="s">
        <v>2493</v>
      </c>
      <c r="C19" t="str">
        <f t="shared" si="0"/>
        <v>Cell Culture Dish (Blaze)</v>
      </c>
      <c r="D19" t="str">
        <f>'DNA Sampler'!C19</f>
        <v>DNA Sampler (Blaze)</v>
      </c>
      <c r="E19" s="4" t="str">
        <f>'DNA Sampler'!D19</f>
        <v>Blaze</v>
      </c>
    </row>
    <row r="20" spans="1:5" x14ac:dyDescent="0.2">
      <c r="A20" s="4" t="str">
        <f>[1]Enums!$A$159</f>
        <v>1.3.8</v>
      </c>
      <c r="B20" s="13" t="s">
        <v>2494</v>
      </c>
      <c r="C20" t="str">
        <f t="shared" si="0"/>
        <v>Cell Culture Dish (Zombie Pigman)</v>
      </c>
      <c r="D20" t="str">
        <f>'DNA Sampler'!C20</f>
        <v>DNA Sampler (Zombie Pigman)</v>
      </c>
      <c r="E20" s="4" t="str">
        <f>'DNA Sampler'!D20</f>
        <v>Zombie Pigman</v>
      </c>
    </row>
    <row r="21" spans="1:5" x14ac:dyDescent="0.2">
      <c r="A21" s="4" t="str">
        <f>[1]Enums!$A$159</f>
        <v>1.3.8</v>
      </c>
      <c r="B21" s="13" t="s">
        <v>2495</v>
      </c>
      <c r="C21" t="str">
        <f t="shared" si="0"/>
        <v>Cell Culture Dish (Magma Cube)</v>
      </c>
      <c r="D21" t="str">
        <f>'DNA Sampler'!C21</f>
        <v>DNA Sampler (Magma Cube)</v>
      </c>
      <c r="E21" s="4" t="str">
        <f>'DNA Sampler'!D21</f>
        <v>Magma Cube</v>
      </c>
    </row>
    <row r="22" spans="1:5" x14ac:dyDescent="0.2">
      <c r="A22" s="4" t="str">
        <f>[1]Enums!$A$159</f>
        <v>1.3.8</v>
      </c>
      <c r="B22" s="13" t="s">
        <v>2497</v>
      </c>
      <c r="C22" t="str">
        <f t="shared" si="0"/>
        <v>Cell Culture Dish (Person)</v>
      </c>
      <c r="D22" t="str">
        <f>'DNA Sampler'!C22</f>
        <v>DNA Sampler (Person)</v>
      </c>
      <c r="E22" s="4" t="str">
        <f>'DNA Sampler'!D22</f>
        <v>Person</v>
      </c>
    </row>
    <row r="23" spans="1:5" x14ac:dyDescent="0.2">
      <c r="A23" s="4"/>
    </row>
    <row r="24" spans="1:5" x14ac:dyDescent="0.2">
      <c r="A24" s="4"/>
    </row>
    <row r="25" spans="1:5" x14ac:dyDescent="0.2">
      <c r="A25" s="4"/>
    </row>
    <row r="26" spans="1:5" x14ac:dyDescent="0.2">
      <c r="A26" s="4"/>
    </row>
    <row r="27" spans="1:5" x14ac:dyDescent="0.2">
      <c r="A27" s="4"/>
      <c r="B27" s="12"/>
    </row>
    <row r="28" spans="1:5" x14ac:dyDescent="0.2">
      <c r="A28" s="4"/>
      <c r="B28" s="12"/>
    </row>
    <row r="29" spans="1:5" x14ac:dyDescent="0.2">
      <c r="A29" s="4"/>
      <c r="B29" s="13"/>
    </row>
    <row r="30" spans="1:5" x14ac:dyDescent="0.2">
      <c r="A30" s="4"/>
      <c r="B30" s="13"/>
    </row>
    <row r="31" spans="1:5" x14ac:dyDescent="0.2">
      <c r="A31" s="4"/>
      <c r="B31" s="13"/>
    </row>
    <row r="32" spans="1:5" x14ac:dyDescent="0.2">
      <c r="A32" s="4"/>
      <c r="B32" s="13"/>
    </row>
    <row r="33" spans="1:2" x14ac:dyDescent="0.2">
      <c r="A33" s="4"/>
      <c r="B33" s="13"/>
    </row>
    <row r="34" spans="1:2" x14ac:dyDescent="0.2">
      <c r="A34" s="4"/>
      <c r="B34" s="13"/>
    </row>
    <row r="35" spans="1:2" x14ac:dyDescent="0.2">
      <c r="A35" s="4"/>
      <c r="B35" s="13"/>
    </row>
    <row r="36" spans="1:2" x14ac:dyDescent="0.2">
      <c r="A36" s="4"/>
      <c r="B36" s="13"/>
    </row>
    <row r="37" spans="1:2" x14ac:dyDescent="0.2">
      <c r="A37" s="4"/>
      <c r="B37" s="1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37"/>
  <sheetViews>
    <sheetView workbookViewId="0">
      <selection activeCell="H15" sqref="H15"/>
    </sheetView>
  </sheetViews>
  <sheetFormatPr defaultColWidth="8.85546875" defaultRowHeight="12.75" x14ac:dyDescent="0.2"/>
  <cols>
    <col min="3" max="3" width="34" bestFit="1" customWidth="1"/>
    <col min="4" max="4" width="18" customWidth="1"/>
    <col min="5" max="5" width="26.28515625" bestFit="1" customWidth="1"/>
  </cols>
  <sheetData>
    <row r="1" spans="1:5" x14ac:dyDescent="0.2">
      <c r="A1" s="5" t="str">
        <f>[1]Enums!$A$133</f>
        <v>Version</v>
      </c>
      <c r="B1" s="25" t="str">
        <f xml:space="preserve"> '[1]Game IDs'!A1</f>
        <v>Game ID</v>
      </c>
      <c r="C1" s="5" t="s">
        <v>33</v>
      </c>
      <c r="D1" s="5" t="s">
        <v>1</v>
      </c>
      <c r="E1" s="5" t="s">
        <v>23</v>
      </c>
    </row>
    <row r="2" spans="1:5" x14ac:dyDescent="0.2">
      <c r="A2" s="4" t="str">
        <f>[1]Enums!$A$134</f>
        <v>1.0.0</v>
      </c>
      <c r="B2" s="12" t="s">
        <v>117</v>
      </c>
      <c r="C2" t="str">
        <f t="shared" ref="C2:C9" si="0">E2&amp;" "&amp;$C$1</f>
        <v>Platinum Catalyst</v>
      </c>
      <c r="D2" t="str">
        <f>[1]Elements!$B$1</f>
        <v>Element</v>
      </c>
      <c r="E2" s="4" t="str">
        <f>[1]Elements!$B$79</f>
        <v>Platinum</v>
      </c>
    </row>
    <row r="3" spans="1:5" x14ac:dyDescent="0.2">
      <c r="A3" s="4" t="str">
        <f>[1]Enums!$A$134</f>
        <v>1.0.0</v>
      </c>
      <c r="B3" s="12" t="s">
        <v>118</v>
      </c>
      <c r="C3" t="str">
        <f t="shared" si="0"/>
        <v>Titanium Catalyst</v>
      </c>
      <c r="D3" t="str">
        <f>[1]Elements!$B$1</f>
        <v>Element</v>
      </c>
      <c r="E3" t="str">
        <f>[1]Elements!$B$23</f>
        <v>Titanium</v>
      </c>
    </row>
    <row r="4" spans="1:5" x14ac:dyDescent="0.2">
      <c r="A4" s="4" t="str">
        <f>[1]Enums!$A$134</f>
        <v>1.0.0</v>
      </c>
      <c r="B4" s="12" t="s">
        <v>68</v>
      </c>
      <c r="C4" t="str">
        <f t="shared" si="0"/>
        <v>Palladium Catalyst</v>
      </c>
      <c r="D4" t="str">
        <f>[1]Elements!$B$1</f>
        <v>Element</v>
      </c>
      <c r="E4" t="str">
        <f>[1]Elements!$B$47</f>
        <v>Palladium</v>
      </c>
    </row>
    <row r="5" spans="1:5" x14ac:dyDescent="0.2">
      <c r="A5" s="4" t="str">
        <f>[1]Enums!$A$134</f>
        <v>1.0.0</v>
      </c>
      <c r="B5" s="12" t="s">
        <v>69</v>
      </c>
      <c r="C5" t="str">
        <f t="shared" si="0"/>
        <v>Cobalt Catalyst</v>
      </c>
      <c r="D5" t="str">
        <f>[1]Elements!$B$1</f>
        <v>Element</v>
      </c>
      <c r="E5" t="str">
        <f>[1]Elements!$B$28</f>
        <v>Cobalt</v>
      </c>
    </row>
    <row r="6" spans="1:5" x14ac:dyDescent="0.2">
      <c r="A6" s="4" t="str">
        <f>[1]Enums!$A$134</f>
        <v>1.0.0</v>
      </c>
      <c r="B6" s="12" t="s">
        <v>70</v>
      </c>
      <c r="C6" t="str">
        <f t="shared" si="0"/>
        <v>Manganese Catalyst</v>
      </c>
      <c r="D6" t="str">
        <f>[1]Elements!$B$1</f>
        <v>Element</v>
      </c>
      <c r="E6" t="str">
        <f>[1]Elements!$B$26</f>
        <v>Manganese</v>
      </c>
    </row>
    <row r="7" spans="1:5" x14ac:dyDescent="0.2">
      <c r="A7" s="4" t="str">
        <f>[1]Enums!$A$134</f>
        <v>1.0.0</v>
      </c>
      <c r="B7" s="12" t="s">
        <v>71</v>
      </c>
      <c r="C7" t="str">
        <f t="shared" si="0"/>
        <v>Silver Catalyst</v>
      </c>
      <c r="D7" t="str">
        <f>[1]Elements!$B$1</f>
        <v>Element</v>
      </c>
      <c r="E7" t="str">
        <f>[1]Elements!$B$48</f>
        <v>Silver</v>
      </c>
    </row>
    <row r="8" spans="1:5" x14ac:dyDescent="0.2">
      <c r="A8" s="4" t="str">
        <f>[1]Enums!$A$134</f>
        <v>1.0.0</v>
      </c>
      <c r="B8" s="12" t="s">
        <v>72</v>
      </c>
      <c r="C8" t="str">
        <f t="shared" si="0"/>
        <v>Mercury Catalyst</v>
      </c>
      <c r="D8" t="str">
        <f>[1]Elements!$B$1</f>
        <v>Element</v>
      </c>
      <c r="E8" t="str">
        <f>[1]Elements!$B$81</f>
        <v>Mercury</v>
      </c>
    </row>
    <row r="9" spans="1:5" x14ac:dyDescent="0.2">
      <c r="A9" s="4"/>
      <c r="B9" s="12" t="s">
        <v>73</v>
      </c>
      <c r="C9" t="str">
        <f t="shared" si="0"/>
        <v>Rhodium Catalyst</v>
      </c>
      <c r="D9" t="str">
        <f>[1]Elements!$B$1</f>
        <v>Element</v>
      </c>
      <c r="E9" t="str">
        <f>[1]Elements!$B$46</f>
        <v>Rhodium</v>
      </c>
    </row>
    <row r="10" spans="1:5" x14ac:dyDescent="0.2">
      <c r="A10" s="4" t="str">
        <f>[1]Enums!$A$134</f>
        <v>1.0.0</v>
      </c>
      <c r="B10" s="12" t="s">
        <v>74</v>
      </c>
      <c r="C10" t="str">
        <f t="shared" ref="C10:C31" si="1">E10&amp;" "&amp;$C$1</f>
        <v>Antimony Trioxide Catalyst</v>
      </c>
      <c r="D10" t="str">
        <f>[1]Compounds!$B$1</f>
        <v>Compound</v>
      </c>
      <c r="E10" t="str">
        <f>[1]Compounds!$B$306</f>
        <v>Antimony Trioxide</v>
      </c>
    </row>
    <row r="11" spans="1:5" x14ac:dyDescent="0.2">
      <c r="A11" s="4" t="str">
        <f>[1]Enums!$A$134</f>
        <v>1.0.0</v>
      </c>
      <c r="B11" s="12" t="s">
        <v>75</v>
      </c>
      <c r="C11" t="str">
        <f t="shared" si="1"/>
        <v>Copper II Chloride Catalyst</v>
      </c>
      <c r="D11" t="str">
        <f>[1]Compounds!$B$1</f>
        <v>Compound</v>
      </c>
      <c r="E11" t="str">
        <f xml:space="preserve"> [1]Compounds!$B$307</f>
        <v>Copper II Chloride</v>
      </c>
    </row>
    <row r="12" spans="1:5" x14ac:dyDescent="0.2">
      <c r="A12" s="4" t="str">
        <f>[1]Enums!$A$134</f>
        <v>1.0.0</v>
      </c>
      <c r="B12" s="12" t="s">
        <v>76</v>
      </c>
      <c r="C12" t="str">
        <f t="shared" si="1"/>
        <v>Iron III Chloride Catalyst</v>
      </c>
      <c r="D12" t="str">
        <f>[1]Compounds!$B$1</f>
        <v>Compound</v>
      </c>
      <c r="E12" t="str">
        <f>[1]Compounds!B308</f>
        <v>Iron III Chloride</v>
      </c>
    </row>
    <row r="13" spans="1:5" x14ac:dyDescent="0.2">
      <c r="A13" s="4" t="str">
        <f>[1]Enums!$A$134</f>
        <v>1.0.0</v>
      </c>
      <c r="B13" s="12" t="s">
        <v>77</v>
      </c>
      <c r="C13" t="str">
        <f t="shared" si="1"/>
        <v>Iron III Oxide Catalyst</v>
      </c>
      <c r="D13" t="str">
        <f>[1]Compounds!$B$1</f>
        <v>Compound</v>
      </c>
      <c r="E13" t="str">
        <f>[1]Compounds!B309</f>
        <v>Iron III Oxide</v>
      </c>
    </row>
    <row r="14" spans="1:5" x14ac:dyDescent="0.2">
      <c r="A14" s="4" t="str">
        <f>[1]Enums!$A$134</f>
        <v>1.0.0</v>
      </c>
      <c r="B14" s="12" t="s">
        <v>78</v>
      </c>
      <c r="C14" t="str">
        <f t="shared" si="1"/>
        <v>Ziegler-Natta Catalyst</v>
      </c>
      <c r="D14" t="str">
        <f>[1]Compounds!$B$1</f>
        <v>Compound</v>
      </c>
      <c r="E14" t="str">
        <f>[1]Compounds!B310</f>
        <v>Ziegler-Natta</v>
      </c>
    </row>
    <row r="15" spans="1:5" x14ac:dyDescent="0.2">
      <c r="A15" s="4"/>
      <c r="B15" s="12" t="s">
        <v>79</v>
      </c>
      <c r="C15" t="str">
        <f t="shared" si="1"/>
        <v>Cobalt-Manganese-Bromide Catalyst</v>
      </c>
      <c r="D15" t="str">
        <f>[1]Compounds!$B$1</f>
        <v>Compound</v>
      </c>
      <c r="E15" t="str">
        <f>[1]Compounds!B311</f>
        <v>Cobalt-Manganese-Bromide</v>
      </c>
    </row>
    <row r="16" spans="1:5" x14ac:dyDescent="0.2">
      <c r="A16" s="4" t="str">
        <f>[1]Enums!$A$134</f>
        <v>1.0.0</v>
      </c>
      <c r="B16" s="12" t="s">
        <v>80</v>
      </c>
      <c r="C16" t="str">
        <f t="shared" si="1"/>
        <v>Zeolite Catalyst</v>
      </c>
      <c r="D16" t="str">
        <f>[1]Compounds!$B$1</f>
        <v>Compound</v>
      </c>
      <c r="E16" t="str">
        <f>[1]Compounds!B312</f>
        <v>Zeolite</v>
      </c>
    </row>
    <row r="17" spans="1:5" x14ac:dyDescent="0.2">
      <c r="A17" s="4"/>
      <c r="B17" s="12" t="s">
        <v>81</v>
      </c>
      <c r="C17" t="str">
        <f t="shared" si="1"/>
        <v>Zinc II Chloride Catalyst</v>
      </c>
      <c r="D17" t="str">
        <f>[1]Compounds!$B$1</f>
        <v>Compound</v>
      </c>
      <c r="E17" t="str">
        <f>[1]Compounds!B313</f>
        <v>Zinc II Chloride</v>
      </c>
    </row>
    <row r="18" spans="1:5" x14ac:dyDescent="0.2">
      <c r="A18" s="4"/>
      <c r="B18" s="12" t="s">
        <v>82</v>
      </c>
      <c r="C18" t="str">
        <f t="shared" si="1"/>
        <v>Tungsten VI Chloride  Catalyst</v>
      </c>
      <c r="D18" t="str">
        <f>[1]Compounds!$B$1</f>
        <v>Compound</v>
      </c>
      <c r="E18" t="str">
        <f>[1]Compounds!B314</f>
        <v xml:space="preserve">Tungsten VI Chloride </v>
      </c>
    </row>
    <row r="19" spans="1:5" x14ac:dyDescent="0.2">
      <c r="A19" s="4"/>
      <c r="B19" s="12" t="s">
        <v>83</v>
      </c>
      <c r="C19" t="str">
        <f t="shared" si="1"/>
        <v>Samarium III Chloride Catalyst</v>
      </c>
      <c r="D19" t="str">
        <f>[1]Compounds!$B$1</f>
        <v>Compound</v>
      </c>
      <c r="E19" t="str">
        <f>[1]Compounds!B315</f>
        <v>Samarium III Chloride</v>
      </c>
    </row>
    <row r="20" spans="1:5" x14ac:dyDescent="0.2">
      <c r="A20" s="4" t="str">
        <f>[1]Enums!$A$144</f>
        <v>1.1.0</v>
      </c>
      <c r="B20" s="12" t="s">
        <v>84</v>
      </c>
      <c r="C20" t="str">
        <f t="shared" si="1"/>
        <v>Magnesium Oxide Catalyst</v>
      </c>
      <c r="D20" t="str">
        <f>[1]Compounds!$B$1</f>
        <v>Compound</v>
      </c>
      <c r="E20" t="str">
        <f>[1]Compounds!B316</f>
        <v>Magnesium Oxide</v>
      </c>
    </row>
    <row r="21" spans="1:5" x14ac:dyDescent="0.2">
      <c r="A21" s="4"/>
      <c r="B21" s="12" t="s">
        <v>85</v>
      </c>
      <c r="C21" t="str">
        <f t="shared" si="1"/>
        <v>Magnesium Sulfate Catalyst</v>
      </c>
      <c r="D21" t="str">
        <f>[1]Compounds!$B$1</f>
        <v>Compound</v>
      </c>
      <c r="E21" t="str">
        <f>[1]Compounds!B317</f>
        <v>Magnesium Sulfate</v>
      </c>
    </row>
    <row r="22" spans="1:5" x14ac:dyDescent="0.2">
      <c r="A22" s="4"/>
      <c r="B22" s="12" t="s">
        <v>86</v>
      </c>
      <c r="C22" t="str">
        <f t="shared" si="1"/>
        <v>Copper II Sulfate Catalyst</v>
      </c>
      <c r="D22" t="str">
        <f>[1]Compounds!$B$1</f>
        <v>Compound</v>
      </c>
      <c r="E22" t="str">
        <f>[1]Compounds!B318</f>
        <v>Copper II Sulfate</v>
      </c>
    </row>
    <row r="23" spans="1:5" x14ac:dyDescent="0.2">
      <c r="A23" s="4"/>
      <c r="B23" s="12" t="s">
        <v>87</v>
      </c>
      <c r="C23" t="str">
        <f t="shared" si="1"/>
        <v>Calcium Hydride Catalyst</v>
      </c>
      <c r="D23" t="str">
        <f>[1]Compounds!$B$1</f>
        <v>Compound</v>
      </c>
      <c r="E23" t="str">
        <f>[1]Compounds!B319</f>
        <v>Calcium Hydride</v>
      </c>
    </row>
    <row r="24" spans="1:5" x14ac:dyDescent="0.2">
      <c r="A24" s="4"/>
      <c r="B24" s="12" t="s">
        <v>88</v>
      </c>
      <c r="C24" t="str">
        <f t="shared" si="1"/>
        <v>Phosphorus Pentoxide Catalyst</v>
      </c>
      <c r="D24" t="str">
        <f>[1]Compounds!$B$1</f>
        <v>Compound</v>
      </c>
      <c r="E24" t="str">
        <f>[1]Compounds!B320</f>
        <v>Phosphorus Pentoxide</v>
      </c>
    </row>
    <row r="25" spans="1:5" x14ac:dyDescent="0.2">
      <c r="A25" s="4"/>
      <c r="B25" s="12" t="s">
        <v>89</v>
      </c>
      <c r="C25" t="str">
        <f t="shared" si="1"/>
        <v>Trimethyl Orthoformate Catalyst</v>
      </c>
      <c r="D25" t="str">
        <f>[1]Compounds!$B$1</f>
        <v>Compound</v>
      </c>
      <c r="E25" t="str">
        <f>[1]Compounds!B321</f>
        <v>Trimethyl Orthoformate</v>
      </c>
    </row>
    <row r="26" spans="1:5" x14ac:dyDescent="0.2">
      <c r="A26" s="4" t="str">
        <f>[1]Enums!$A$134</f>
        <v>1.0.0</v>
      </c>
      <c r="B26" s="12" t="s">
        <v>90</v>
      </c>
      <c r="C26" t="str">
        <f t="shared" si="1"/>
        <v>Aluminoxane Catalyst</v>
      </c>
      <c r="D26" t="str">
        <f>[1]Compounds!$B$1</f>
        <v>Compound</v>
      </c>
      <c r="E26" t="str">
        <f>[1]Compounds!B322</f>
        <v>Aluminoxane</v>
      </c>
    </row>
    <row r="27" spans="1:5" x14ac:dyDescent="0.2">
      <c r="A27" s="4"/>
      <c r="B27" s="12" t="s">
        <v>91</v>
      </c>
      <c r="C27" t="str">
        <f t="shared" si="1"/>
        <v>Sodium Hydroxide Catalyst</v>
      </c>
      <c r="D27" t="str">
        <f>[1]Compounds!$B$1</f>
        <v>Compound</v>
      </c>
      <c r="E27" t="str">
        <f>[1]Compounds!B323</f>
        <v>Sodium Hydroxide</v>
      </c>
    </row>
    <row r="28" spans="1:5" x14ac:dyDescent="0.2">
      <c r="A28" s="4" t="str">
        <f>[1]Enums!$A$134</f>
        <v>1.0.0</v>
      </c>
      <c r="B28" s="12" t="s">
        <v>92</v>
      </c>
      <c r="C28" t="str">
        <f t="shared" si="1"/>
        <v>Triethylaluminium Catalyst</v>
      </c>
      <c r="D28" t="str">
        <f>[1]Compounds!$B$1</f>
        <v>Compound</v>
      </c>
      <c r="E28" t="str">
        <f>[1]Compounds!B324</f>
        <v>Triethylaluminium</v>
      </c>
    </row>
    <row r="29" spans="1:5" x14ac:dyDescent="0.2">
      <c r="A29" s="4"/>
      <c r="B29" s="13" t="s">
        <v>1939</v>
      </c>
      <c r="C29" t="str">
        <f t="shared" si="1"/>
        <v>Methyl Ethyl Ketone Peroxide Catalyst</v>
      </c>
      <c r="D29" t="str">
        <f>[1]Compounds!$B$1</f>
        <v>Compound</v>
      </c>
      <c r="E29" t="str">
        <f>[1]Compounds!B325</f>
        <v>Methyl Ethyl Ketone Peroxide</v>
      </c>
    </row>
    <row r="30" spans="1:5" x14ac:dyDescent="0.2">
      <c r="A30" s="4" t="str">
        <f>[1]Enums!$A$134</f>
        <v>1.0.0</v>
      </c>
      <c r="B30" s="13" t="s">
        <v>1941</v>
      </c>
      <c r="C30" t="str">
        <f t="shared" si="1"/>
        <v>Chromia Alumina Catalyst</v>
      </c>
      <c r="D30" t="str">
        <f>[1]Compounds!$B$1</f>
        <v>Compound</v>
      </c>
      <c r="E30" t="str">
        <f>[1]Compounds!$B$336</f>
        <v>Chromia Alumina</v>
      </c>
    </row>
    <row r="31" spans="1:5" x14ac:dyDescent="0.2">
      <c r="A31" s="4" t="str">
        <f>[1]Enums!$A$144</f>
        <v>1.1.0</v>
      </c>
      <c r="B31" s="13" t="s">
        <v>2132</v>
      </c>
      <c r="C31" t="str">
        <f t="shared" si="1"/>
        <v>Tin Catalyst</v>
      </c>
      <c r="D31" t="str">
        <f>[1]Elements!$B$1</f>
        <v>Element</v>
      </c>
      <c r="E31" t="str">
        <f>[1]Elements!$B$51</f>
        <v>Tin</v>
      </c>
    </row>
    <row r="32" spans="1:5" x14ac:dyDescent="0.2">
      <c r="A32" s="4" t="str">
        <f>[1]Enums!$A$144</f>
        <v>1.1.0</v>
      </c>
      <c r="B32" s="13" t="s">
        <v>2131</v>
      </c>
      <c r="C32" t="str">
        <f>E32&amp;" "&amp;$C$1</f>
        <v>Zinc Nitrate Catalyst</v>
      </c>
      <c r="D32" t="str">
        <f>[1]Compounds!$B$1</f>
        <v>Compound</v>
      </c>
      <c r="E32" t="str">
        <f>[1]Compounds!$B$349</f>
        <v>Zinc Nitrate</v>
      </c>
    </row>
    <row r="33" spans="1:5" x14ac:dyDescent="0.2">
      <c r="A33" s="4" t="str">
        <f>[1]Enums!$A$144</f>
        <v>1.1.0</v>
      </c>
      <c r="B33" s="13" t="s">
        <v>2144</v>
      </c>
      <c r="C33" t="str">
        <f>E33&amp;" "&amp;$C$1</f>
        <v>Lead Oxide Catalyst</v>
      </c>
      <c r="D33" t="str">
        <f>[1]Compounds!$B$1</f>
        <v>Compound</v>
      </c>
      <c r="E33" t="str">
        <f>[1]Compounds!$B$350</f>
        <v>Lead Oxide</v>
      </c>
    </row>
    <row r="34" spans="1:5" x14ac:dyDescent="0.2">
      <c r="A34" s="4" t="str">
        <f>[1]Enums!$A$144</f>
        <v>1.1.0</v>
      </c>
      <c r="B34" s="13" t="s">
        <v>2167</v>
      </c>
      <c r="C34" t="str">
        <f>E34&amp;" "&amp;$C$1</f>
        <v>Ruthenium Catalyst</v>
      </c>
      <c r="D34" t="str">
        <f>[1]Elements!$B$1</f>
        <v>Element</v>
      </c>
      <c r="E34" t="str">
        <f>[1]Elements!$B$45</f>
        <v>Ruthenium</v>
      </c>
    </row>
    <row r="35" spans="1:5" x14ac:dyDescent="0.2">
      <c r="A35" s="4" t="str">
        <f>[1]Enums!$A$144</f>
        <v>1.1.0</v>
      </c>
      <c r="B35" s="13" t="s">
        <v>2168</v>
      </c>
      <c r="C35" t="str">
        <f>E35&amp;" "&amp;$C$1</f>
        <v>Iridium Catalyst</v>
      </c>
      <c r="D35" t="str">
        <f>[1]Elements!$B$1</f>
        <v>Element</v>
      </c>
      <c r="E35" t="str">
        <f>[1]Elements!$B$78</f>
        <v>Iridium</v>
      </c>
    </row>
    <row r="36" spans="1:5" x14ac:dyDescent="0.2">
      <c r="A36" s="4" t="str">
        <f>[1]Enums!$A$146</f>
        <v>1.1.2</v>
      </c>
      <c r="B36" s="13" t="s">
        <v>2262</v>
      </c>
      <c r="C36" t="str">
        <f>E36&amp;" "&amp;$C$1</f>
        <v>Chromium (VI) Oxide Catalyst</v>
      </c>
      <c r="D36" t="str">
        <f>[1]Compounds!$B$1</f>
        <v>Compound</v>
      </c>
      <c r="E36" t="str">
        <f>[1]Compounds!$B$383</f>
        <v>Chromium (VI) Oxide</v>
      </c>
    </row>
    <row r="37" spans="1:5" x14ac:dyDescent="0.2">
      <c r="A37" s="4" t="str">
        <f>[1]Enums!$A$146</f>
        <v>1.1.2</v>
      </c>
      <c r="B37" s="13" t="s">
        <v>2323</v>
      </c>
      <c r="C37" t="str">
        <f>E37&amp;" Pentoxide "&amp;$C$1</f>
        <v>Vanadium Pentoxide Catalyst</v>
      </c>
      <c r="D37" t="str">
        <f>[1]Elements!$B$1</f>
        <v>Element</v>
      </c>
      <c r="E37" t="str">
        <f>[1]Elements!$B$24</f>
        <v>Vanadium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Custom Objects</vt:lpstr>
      <vt:lpstr>Internal Objects</vt:lpstr>
      <vt:lpstr>Ores</vt:lpstr>
      <vt:lpstr>Ingots</vt:lpstr>
      <vt:lpstr>Nuggets</vt:lpstr>
      <vt:lpstr>Compressed Blocks</vt:lpstr>
      <vt:lpstr>DNA Sampler</vt:lpstr>
      <vt:lpstr>Cell Culture</vt:lpstr>
      <vt:lpstr>Catalysts</vt:lpstr>
      <vt:lpstr>Element Vessels</vt:lpstr>
      <vt:lpstr>Compound Vessels</vt:lpstr>
      <vt:lpstr>CV Links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Goss, Matthew James</cp:lastModifiedBy>
  <dcterms:created xsi:type="dcterms:W3CDTF">2014-04-18T17:28:35Z</dcterms:created>
  <dcterms:modified xsi:type="dcterms:W3CDTF">2019-08-22T15:51:28Z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213e46d9-54af-401b-877c-fa000fb7546f</vt:lpwstr>
  </property>
</Properties>
</file>