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autoCompressPictures="0"/>
  <mc:AlternateContent xmlns:mc="http://schemas.openxmlformats.org/markup-compatibility/2006">
    <mc:Choice Requires="x15">
      <x15ac:absPath xmlns:x15ac="http://schemas.microsoft.com/office/spreadsheetml/2010/11/ac" url="C:\Users\steph\Polycraft\PolycraftForge\config\"/>
    </mc:Choice>
  </mc:AlternateContent>
  <xr:revisionPtr revIDLastSave="0" documentId="13_ncr:1_{0990047E-8630-472F-BB0C-1639C53C1A88}" xr6:coauthVersionLast="31" xr6:coauthVersionMax="31" xr10:uidLastSave="{00000000-0000-0000-0000-000000000000}"/>
  <bookViews>
    <workbookView minimized="1" xWindow="1305" yWindow="0" windowWidth="11730" windowHeight="10245" tabRatio="721" activeTab="2"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17" concurrentCalc="0"/>
</workbook>
</file>

<file path=xl/calcChain.xml><?xml version="1.0" encoding="utf-8"?>
<calcChain xmlns="http://schemas.openxmlformats.org/spreadsheetml/2006/main">
  <c r="AU28" i="46" l="1"/>
  <c r="AU29" i="46"/>
  <c r="AU30" i="46"/>
  <c r="AU31" i="46"/>
  <c r="AU32" i="46"/>
  <c r="AU33" i="46"/>
  <c r="AU34" i="46"/>
  <c r="AU35" i="46"/>
  <c r="AU36" i="46"/>
  <c r="AU37" i="46"/>
  <c r="AU38" i="46"/>
  <c r="AU39" i="46"/>
  <c r="AU40" i="46"/>
  <c r="AU41" i="46"/>
  <c r="AU42" i="46"/>
  <c r="AU43" i="46"/>
  <c r="AU44" i="46"/>
  <c r="AU45" i="46"/>
  <c r="AU46" i="46"/>
  <c r="AU47" i="46"/>
  <c r="AU48" i="46"/>
  <c r="AU49" i="46"/>
  <c r="AU50" i="46"/>
  <c r="AU51" i="46"/>
  <c r="AU52" i="46"/>
  <c r="AU53" i="46"/>
  <c r="AU54" i="46"/>
  <c r="AU55" i="46"/>
  <c r="AU56" i="46"/>
  <c r="AU57" i="46"/>
  <c r="AU58" i="46"/>
  <c r="AU59" i="46"/>
  <c r="AU60" i="46"/>
  <c r="AU61" i="46"/>
  <c r="AU62" i="46"/>
  <c r="AU63" i="46"/>
  <c r="AU64" i="46"/>
  <c r="AU65" i="46"/>
  <c r="AU66" i="46"/>
  <c r="AU67" i="46"/>
  <c r="AU68" i="46"/>
  <c r="AU69" i="46"/>
  <c r="AU70" i="46"/>
  <c r="AU71" i="46"/>
  <c r="AU72" i="46"/>
  <c r="AU73" i="46"/>
  <c r="AU74" i="46"/>
  <c r="AU75" i="46"/>
  <c r="AU76" i="46"/>
  <c r="AU77" i="46"/>
  <c r="AU78" i="46"/>
  <c r="AU79" i="46"/>
  <c r="AU80" i="46"/>
  <c r="AU81" i="46"/>
  <c r="AU82" i="46"/>
  <c r="AU83" i="46"/>
  <c r="AU84" i="46"/>
  <c r="AU85" i="46"/>
  <c r="AU86" i="46"/>
  <c r="AU87" i="46"/>
  <c r="AU88" i="46"/>
  <c r="AU89" i="46"/>
  <c r="AU90" i="46"/>
  <c r="AU91" i="46"/>
  <c r="AU92" i="46"/>
  <c r="AU93" i="46"/>
  <c r="AU94" i="46"/>
  <c r="AU95" i="46"/>
  <c r="AU96" i="46"/>
  <c r="AU97" i="46"/>
  <c r="AU98" i="46"/>
  <c r="AU99" i="46"/>
  <c r="AU100" i="46"/>
  <c r="AU101" i="46"/>
  <c r="AU102" i="46"/>
  <c r="AU103" i="46"/>
  <c r="AU104" i="46"/>
  <c r="AU105" i="46"/>
  <c r="AU106" i="46"/>
  <c r="AU107" i="46"/>
  <c r="AU108" i="46"/>
  <c r="AU109" i="46"/>
  <c r="AU110" i="46"/>
  <c r="AU111" i="46"/>
  <c r="AU112" i="46"/>
  <c r="AU113" i="46"/>
  <c r="AU114" i="46"/>
  <c r="AU115" i="46"/>
  <c r="AU116" i="46"/>
  <c r="AU117" i="46"/>
  <c r="AU118" i="46"/>
  <c r="AU119" i="46"/>
  <c r="AU120" i="46"/>
  <c r="AU121" i="46"/>
  <c r="AU122" i="46"/>
  <c r="AU123" i="46"/>
  <c r="AU124" i="46"/>
  <c r="AU125" i="46"/>
  <c r="AU126" i="46"/>
  <c r="AU127" i="46"/>
  <c r="AU128" i="46"/>
  <c r="AU129" i="46"/>
  <c r="AU130" i="46"/>
  <c r="AU131" i="46"/>
  <c r="AU132" i="46"/>
  <c r="AU133" i="46"/>
  <c r="AU134" i="46"/>
  <c r="AU135" i="46"/>
  <c r="AU136" i="46"/>
  <c r="AU137" i="46"/>
  <c r="AU138" i="46"/>
  <c r="AU139" i="46"/>
  <c r="AU140" i="46"/>
  <c r="AU141" i="46"/>
  <c r="AU142" i="46"/>
  <c r="AU143" i="46"/>
  <c r="AU144" i="46"/>
  <c r="AU145" i="46"/>
  <c r="AU146" i="46"/>
  <c r="AU147" i="46"/>
  <c r="AU148" i="46"/>
  <c r="AU149" i="46"/>
  <c r="AU150" i="46"/>
  <c r="AU151" i="46"/>
  <c r="AU152" i="46"/>
  <c r="AU153" i="46"/>
  <c r="AU154" i="46"/>
  <c r="AU155" i="46"/>
  <c r="AU156" i="46"/>
  <c r="AU157" i="46"/>
  <c r="AU158" i="46"/>
  <c r="AU159" i="46"/>
  <c r="AU160" i="46"/>
  <c r="AU161" i="46"/>
  <c r="AU162" i="46"/>
  <c r="AU163" i="46"/>
  <c r="AU164" i="46"/>
  <c r="AU165" i="46"/>
  <c r="AU166" i="46"/>
  <c r="AU167" i="46"/>
  <c r="AU168" i="46"/>
  <c r="AU169" i="46"/>
  <c r="AU170" i="46"/>
  <c r="AU171" i="46"/>
  <c r="AU172" i="46"/>
  <c r="AU173" i="46"/>
  <c r="AU174" i="46"/>
  <c r="AU175" i="46"/>
  <c r="AU176" i="46"/>
  <c r="AU177" i="46"/>
  <c r="AU178" i="46"/>
  <c r="AU179" i="46"/>
  <c r="AU180" i="46"/>
  <c r="AU181" i="46"/>
  <c r="AU182" i="46"/>
  <c r="AU183" i="46"/>
  <c r="AU184" i="46"/>
  <c r="AU185" i="46"/>
  <c r="AU186" i="46"/>
  <c r="AU187" i="46"/>
  <c r="AU188" i="46"/>
  <c r="AU189" i="46"/>
  <c r="AU190" i="46"/>
  <c r="AU191" i="46"/>
  <c r="AU192" i="46"/>
  <c r="AU193" i="46"/>
  <c r="AU194" i="46"/>
  <c r="AU195" i="46"/>
  <c r="AU196" i="46"/>
  <c r="AU197" i="46"/>
  <c r="AU198" i="46"/>
  <c r="AU199" i="46"/>
  <c r="AU200" i="46"/>
  <c r="AU201" i="46"/>
  <c r="AU202" i="46"/>
  <c r="AU203" i="46"/>
  <c r="AU204" i="46"/>
  <c r="AU205" i="46"/>
  <c r="AU206" i="46"/>
  <c r="AU207" i="46"/>
  <c r="AU208" i="46"/>
  <c r="AU209" i="46"/>
  <c r="AU210" i="46"/>
  <c r="AU211" i="46"/>
  <c r="AU212" i="46"/>
  <c r="AU213" i="46"/>
  <c r="AU214" i="46"/>
  <c r="AU215" i="46"/>
  <c r="AU216" i="46"/>
  <c r="AU217" i="46"/>
  <c r="AU218" i="46"/>
  <c r="AU219" i="46"/>
  <c r="AU220" i="46"/>
  <c r="AU221" i="46"/>
  <c r="AU222" i="46"/>
  <c r="AU223" i="46"/>
  <c r="AU224" i="46"/>
  <c r="AU225" i="46"/>
  <c r="AU226" i="46"/>
  <c r="AU227" i="46"/>
  <c r="AU228" i="46"/>
  <c r="AU229" i="46"/>
  <c r="AU230" i="46"/>
  <c r="AU231" i="46"/>
  <c r="AU232" i="46"/>
  <c r="AU233" i="46"/>
  <c r="AU234" i="46"/>
  <c r="AU235" i="46"/>
  <c r="AU236" i="46"/>
  <c r="AU237" i="46"/>
  <c r="AU238" i="46"/>
  <c r="AU239" i="46"/>
  <c r="AU240" i="46"/>
  <c r="AU241" i="46"/>
  <c r="AU242" i="46"/>
  <c r="AU243" i="46"/>
  <c r="AU244" i="46"/>
  <c r="AU245" i="46"/>
  <c r="AU246" i="46"/>
  <c r="AU247" i="46"/>
  <c r="AU248" i="46"/>
  <c r="AU249" i="46"/>
  <c r="AU250" i="46"/>
  <c r="AU251" i="46"/>
  <c r="AU252" i="46"/>
  <c r="AU253" i="46"/>
  <c r="AU254" i="46"/>
  <c r="AU255" i="46"/>
  <c r="AU256" i="46"/>
  <c r="AU257" i="46"/>
  <c r="AU258" i="46"/>
  <c r="AU259" i="46"/>
  <c r="AU260" i="46"/>
  <c r="AU261" i="46"/>
  <c r="AU262" i="46"/>
  <c r="AU263" i="46"/>
  <c r="AU264" i="46"/>
  <c r="AU265" i="46"/>
  <c r="AU266" i="46"/>
  <c r="AU267" i="46"/>
  <c r="AU268" i="46"/>
  <c r="AU269" i="46"/>
  <c r="AU270" i="46"/>
  <c r="AU271" i="46"/>
  <c r="AU272" i="46"/>
  <c r="AU273" i="46"/>
  <c r="AU274" i="46"/>
  <c r="AU275" i="46"/>
  <c r="AU276" i="46"/>
  <c r="AU277" i="46"/>
  <c r="AU278" i="46"/>
  <c r="AU279" i="46"/>
  <c r="AU280" i="46"/>
  <c r="AU281" i="46"/>
  <c r="AU282" i="46"/>
  <c r="AU283" i="46"/>
  <c r="AU284" i="46"/>
  <c r="AU285" i="46"/>
  <c r="AU286" i="46"/>
  <c r="AU287" i="46"/>
  <c r="AU288" i="46"/>
  <c r="AU289" i="46"/>
  <c r="AU290" i="46"/>
  <c r="AU291" i="46"/>
  <c r="AU292" i="46"/>
  <c r="AU293" i="46"/>
  <c r="AU294" i="46"/>
  <c r="AU295" i="46"/>
  <c r="AU296" i="46"/>
  <c r="AU297" i="46"/>
  <c r="AU298" i="46"/>
  <c r="AU299" i="46"/>
  <c r="AU300" i="46"/>
  <c r="AU301" i="46"/>
  <c r="AU302" i="46"/>
  <c r="AU303" i="46"/>
  <c r="AU304" i="46"/>
  <c r="AU305" i="46"/>
  <c r="AU306" i="46"/>
  <c r="AU307" i="46"/>
  <c r="AU308" i="46"/>
  <c r="AU309" i="46"/>
  <c r="AU310" i="46"/>
  <c r="AU311" i="46"/>
  <c r="AU312" i="46"/>
  <c r="AU313" i="46"/>
  <c r="AU314" i="46"/>
  <c r="AU315" i="46"/>
  <c r="AU316" i="46"/>
  <c r="AU317" i="46"/>
  <c r="AU318" i="46"/>
  <c r="AU319" i="46"/>
  <c r="AU320" i="46"/>
  <c r="AU321" i="46"/>
  <c r="AU322" i="46"/>
  <c r="AU323" i="46"/>
  <c r="AU324" i="46"/>
  <c r="AU325" i="46"/>
  <c r="AU326" i="46"/>
  <c r="AU327" i="46"/>
  <c r="AU328" i="46"/>
  <c r="AU329" i="46"/>
  <c r="AU330" i="46"/>
  <c r="AU331" i="46"/>
  <c r="AU332" i="46"/>
  <c r="AU333" i="46"/>
  <c r="AU334" i="46"/>
  <c r="AU335" i="46"/>
  <c r="AU336" i="46"/>
  <c r="AU337" i="46"/>
  <c r="AU338" i="46"/>
  <c r="AU339" i="46"/>
  <c r="AU340" i="46"/>
  <c r="AU341" i="46"/>
  <c r="AU342" i="46"/>
  <c r="AU343" i="46"/>
  <c r="AU344" i="46"/>
  <c r="AU345" i="46"/>
  <c r="AU346" i="46"/>
  <c r="AU347" i="46"/>
  <c r="AU348" i="46"/>
  <c r="AU349" i="46"/>
  <c r="AU350" i="46"/>
  <c r="AU351" i="46"/>
  <c r="AU352" i="46"/>
  <c r="AU353" i="46"/>
  <c r="AU354" i="46"/>
  <c r="AU355" i="46"/>
  <c r="AU356" i="46"/>
  <c r="AU357" i="46"/>
  <c r="AU358" i="46"/>
  <c r="AU359" i="46"/>
  <c r="AU360" i="46"/>
  <c r="AU361" i="46"/>
  <c r="AU362" i="46"/>
  <c r="AU363" i="46"/>
  <c r="AU364" i="46"/>
  <c r="AU365" i="46"/>
  <c r="AU366" i="46"/>
  <c r="AU367" i="46"/>
  <c r="AU368" i="46"/>
  <c r="AU369" i="46"/>
  <c r="AU370" i="46"/>
  <c r="AU371" i="46"/>
  <c r="AU372" i="46"/>
  <c r="AU373" i="46"/>
  <c r="AU374" i="46"/>
  <c r="AU375" i="46"/>
  <c r="AU376" i="46"/>
  <c r="AU377" i="46"/>
  <c r="AU378" i="46"/>
  <c r="AU379" i="46"/>
  <c r="AU380" i="46"/>
  <c r="AU381" i="46"/>
  <c r="AU382" i="46"/>
  <c r="AU383" i="46"/>
  <c r="AU384" i="46"/>
  <c r="AU385" i="46"/>
  <c r="AU386" i="46"/>
  <c r="AU387" i="46"/>
  <c r="AU388" i="46"/>
  <c r="AU389" i="46"/>
  <c r="AU390" i="46"/>
  <c r="AU391" i="46"/>
  <c r="AU392" i="46"/>
  <c r="AU393" i="46"/>
  <c r="AU394" i="46"/>
  <c r="AU395" i="46"/>
  <c r="AU396" i="46"/>
  <c r="AU397" i="46"/>
  <c r="AU398" i="46"/>
  <c r="AU399" i="46"/>
  <c r="AU400" i="46"/>
  <c r="AU27" i="46"/>
  <c r="J73" i="46"/>
  <c r="K65" i="35"/>
  <c r="J70" i="46"/>
  <c r="I65" i="35"/>
  <c r="S2" i="46"/>
  <c r="G65" i="35"/>
  <c r="K56" i="35"/>
  <c r="I56" i="35"/>
  <c r="G56" i="35"/>
  <c r="T2" i="46"/>
  <c r="G50" i="35"/>
  <c r="G47" i="35"/>
  <c r="G2" i="46"/>
  <c r="M143" i="35"/>
  <c r="P58" i="46"/>
  <c r="K143" i="35"/>
  <c r="L70" i="46"/>
  <c r="I143" i="35"/>
  <c r="G143" i="35"/>
  <c r="P71" i="46"/>
  <c r="E143" i="35"/>
  <c r="M142" i="35"/>
  <c r="K142" i="35"/>
  <c r="I142" i="35"/>
  <c r="G142" i="35"/>
  <c r="E142" i="35"/>
  <c r="M141" i="35"/>
  <c r="K141" i="35"/>
  <c r="I141" i="35"/>
  <c r="G141" i="35"/>
  <c r="E141" i="35"/>
  <c r="M140" i="35"/>
  <c r="O58" i="46"/>
  <c r="K140" i="35"/>
  <c r="K70" i="46"/>
  <c r="I140" i="35"/>
  <c r="G140" i="35"/>
  <c r="E140" i="35"/>
  <c r="M139" i="35"/>
  <c r="K139" i="35"/>
  <c r="I139" i="35"/>
  <c r="G139" i="35"/>
  <c r="O71" i="46"/>
  <c r="E139" i="35"/>
  <c r="M138" i="35"/>
  <c r="K138" i="35"/>
  <c r="I138" i="35"/>
  <c r="G138" i="35"/>
  <c r="E138" i="35"/>
  <c r="M137" i="35"/>
  <c r="N58" i="46"/>
  <c r="K137" i="35"/>
  <c r="I137" i="35"/>
  <c r="G137" i="35"/>
  <c r="E137" i="35"/>
  <c r="K136" i="35"/>
  <c r="I136" i="35"/>
  <c r="G136" i="35"/>
  <c r="N71" i="46"/>
  <c r="E136" i="35"/>
  <c r="K135" i="35"/>
  <c r="I135" i="35"/>
  <c r="G135" i="35"/>
  <c r="M134" i="35"/>
  <c r="L178" i="46"/>
  <c r="K134" i="35"/>
  <c r="L63" i="46"/>
  <c r="I134" i="35"/>
  <c r="G134" i="35"/>
  <c r="L210" i="46"/>
  <c r="E134" i="35"/>
  <c r="M133" i="35"/>
  <c r="K133" i="35"/>
  <c r="I133" i="35"/>
  <c r="G133" i="35"/>
  <c r="E133" i="35"/>
  <c r="M132" i="35"/>
  <c r="K132" i="35"/>
  <c r="I132" i="35"/>
  <c r="G132" i="35"/>
  <c r="E132" i="35"/>
  <c r="M131" i="35"/>
  <c r="K178" i="46"/>
  <c r="K131" i="35"/>
  <c r="K63" i="46"/>
  <c r="I131" i="35"/>
  <c r="G131" i="35"/>
  <c r="E131" i="35"/>
  <c r="M130" i="35"/>
  <c r="K130" i="35"/>
  <c r="I130" i="35"/>
  <c r="G130" i="35"/>
  <c r="K210" i="46"/>
  <c r="E130" i="35"/>
  <c r="M129" i="35"/>
  <c r="K129" i="35"/>
  <c r="I129" i="35"/>
  <c r="G129" i="35"/>
  <c r="E129" i="35"/>
  <c r="M128" i="35"/>
  <c r="J178" i="46"/>
  <c r="K128" i="35"/>
  <c r="J63" i="46"/>
  <c r="I128" i="35"/>
  <c r="G128" i="35"/>
  <c r="E128" i="35"/>
  <c r="K127" i="35"/>
  <c r="I127" i="35"/>
  <c r="G127" i="35"/>
  <c r="J210" i="46"/>
  <c r="E127" i="35"/>
  <c r="K126" i="35"/>
  <c r="I126" i="35"/>
  <c r="G126" i="35"/>
  <c r="E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I46" i="46"/>
  <c r="O107" i="35"/>
  <c r="I10" i="46"/>
  <c r="M107" i="35"/>
  <c r="P55" i="46"/>
  <c r="K107" i="35"/>
  <c r="L138" i="46"/>
  <c r="I107" i="35"/>
  <c r="G107" i="35"/>
  <c r="L176" i="46"/>
  <c r="E107" i="35"/>
  <c r="Q106" i="35"/>
  <c r="O106" i="35"/>
  <c r="M106" i="35"/>
  <c r="K106" i="35"/>
  <c r="I106" i="35"/>
  <c r="G106" i="35"/>
  <c r="E106" i="35"/>
  <c r="Q105" i="35"/>
  <c r="I45" i="46"/>
  <c r="O105" i="35"/>
  <c r="I9" i="46"/>
  <c r="M105" i="35"/>
  <c r="K105" i="35"/>
  <c r="I105" i="35"/>
  <c r="G105" i="35"/>
  <c r="E105" i="35"/>
  <c r="Q104" i="35"/>
  <c r="O104" i="35"/>
  <c r="M104" i="35"/>
  <c r="O55" i="46"/>
  <c r="K104" i="35"/>
  <c r="K138" i="46"/>
  <c r="I104" i="35"/>
  <c r="G104" i="35"/>
  <c r="E104" i="35"/>
  <c r="Q103" i="35"/>
  <c r="O103" i="35"/>
  <c r="M103" i="35"/>
  <c r="K103" i="35"/>
  <c r="I103" i="35"/>
  <c r="G103" i="35"/>
  <c r="K176" i="46"/>
  <c r="E103" i="35"/>
  <c r="Q102" i="35"/>
  <c r="I44" i="46"/>
  <c r="O102" i="35"/>
  <c r="I8" i="46"/>
  <c r="M102" i="35"/>
  <c r="K102" i="35"/>
  <c r="I102" i="35"/>
  <c r="G102" i="35"/>
  <c r="E102" i="35"/>
  <c r="Q101" i="35"/>
  <c r="O101" i="35"/>
  <c r="M101" i="35"/>
  <c r="N55" i="46"/>
  <c r="K101" i="35"/>
  <c r="J138" i="46"/>
  <c r="I101" i="35"/>
  <c r="G101" i="35"/>
  <c r="E101" i="35"/>
  <c r="Q100" i="35"/>
  <c r="O100" i="35"/>
  <c r="M100" i="35"/>
  <c r="K100" i="35"/>
  <c r="I100" i="35"/>
  <c r="G100" i="35"/>
  <c r="J176" i="46"/>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L62" i="46"/>
  <c r="K89" i="35"/>
  <c r="L137" i="46"/>
  <c r="I89" i="35"/>
  <c r="L253" i="46"/>
  <c r="G89" i="35"/>
  <c r="E89" i="35"/>
  <c r="O88" i="35"/>
  <c r="M88" i="35"/>
  <c r="K88" i="35"/>
  <c r="I88" i="35"/>
  <c r="G88" i="35"/>
  <c r="E88" i="35"/>
  <c r="O87" i="35"/>
  <c r="M87" i="35"/>
  <c r="K87" i="35"/>
  <c r="I87" i="35"/>
  <c r="G87" i="35"/>
  <c r="E87" i="35"/>
  <c r="O86" i="35"/>
  <c r="M86" i="35"/>
  <c r="K86" i="35"/>
  <c r="K137" i="46"/>
  <c r="I86" i="35"/>
  <c r="G86" i="35"/>
  <c r="E86" i="35"/>
  <c r="O85" i="35"/>
  <c r="M85" i="35"/>
  <c r="K62" i="46"/>
  <c r="K85" i="35"/>
  <c r="I85" i="35"/>
  <c r="K253" i="46"/>
  <c r="G85" i="35"/>
  <c r="E85" i="35"/>
  <c r="O84" i="35"/>
  <c r="M84" i="35"/>
  <c r="K84" i="35"/>
  <c r="I84" i="35"/>
  <c r="G84" i="35"/>
  <c r="E84" i="35"/>
  <c r="R2" i="46"/>
  <c r="O83" i="35"/>
  <c r="M83" i="35"/>
  <c r="K83" i="35"/>
  <c r="J137" i="46"/>
  <c r="I83" i="35"/>
  <c r="G83" i="35"/>
  <c r="E83" i="35"/>
  <c r="O82" i="35"/>
  <c r="M82" i="35"/>
  <c r="J62" i="46"/>
  <c r="K82" i="35"/>
  <c r="I82" i="35"/>
  <c r="J253" i="46"/>
  <c r="G82" i="35"/>
  <c r="E82" i="35"/>
  <c r="O81" i="35"/>
  <c r="M81" i="35"/>
  <c r="K81" i="35"/>
  <c r="I81" i="35"/>
  <c r="G81" i="35"/>
  <c r="E81" i="35"/>
  <c r="Q80" i="35"/>
  <c r="O80" i="35"/>
  <c r="I22" i="46"/>
  <c r="M80" i="35"/>
  <c r="L301" i="46"/>
  <c r="K80" i="35"/>
  <c r="L284" i="46"/>
  <c r="I80" i="35"/>
  <c r="G80" i="35"/>
  <c r="E80" i="35"/>
  <c r="Q79" i="35"/>
  <c r="O79" i="35"/>
  <c r="M79" i="35"/>
  <c r="K79" i="35"/>
  <c r="I79" i="35"/>
  <c r="G79" i="35"/>
  <c r="E79" i="35"/>
  <c r="Q78" i="35"/>
  <c r="O78" i="35"/>
  <c r="M78" i="35"/>
  <c r="K78" i="35"/>
  <c r="I78" i="35"/>
  <c r="G78" i="35"/>
  <c r="E78" i="35"/>
  <c r="Q77" i="35"/>
  <c r="O77" i="35"/>
  <c r="I21" i="46"/>
  <c r="M77" i="35"/>
  <c r="K301" i="46"/>
  <c r="K77" i="35"/>
  <c r="K284" i="46"/>
  <c r="I77" i="35"/>
  <c r="G77" i="35"/>
  <c r="E77" i="35"/>
  <c r="Q76" i="35"/>
  <c r="O76" i="35"/>
  <c r="M76" i="35"/>
  <c r="K76" i="35"/>
  <c r="I76" i="35"/>
  <c r="G76" i="35"/>
  <c r="E76" i="35"/>
  <c r="Q75" i="35"/>
  <c r="O75" i="35"/>
  <c r="M75" i="35"/>
  <c r="K75" i="35"/>
  <c r="I75" i="35"/>
  <c r="G75" i="35"/>
  <c r="E75" i="35"/>
  <c r="Q74" i="35"/>
  <c r="O74" i="35"/>
  <c r="I20" i="46"/>
  <c r="M74" i="35"/>
  <c r="J301" i="46"/>
  <c r="K74" i="35"/>
  <c r="J284" i="46"/>
  <c r="I74" i="35"/>
  <c r="G74" i="35"/>
  <c r="E74" i="35"/>
  <c r="Q73" i="35"/>
  <c r="O73" i="35"/>
  <c r="M73" i="35"/>
  <c r="K73" i="35"/>
  <c r="I73" i="35"/>
  <c r="G73" i="35"/>
  <c r="E73" i="35"/>
  <c r="Q72" i="35"/>
  <c r="O72" i="35"/>
  <c r="M72" i="35"/>
  <c r="K72" i="35"/>
  <c r="I72" i="35"/>
  <c r="G72" i="35"/>
  <c r="E72" i="35"/>
  <c r="M71" i="35"/>
  <c r="L73" i="46"/>
  <c r="K71" i="35"/>
  <c r="I71" i="35"/>
  <c r="G71" i="35"/>
  <c r="E71" i="35"/>
  <c r="M70" i="35"/>
  <c r="K70" i="35"/>
  <c r="I70" i="35"/>
  <c r="G70" i="35"/>
  <c r="E70" i="35"/>
  <c r="M69" i="35"/>
  <c r="K69" i="35"/>
  <c r="I69" i="35"/>
  <c r="G69" i="35"/>
  <c r="E69" i="35"/>
  <c r="M68" i="35"/>
  <c r="K73" i="46"/>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L255" i="46"/>
  <c r="M62" i="35"/>
  <c r="K62" i="35"/>
  <c r="I62" i="35"/>
  <c r="G62" i="35"/>
  <c r="E62" i="35"/>
  <c r="M61" i="35"/>
  <c r="K61" i="35"/>
  <c r="I61" i="35"/>
  <c r="G61" i="35"/>
  <c r="E61" i="35"/>
  <c r="M60" i="35"/>
  <c r="K60" i="35"/>
  <c r="I60" i="35"/>
  <c r="G60" i="35"/>
  <c r="E60" i="35"/>
  <c r="M59" i="35"/>
  <c r="K59" i="35"/>
  <c r="I59" i="35"/>
  <c r="G59" i="35"/>
  <c r="E59" i="35"/>
  <c r="K255" i="46"/>
  <c r="M58" i="35"/>
  <c r="K58" i="35"/>
  <c r="I58" i="35"/>
  <c r="G58" i="35"/>
  <c r="E58" i="35"/>
  <c r="M57" i="35"/>
  <c r="K57" i="35"/>
  <c r="I57" i="35"/>
  <c r="G57" i="35"/>
  <c r="E57" i="35"/>
  <c r="M56" i="35"/>
  <c r="E56" i="35"/>
  <c r="J255" i="46"/>
  <c r="M55" i="35"/>
  <c r="K55" i="35"/>
  <c r="I55" i="35"/>
  <c r="G55" i="35"/>
  <c r="E55" i="35"/>
  <c r="M54" i="35"/>
  <c r="K54" i="35"/>
  <c r="I54" i="35"/>
  <c r="G54" i="35"/>
  <c r="E54" i="35"/>
  <c r="K53" i="35"/>
  <c r="I53" i="35"/>
  <c r="G53" i="35"/>
  <c r="L320" i="46"/>
  <c r="E53" i="35"/>
  <c r="K52" i="35"/>
  <c r="I52" i="35"/>
  <c r="G52" i="35"/>
  <c r="E52" i="35"/>
  <c r="K51" i="35"/>
  <c r="I51" i="35"/>
  <c r="G51" i="35"/>
  <c r="E51" i="35"/>
  <c r="K50" i="35"/>
  <c r="I50" i="35"/>
  <c r="E50" i="35"/>
  <c r="K49" i="35"/>
  <c r="I49" i="35"/>
  <c r="G49" i="35"/>
  <c r="K320" i="46"/>
  <c r="E49" i="35"/>
  <c r="K48" i="35"/>
  <c r="I48" i="35"/>
  <c r="G48" i="35"/>
  <c r="E48" i="35"/>
  <c r="K47" i="35"/>
  <c r="I47" i="35"/>
  <c r="E47" i="35"/>
  <c r="K46" i="35"/>
  <c r="I46" i="35"/>
  <c r="G46" i="35"/>
  <c r="J320" i="46"/>
  <c r="E46" i="35"/>
  <c r="K45" i="35"/>
  <c r="I45" i="35"/>
  <c r="G45" i="35"/>
  <c r="E45" i="35"/>
  <c r="Q44" i="35"/>
  <c r="P22" i="46"/>
  <c r="O44" i="35"/>
  <c r="M44" i="35"/>
  <c r="K44" i="35"/>
  <c r="I44" i="35"/>
  <c r="G44" i="35"/>
  <c r="L177" i="46"/>
  <c r="E44" i="35"/>
  <c r="Q43" i="35"/>
  <c r="O43" i="35"/>
  <c r="M43" i="35"/>
  <c r="K43" i="35"/>
  <c r="I43" i="35"/>
  <c r="G43" i="35"/>
  <c r="E43" i="35"/>
  <c r="Q42" i="35"/>
  <c r="O42" i="35"/>
  <c r="M42" i="35"/>
  <c r="K42" i="35"/>
  <c r="I42" i="35"/>
  <c r="G42" i="35"/>
  <c r="E42" i="35"/>
  <c r="Q41" i="35"/>
  <c r="O22" i="46"/>
  <c r="O41" i="35"/>
  <c r="M41" i="35"/>
  <c r="K41" i="35"/>
  <c r="I41" i="35"/>
  <c r="G41" i="35"/>
  <c r="E41" i="35"/>
  <c r="Q40" i="35"/>
  <c r="O40" i="35"/>
  <c r="M40" i="35"/>
  <c r="K40" i="35"/>
  <c r="I40" i="35"/>
  <c r="G40" i="35"/>
  <c r="K177" i="46"/>
  <c r="E40" i="35"/>
  <c r="Q39" i="35"/>
  <c r="O39" i="35"/>
  <c r="M39" i="35"/>
  <c r="K39" i="35"/>
  <c r="I39" i="35"/>
  <c r="G39" i="35"/>
  <c r="E39" i="35"/>
  <c r="Q38" i="35"/>
  <c r="N22" i="46"/>
  <c r="O38" i="35"/>
  <c r="M38" i="35"/>
  <c r="K38" i="35"/>
  <c r="I38" i="35"/>
  <c r="G38" i="35"/>
  <c r="E38" i="35"/>
  <c r="Q37" i="35"/>
  <c r="O37" i="35"/>
  <c r="M37" i="35"/>
  <c r="K37" i="35"/>
  <c r="I37" i="35"/>
  <c r="G37" i="35"/>
  <c r="J177" i="46"/>
  <c r="E37" i="35"/>
  <c r="Q36" i="35"/>
  <c r="O36" i="35"/>
  <c r="M36" i="35"/>
  <c r="K36" i="35"/>
  <c r="I36" i="35"/>
  <c r="G36" i="35"/>
  <c r="E36" i="35"/>
  <c r="Q35" i="35"/>
  <c r="O35" i="35"/>
  <c r="M35" i="35"/>
  <c r="K35" i="35"/>
  <c r="I35" i="35"/>
  <c r="G35" i="35"/>
  <c r="L157" i="46"/>
  <c r="E35" i="35"/>
  <c r="Q34" i="35"/>
  <c r="O34" i="35"/>
  <c r="M34" i="35"/>
  <c r="K34" i="35"/>
  <c r="I34" i="35"/>
  <c r="G34" i="35"/>
  <c r="E34" i="35"/>
  <c r="Q33" i="35"/>
  <c r="O33" i="35"/>
  <c r="M33" i="35"/>
  <c r="K33" i="35"/>
  <c r="I33" i="35"/>
  <c r="G33" i="35"/>
  <c r="E33" i="35"/>
  <c r="Q32" i="35"/>
  <c r="O32" i="35"/>
  <c r="M32" i="35"/>
  <c r="K32" i="35"/>
  <c r="I32" i="35"/>
  <c r="G32" i="35"/>
  <c r="K157" i="46"/>
  <c r="E32" i="35"/>
  <c r="Q31" i="35"/>
  <c r="O31" i="35"/>
  <c r="M31" i="35"/>
  <c r="K31" i="35"/>
  <c r="I31" i="35"/>
  <c r="G31" i="35"/>
  <c r="E31" i="35"/>
  <c r="Q30" i="35"/>
  <c r="O30" i="35"/>
  <c r="M30" i="35"/>
  <c r="K30" i="35"/>
  <c r="I30" i="35"/>
  <c r="G30" i="35"/>
  <c r="J157" i="46"/>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L94" i="46"/>
  <c r="O23" i="35"/>
  <c r="I115" i="46"/>
  <c r="M23" i="35"/>
  <c r="F21" i="46"/>
  <c r="K23" i="35"/>
  <c r="I23" i="35"/>
  <c r="G23" i="35"/>
  <c r="AZ175" i="46"/>
  <c r="E23" i="35"/>
  <c r="Q22" i="35"/>
  <c r="K94" i="46"/>
  <c r="O22" i="35"/>
  <c r="I114" i="46"/>
  <c r="M22" i="35"/>
  <c r="K22" i="35"/>
  <c r="I22" i="35"/>
  <c r="G22" i="35"/>
  <c r="E22" i="35"/>
  <c r="Q21" i="35"/>
  <c r="O21" i="35"/>
  <c r="M21" i="35"/>
  <c r="K21" i="35"/>
  <c r="I21" i="35"/>
  <c r="G21" i="35"/>
  <c r="E21" i="35"/>
  <c r="Q20" i="35"/>
  <c r="O20" i="35"/>
  <c r="M20" i="35"/>
  <c r="C21" i="46"/>
  <c r="K20" i="35"/>
  <c r="I20" i="35"/>
  <c r="G20" i="35"/>
  <c r="AY9" i="46"/>
  <c r="E20" i="35"/>
  <c r="Q19" i="35"/>
  <c r="O19" i="35"/>
  <c r="M19" i="35"/>
  <c r="K19" i="35"/>
  <c r="I19" i="35"/>
  <c r="G19" i="35"/>
  <c r="E19" i="35"/>
  <c r="J94" i="46"/>
  <c r="O18" i="35"/>
  <c r="I113" i="46"/>
  <c r="M18" i="35"/>
  <c r="K18" i="35"/>
  <c r="I18" i="35"/>
  <c r="G18" i="35"/>
  <c r="E18" i="35"/>
  <c r="G16" i="46"/>
  <c r="O17" i="35"/>
  <c r="M17" i="35"/>
  <c r="K17" i="35"/>
  <c r="I17" i="35"/>
  <c r="G17" i="35"/>
  <c r="I19" i="46"/>
  <c r="E17" i="35"/>
  <c r="O16" i="35"/>
  <c r="M16" i="35"/>
  <c r="K16" i="35"/>
  <c r="I16" i="35"/>
  <c r="G16" i="35"/>
  <c r="E16" i="35"/>
  <c r="M15" i="35"/>
  <c r="K15" i="35"/>
  <c r="I15" i="35"/>
  <c r="G15" i="35"/>
  <c r="I18" i="46"/>
  <c r="E15" i="35"/>
  <c r="M14" i="35"/>
  <c r="K14" i="35"/>
  <c r="I14" i="35"/>
  <c r="G14" i="35"/>
  <c r="I17" i="46"/>
  <c r="E14" i="35"/>
  <c r="O13" i="35"/>
  <c r="M13" i="35"/>
  <c r="I106" i="46"/>
  <c r="K13" i="35"/>
  <c r="I13" i="35"/>
  <c r="G13" i="35"/>
  <c r="E13" i="35"/>
  <c r="O12" i="35"/>
  <c r="M12" i="35"/>
  <c r="I105" i="46"/>
  <c r="K12" i="35"/>
  <c r="I12" i="35"/>
  <c r="G12" i="35"/>
  <c r="E12" i="35"/>
  <c r="M11" i="35"/>
  <c r="I104" i="46"/>
  <c r="K11" i="35"/>
  <c r="I11" i="35"/>
  <c r="G11" i="35"/>
  <c r="E11" i="35"/>
  <c r="M10" i="35"/>
  <c r="K10" i="35"/>
  <c r="I10" i="35"/>
  <c r="G10" i="35"/>
  <c r="E10" i="35"/>
  <c r="S9" i="35"/>
  <c r="Q9" i="35"/>
  <c r="O9" i="35"/>
  <c r="I103" i="46"/>
  <c r="M9" i="35"/>
  <c r="K9" i="35"/>
  <c r="I9" i="35"/>
  <c r="G9" i="35"/>
  <c r="I25" i="46"/>
  <c r="E9" i="35"/>
  <c r="S8" i="35"/>
  <c r="Q8" i="35"/>
  <c r="O8" i="35"/>
  <c r="I102" i="46"/>
  <c r="M8" i="35"/>
  <c r="K8" i="35"/>
  <c r="I8" i="35"/>
  <c r="G8" i="35"/>
  <c r="E8" i="35"/>
  <c r="Q7" i="35"/>
  <c r="O7" i="35"/>
  <c r="I101" i="46"/>
  <c r="M7" i="35"/>
  <c r="K7" i="35"/>
  <c r="I7" i="35"/>
  <c r="G7" i="35"/>
  <c r="I24" i="46"/>
  <c r="E7" i="35"/>
  <c r="O6" i="35"/>
  <c r="M6" i="35"/>
  <c r="K6" i="35"/>
  <c r="I6" i="35"/>
  <c r="G6" i="35"/>
  <c r="I23" i="46"/>
  <c r="E6" i="35"/>
  <c r="S5" i="35"/>
  <c r="I109" i="46"/>
  <c r="Q5" i="35"/>
  <c r="O5" i="35"/>
  <c r="M5" i="35"/>
  <c r="K5" i="35"/>
  <c r="I5" i="35"/>
  <c r="G5" i="35"/>
  <c r="I28" i="46"/>
  <c r="E5" i="35"/>
  <c r="S4" i="35"/>
  <c r="I108" i="46"/>
  <c r="Q4" i="35"/>
  <c r="O4" i="35"/>
  <c r="M4" i="35"/>
  <c r="K4" i="35"/>
  <c r="I4" i="35"/>
  <c r="G4" i="35"/>
  <c r="E4" i="35"/>
  <c r="S3" i="35"/>
  <c r="I107" i="46"/>
  <c r="Q3" i="35"/>
  <c r="O3" i="35"/>
  <c r="M3" i="35"/>
  <c r="K3" i="35"/>
  <c r="I3" i="35"/>
  <c r="G3" i="35"/>
  <c r="I27" i="46"/>
  <c r="E3" i="35"/>
  <c r="S2" i="35"/>
  <c r="Q2" i="35"/>
  <c r="O2" i="35"/>
  <c r="M2" i="35"/>
  <c r="K2" i="35"/>
  <c r="I2" i="35"/>
  <c r="G2" i="35"/>
  <c r="I26" i="46"/>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c r="K287" i="46"/>
  <c r="O1364" i="33"/>
  <c r="G37" i="46"/>
  <c r="S1365" i="33"/>
  <c r="S1364" i="33"/>
  <c r="T9" i="46"/>
  <c r="G1365" i="33"/>
  <c r="S9" i="46"/>
  <c r="G1364" i="33"/>
  <c r="I131" i="46"/>
  <c r="E1365" i="33"/>
  <c r="I130" i="46"/>
  <c r="E1364" i="33"/>
  <c r="I1365" i="33"/>
  <c r="I1364" i="33"/>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8" i="4"/>
  <c r="A347" i="4"/>
  <c r="A346" i="4"/>
  <c r="A345" i="4"/>
  <c r="A344" i="4"/>
  <c r="A343" i="4"/>
  <c r="A342" i="4"/>
  <c r="A341" i="4"/>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N58" i="46"/>
  <c r="AM58" i="46"/>
  <c r="AL58" i="46"/>
  <c r="AK58" i="46"/>
  <c r="AH58" i="46"/>
  <c r="AG58" i="46"/>
  <c r="AF58" i="46"/>
  <c r="AE58" i="46"/>
  <c r="AD58" i="46"/>
  <c r="AC58" i="46"/>
  <c r="AB58" i="46"/>
  <c r="AA58" i="46"/>
  <c r="Z58" i="46"/>
  <c r="Y58" i="46"/>
  <c r="X58" i="46"/>
  <c r="W58" i="46"/>
  <c r="V58" i="46"/>
  <c r="U58" i="46"/>
  <c r="T58" i="46"/>
  <c r="S58" i="46"/>
  <c r="R58" i="46"/>
  <c r="Q58" i="46"/>
  <c r="M58" i="46"/>
  <c r="L58" i="46"/>
  <c r="K58" i="46"/>
  <c r="J58" i="46"/>
  <c r="I58" i="46"/>
  <c r="H58" i="46"/>
  <c r="G58" i="46"/>
  <c r="F58" i="46"/>
  <c r="D58" i="46"/>
  <c r="C58" i="46"/>
  <c r="AZ57" i="46"/>
  <c r="AY57" i="46"/>
  <c r="AW57" i="46"/>
  <c r="AV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C55" i="46"/>
  <c r="AZ54" i="46"/>
  <c r="AY54" i="46"/>
  <c r="AW54" i="46"/>
  <c r="AV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L45" i="46"/>
  <c r="K45" i="46"/>
  <c r="J45" i="46"/>
  <c r="H45" i="46"/>
  <c r="G45" i="46"/>
  <c r="F45" i="46"/>
  <c r="E45" i="46"/>
  <c r="D45" i="46"/>
  <c r="C45" i="46"/>
  <c r="AZ44" i="46"/>
  <c r="AY44" i="46"/>
  <c r="AW44" i="46"/>
  <c r="AV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AV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4" i="33"/>
  <c r="O293"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c r="E33" i="51"/>
  <c r="Y33" i="51"/>
  <c r="C33" i="51"/>
  <c r="X33" i="51"/>
  <c r="W33" i="51"/>
  <c r="T33" i="51"/>
  <c r="S33" i="51"/>
  <c r="R33" i="51"/>
  <c r="Q33" i="51"/>
  <c r="P33" i="51"/>
  <c r="O33" i="51"/>
  <c r="N33" i="51"/>
  <c r="M33" i="51"/>
  <c r="L33" i="51"/>
  <c r="K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L31" i="51"/>
  <c r="K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L30" i="51"/>
  <c r="K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L29" i="51"/>
  <c r="K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L28" i="51"/>
  <c r="K28" i="51"/>
  <c r="AN27" i="51"/>
  <c r="AM27" i="51"/>
  <c r="AL27" i="51"/>
  <c r="AK27" i="51"/>
  <c r="AV27" i="51"/>
  <c r="AU27" i="51"/>
  <c r="BA27" i="51"/>
  <c r="BB27" i="51"/>
  <c r="I27" i="51"/>
  <c r="AA27" i="51"/>
  <c r="G27" i="51"/>
  <c r="Z27" i="51"/>
  <c r="E27" i="51"/>
  <c r="Y27" i="51"/>
  <c r="C27" i="51"/>
  <c r="X27" i="51"/>
  <c r="W27" i="51"/>
  <c r="T27" i="51"/>
  <c r="S27" i="51"/>
  <c r="R27" i="51"/>
  <c r="Q27" i="51"/>
  <c r="P27" i="51"/>
  <c r="O27" i="51"/>
  <c r="N27" i="51"/>
  <c r="M27" i="51"/>
  <c r="L27" i="51"/>
  <c r="K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N24" i="51"/>
  <c r="AM24" i="51"/>
  <c r="AL24" i="51"/>
  <c r="AK24" i="51"/>
  <c r="AV24" i="51"/>
  <c r="AU24" i="51"/>
  <c r="BA24" i="51"/>
  <c r="BB24" i="51"/>
  <c r="I24" i="51"/>
  <c r="AA24" i="51"/>
  <c r="G24" i="51"/>
  <c r="Z24" i="51"/>
  <c r="E24" i="51"/>
  <c r="Y24" i="51"/>
  <c r="C24" i="51"/>
  <c r="X24" i="51"/>
  <c r="W24" i="51"/>
  <c r="T24" i="51"/>
  <c r="S24" i="51"/>
  <c r="R24" i="51"/>
  <c r="Q24" i="51"/>
  <c r="P24" i="51"/>
  <c r="O24" i="51"/>
  <c r="N24" i="51"/>
  <c r="M24" i="51"/>
  <c r="L24" i="51"/>
  <c r="K24" i="51"/>
  <c r="AN23" i="51"/>
  <c r="AM23" i="51"/>
  <c r="AL23" i="51"/>
  <c r="AK23" i="51"/>
  <c r="AV23" i="51"/>
  <c r="AU23" i="51"/>
  <c r="BA23" i="51"/>
  <c r="BB23" i="51"/>
  <c r="I23" i="51"/>
  <c r="AA23" i="51"/>
  <c r="G23" i="51"/>
  <c r="Z23" i="51"/>
  <c r="E23" i="51"/>
  <c r="Y23" i="51"/>
  <c r="C23" i="51"/>
  <c r="X23" i="51"/>
  <c r="W23" i="51"/>
  <c r="T23" i="51"/>
  <c r="S23" i="51"/>
  <c r="R23" i="51"/>
  <c r="Q23" i="51"/>
  <c r="P23" i="51"/>
  <c r="O23" i="51"/>
  <c r="N23" i="51"/>
  <c r="M23" i="51"/>
  <c r="L23" i="51"/>
  <c r="K23" i="51"/>
  <c r="AN22" i="51"/>
  <c r="AM22" i="51"/>
  <c r="AL22" i="51"/>
  <c r="AK22" i="51"/>
  <c r="AV22" i="51"/>
  <c r="AU22" i="51"/>
  <c r="BA22" i="51"/>
  <c r="BB22" i="51"/>
  <c r="I22" i="51"/>
  <c r="AA22" i="51"/>
  <c r="G22" i="51"/>
  <c r="Z22" i="51"/>
  <c r="E22" i="51"/>
  <c r="Y22" i="51"/>
  <c r="C22" i="51"/>
  <c r="X22" i="51"/>
  <c r="W22" i="51"/>
  <c r="T22" i="51"/>
  <c r="S22" i="51"/>
  <c r="R22" i="51"/>
  <c r="Q22" i="51"/>
  <c r="P22" i="51"/>
  <c r="O22" i="51"/>
  <c r="N22" i="51"/>
  <c r="M22" i="51"/>
  <c r="L22" i="51"/>
  <c r="K22" i="51"/>
  <c r="AN21" i="51"/>
  <c r="AM21" i="51"/>
  <c r="AL21" i="51"/>
  <c r="AK21" i="51"/>
  <c r="AV21" i="51"/>
  <c r="AU21" i="51"/>
  <c r="BA21" i="51"/>
  <c r="BB21" i="51"/>
  <c r="I21" i="51"/>
  <c r="AA21" i="51"/>
  <c r="G21" i="51"/>
  <c r="Z21" i="51"/>
  <c r="E21" i="51"/>
  <c r="Y21" i="51"/>
  <c r="C21" i="51"/>
  <c r="X21" i="51"/>
  <c r="W21" i="51"/>
  <c r="T21" i="51"/>
  <c r="S21" i="51"/>
  <c r="R21" i="51"/>
  <c r="Q21" i="51"/>
  <c r="P21" i="51"/>
  <c r="O21" i="51"/>
  <c r="N21" i="51"/>
  <c r="M21" i="51"/>
  <c r="L21" i="51"/>
  <c r="K21" i="51"/>
  <c r="AN20" i="51"/>
  <c r="AM20" i="51"/>
  <c r="AL20" i="51"/>
  <c r="AK20" i="51"/>
  <c r="AV20" i="51"/>
  <c r="AU20" i="51"/>
  <c r="BA20" i="51"/>
  <c r="BB20" i="51"/>
  <c r="I20" i="51"/>
  <c r="AA20" i="51"/>
  <c r="G20" i="51"/>
  <c r="Z20" i="51"/>
  <c r="E20" i="51"/>
  <c r="Y20" i="51"/>
  <c r="C20" i="51"/>
  <c r="X20" i="51"/>
  <c r="W20" i="51"/>
  <c r="T20" i="51"/>
  <c r="S20" i="51"/>
  <c r="R20" i="51"/>
  <c r="Q20" i="51"/>
  <c r="P20" i="51"/>
  <c r="O20" i="51"/>
  <c r="N20" i="51"/>
  <c r="M20" i="51"/>
  <c r="L20" i="51"/>
  <c r="K20" i="51"/>
  <c r="AN19" i="51"/>
  <c r="AM19" i="51"/>
  <c r="AL19" i="51"/>
  <c r="AK19" i="51"/>
  <c r="AV19" i="51"/>
  <c r="AU19" i="51"/>
  <c r="BA19" i="51"/>
  <c r="BB19" i="51"/>
  <c r="I19" i="51"/>
  <c r="AA19" i="51"/>
  <c r="G19" i="51"/>
  <c r="Z19" i="51"/>
  <c r="E19" i="51"/>
  <c r="Y19" i="51"/>
  <c r="C19" i="51"/>
  <c r="X19" i="51"/>
  <c r="W19" i="51"/>
  <c r="T19" i="51"/>
  <c r="S19" i="51"/>
  <c r="R19" i="51"/>
  <c r="Q19" i="51"/>
  <c r="P19" i="51"/>
  <c r="O19" i="51"/>
  <c r="N19" i="51"/>
  <c r="M19" i="51"/>
  <c r="L19" i="51"/>
  <c r="K19" i="51"/>
  <c r="AN18" i="51"/>
  <c r="AM18" i="51"/>
  <c r="AL18" i="51"/>
  <c r="AK18" i="51"/>
  <c r="AV18" i="51"/>
  <c r="AU18" i="51"/>
  <c r="BA18" i="51"/>
  <c r="BB18" i="51"/>
  <c r="I18" i="51"/>
  <c r="AA18" i="51"/>
  <c r="G18" i="51"/>
  <c r="Z18" i="51"/>
  <c r="E18" i="51"/>
  <c r="Y18" i="51"/>
  <c r="C18" i="51"/>
  <c r="X18" i="51"/>
  <c r="W18" i="51"/>
  <c r="T18" i="51"/>
  <c r="S18" i="51"/>
  <c r="R18" i="51"/>
  <c r="Q18" i="51"/>
  <c r="P18" i="51"/>
  <c r="O18" i="51"/>
  <c r="N18" i="51"/>
  <c r="M18" i="51"/>
  <c r="L18" i="51"/>
  <c r="K18" i="51"/>
  <c r="AN17" i="51"/>
  <c r="AM17" i="51"/>
  <c r="AL17" i="51"/>
  <c r="AK17" i="51"/>
  <c r="AV17" i="51"/>
  <c r="AU17" i="51"/>
  <c r="BA17" i="51"/>
  <c r="BB17" i="51"/>
  <c r="I17" i="51"/>
  <c r="AA17" i="51"/>
  <c r="G17" i="51"/>
  <c r="Z17" i="51"/>
  <c r="E17" i="51"/>
  <c r="Y17" i="51"/>
  <c r="C17" i="51"/>
  <c r="X17" i="51"/>
  <c r="W17" i="51"/>
  <c r="T17" i="51"/>
  <c r="S17" i="51"/>
  <c r="R17" i="51"/>
  <c r="Q17" i="51"/>
  <c r="P17" i="51"/>
  <c r="O17" i="51"/>
  <c r="N17" i="51"/>
  <c r="M17" i="51"/>
  <c r="L17" i="51"/>
  <c r="K17" i="51"/>
  <c r="AN16" i="51"/>
  <c r="AM16" i="51"/>
  <c r="AL16" i="51"/>
  <c r="AK16" i="51"/>
  <c r="AV16" i="51"/>
  <c r="AU16" i="51"/>
  <c r="BA16" i="51"/>
  <c r="BB16" i="51"/>
  <c r="I16" i="51"/>
  <c r="AA16" i="51"/>
  <c r="G16" i="51"/>
  <c r="Z16" i="51"/>
  <c r="E16" i="51"/>
  <c r="Y16" i="51"/>
  <c r="C16" i="51"/>
  <c r="X16" i="51"/>
  <c r="W16" i="51"/>
  <c r="T16" i="51"/>
  <c r="S16" i="51"/>
  <c r="R16" i="51"/>
  <c r="Q16" i="51"/>
  <c r="P16" i="51"/>
  <c r="O16" i="51"/>
  <c r="N16" i="51"/>
  <c r="M16" i="51"/>
  <c r="L16" i="51"/>
  <c r="K16" i="51"/>
  <c r="AN15" i="51"/>
  <c r="AM15" i="51"/>
  <c r="AL15" i="51"/>
  <c r="AK15" i="51"/>
  <c r="AV15" i="51"/>
  <c r="AU15" i="51"/>
  <c r="BA15" i="51"/>
  <c r="BB15" i="51"/>
  <c r="I15" i="51"/>
  <c r="AA15" i="51"/>
  <c r="G15" i="51"/>
  <c r="Z15" i="51"/>
  <c r="E15" i="51"/>
  <c r="Y15" i="51"/>
  <c r="C15" i="51"/>
  <c r="X15" i="51"/>
  <c r="W15" i="51"/>
  <c r="T15" i="51"/>
  <c r="S15" i="51"/>
  <c r="R15" i="51"/>
  <c r="Q15" i="51"/>
  <c r="P15" i="51"/>
  <c r="O15" i="51"/>
  <c r="N15" i="51"/>
  <c r="M15" i="51"/>
  <c r="L15" i="51"/>
  <c r="K15" i="51"/>
  <c r="AN14" i="51"/>
  <c r="AM14" i="51"/>
  <c r="AL14" i="51"/>
  <c r="AK14" i="51"/>
  <c r="AV14" i="51"/>
  <c r="AU14" i="51"/>
  <c r="BA14" i="51"/>
  <c r="BB14" i="51"/>
  <c r="I14" i="51"/>
  <c r="AA14" i="51"/>
  <c r="G14" i="51"/>
  <c r="Z14" i="51"/>
  <c r="E14" i="51"/>
  <c r="Y14" i="51"/>
  <c r="C14" i="51"/>
  <c r="X14" i="51"/>
  <c r="W14" i="51"/>
  <c r="T14" i="51"/>
  <c r="S14" i="51"/>
  <c r="R14" i="51"/>
  <c r="Q14" i="51"/>
  <c r="P14" i="51"/>
  <c r="O14" i="51"/>
  <c r="N14" i="51"/>
  <c r="M14" i="51"/>
  <c r="L14" i="51"/>
  <c r="K14" i="51"/>
  <c r="AT13" i="51"/>
  <c r="AZ13" i="51"/>
  <c r="AY13" i="51"/>
  <c r="AX13" i="51"/>
  <c r="AW13" i="51"/>
  <c r="AV13" i="51"/>
  <c r="AU13" i="51"/>
  <c r="BA13" i="51"/>
  <c r="BB13" i="51"/>
  <c r="AN13" i="51"/>
  <c r="AM13" i="51"/>
  <c r="AL13" i="51"/>
  <c r="AK13" i="51"/>
  <c r="I13" i="51"/>
  <c r="AA13" i="51"/>
  <c r="G13" i="51"/>
  <c r="Z13" i="51"/>
  <c r="E13" i="51"/>
  <c r="Y13" i="51"/>
  <c r="C13" i="51"/>
  <c r="X13" i="51"/>
  <c r="W13" i="51"/>
  <c r="T13" i="51"/>
  <c r="S13" i="51"/>
  <c r="R13" i="51"/>
  <c r="Q13" i="51"/>
  <c r="P13" i="51"/>
  <c r="O13" i="51"/>
  <c r="N13" i="51"/>
  <c r="M13" i="51"/>
  <c r="L13" i="51"/>
  <c r="K13" i="51"/>
  <c r="AT12" i="51"/>
  <c r="AZ12" i="51"/>
  <c r="AY12" i="51"/>
  <c r="AX12" i="51"/>
  <c r="AW12" i="51"/>
  <c r="AV12" i="51"/>
  <c r="AU12" i="51"/>
  <c r="BA12" i="51"/>
  <c r="BB12" i="51"/>
  <c r="AN12" i="51"/>
  <c r="AM12" i="51"/>
  <c r="AL12" i="51"/>
  <c r="AK12" i="51"/>
  <c r="I12" i="51"/>
  <c r="AA12" i="51"/>
  <c r="G12" i="51"/>
  <c r="Z12" i="51"/>
  <c r="E12" i="51"/>
  <c r="Y12" i="51"/>
  <c r="C12" i="51"/>
  <c r="X12" i="51"/>
  <c r="W12" i="51"/>
  <c r="T12" i="51"/>
  <c r="S12" i="51"/>
  <c r="R12" i="51"/>
  <c r="Q12" i="51"/>
  <c r="P12" i="51"/>
  <c r="O12" i="51"/>
  <c r="N12" i="51"/>
  <c r="M12" i="51"/>
  <c r="L12" i="51"/>
  <c r="K12" i="51"/>
  <c r="AT11" i="51"/>
  <c r="AZ11" i="51"/>
  <c r="AY11" i="51"/>
  <c r="AX11" i="51"/>
  <c r="AW11" i="51"/>
  <c r="AV11" i="51"/>
  <c r="AU11" i="51"/>
  <c r="BA11" i="51"/>
  <c r="BB11" i="51"/>
  <c r="AN11" i="51"/>
  <c r="AM11" i="51"/>
  <c r="AL11" i="51"/>
  <c r="AK11" i="51"/>
  <c r="I11" i="51"/>
  <c r="AA11" i="51"/>
  <c r="G11" i="51"/>
  <c r="Z11" i="51"/>
  <c r="E11" i="51"/>
  <c r="Y11" i="51"/>
  <c r="C11" i="51"/>
  <c r="X11" i="51"/>
  <c r="W11" i="51"/>
  <c r="T11" i="51"/>
  <c r="S11" i="51"/>
  <c r="R11" i="51"/>
  <c r="Q11" i="51"/>
  <c r="P11" i="51"/>
  <c r="O11" i="51"/>
  <c r="N11" i="51"/>
  <c r="M11" i="51"/>
  <c r="L11" i="51"/>
  <c r="K11" i="51"/>
  <c r="AT10" i="51"/>
  <c r="AZ10" i="51"/>
  <c r="AY10" i="51"/>
  <c r="AX10" i="51"/>
  <c r="AW10" i="51"/>
  <c r="AV10" i="51"/>
  <c r="AU10" i="51"/>
  <c r="BA10" i="51"/>
  <c r="BB10" i="51"/>
  <c r="AN10" i="51"/>
  <c r="AM10" i="51"/>
  <c r="AL10" i="51"/>
  <c r="AK10" i="51"/>
  <c r="I10" i="51"/>
  <c r="AA10" i="51"/>
  <c r="G10" i="51"/>
  <c r="Z10" i="51"/>
  <c r="E10" i="51"/>
  <c r="Y10" i="51"/>
  <c r="C10" i="51"/>
  <c r="X10" i="51"/>
  <c r="W10" i="51"/>
  <c r="T10" i="51"/>
  <c r="S10" i="51"/>
  <c r="R10" i="51"/>
  <c r="Q10" i="51"/>
  <c r="P10" i="51"/>
  <c r="O10" i="51"/>
  <c r="N10" i="51"/>
  <c r="M10" i="51"/>
  <c r="L10" i="51"/>
  <c r="K10" i="51"/>
  <c r="AT9" i="51"/>
  <c r="AZ9" i="51"/>
  <c r="AY9" i="51"/>
  <c r="AX9" i="51"/>
  <c r="AW9" i="51"/>
  <c r="AV9" i="51"/>
  <c r="AU9" i="51"/>
  <c r="BA9" i="51"/>
  <c r="BB9" i="51"/>
  <c r="AN9" i="51"/>
  <c r="AM9" i="51"/>
  <c r="AL9" i="51"/>
  <c r="AK9" i="51"/>
  <c r="I9" i="51"/>
  <c r="AA9" i="51"/>
  <c r="G9" i="51"/>
  <c r="Z9" i="51"/>
  <c r="E9" i="51"/>
  <c r="Y9" i="51"/>
  <c r="C9" i="51"/>
  <c r="X9" i="51"/>
  <c r="W9" i="51"/>
  <c r="T9" i="51"/>
  <c r="S9" i="51"/>
  <c r="R9" i="51"/>
  <c r="Q9" i="51"/>
  <c r="P9" i="51"/>
  <c r="O9" i="51"/>
  <c r="N9" i="51"/>
  <c r="M9" i="51"/>
  <c r="L9" i="51"/>
  <c r="K9" i="51"/>
  <c r="AT8" i="51"/>
  <c r="AZ8" i="51"/>
  <c r="AY8" i="51"/>
  <c r="AX8" i="51"/>
  <c r="AW8" i="51"/>
  <c r="AV8" i="51"/>
  <c r="AU8" i="51"/>
  <c r="BA8" i="51"/>
  <c r="BB8" i="51"/>
  <c r="AN8" i="51"/>
  <c r="AM8" i="51"/>
  <c r="AL8" i="51"/>
  <c r="AK8" i="51"/>
  <c r="I8" i="51"/>
  <c r="AA8" i="51"/>
  <c r="G8" i="51"/>
  <c r="Z8" i="51"/>
  <c r="E8" i="51"/>
  <c r="Y8" i="51"/>
  <c r="C8" i="51"/>
  <c r="X8" i="51"/>
  <c r="W8" i="51"/>
  <c r="T8" i="51"/>
  <c r="S8" i="51"/>
  <c r="R8" i="51"/>
  <c r="Q8" i="51"/>
  <c r="P8" i="51"/>
  <c r="O8" i="51"/>
  <c r="N8" i="51"/>
  <c r="M8" i="51"/>
  <c r="L8" i="51"/>
  <c r="K8" i="51"/>
  <c r="AT7" i="51"/>
  <c r="AZ7" i="51"/>
  <c r="AY7" i="51"/>
  <c r="AX7" i="51"/>
  <c r="AW7" i="51"/>
  <c r="AV7" i="51"/>
  <c r="AU7" i="51"/>
  <c r="BA7" i="51"/>
  <c r="BB7" i="51"/>
  <c r="AN7" i="51"/>
  <c r="AM7" i="51"/>
  <c r="AL7" i="51"/>
  <c r="AK7" i="51"/>
  <c r="I7" i="51"/>
  <c r="AA7" i="51"/>
  <c r="G7" i="51"/>
  <c r="Z7" i="51"/>
  <c r="E7" i="51"/>
  <c r="Y7" i="51"/>
  <c r="C7" i="51"/>
  <c r="X7" i="51"/>
  <c r="W7" i="51"/>
  <c r="T7" i="51"/>
  <c r="S7" i="51"/>
  <c r="R7" i="51"/>
  <c r="Q7" i="51"/>
  <c r="P7" i="51"/>
  <c r="O7" i="51"/>
  <c r="N7" i="51"/>
  <c r="M7" i="51"/>
  <c r="L7" i="51"/>
  <c r="K7" i="51"/>
  <c r="AT6" i="51"/>
  <c r="AZ6" i="51"/>
  <c r="AY6" i="51"/>
  <c r="AX6" i="51"/>
  <c r="AW6" i="51"/>
  <c r="AV6" i="51"/>
  <c r="AU6" i="51"/>
  <c r="BA6" i="51"/>
  <c r="BB6" i="51"/>
  <c r="AN6" i="51"/>
  <c r="AM6" i="51"/>
  <c r="AL6" i="51"/>
  <c r="AK6" i="51"/>
  <c r="I6" i="51"/>
  <c r="AA6" i="51"/>
  <c r="G6" i="51"/>
  <c r="Z6" i="51"/>
  <c r="E6" i="51"/>
  <c r="Y6" i="51"/>
  <c r="C6" i="51"/>
  <c r="X6" i="51"/>
  <c r="W6" i="51"/>
  <c r="T6" i="51"/>
  <c r="S6" i="51"/>
  <c r="R6" i="51"/>
  <c r="Q6" i="51"/>
  <c r="P6" i="51"/>
  <c r="O6" i="51"/>
  <c r="N6" i="51"/>
  <c r="M6" i="51"/>
  <c r="L6" i="51"/>
  <c r="K6" i="51"/>
  <c r="AT5" i="51"/>
  <c r="AZ5" i="51"/>
  <c r="AY5" i="51"/>
  <c r="AX5" i="51"/>
  <c r="AW5" i="51"/>
  <c r="AV5" i="51"/>
  <c r="AU5" i="51"/>
  <c r="BA5" i="51"/>
  <c r="BB5" i="51"/>
  <c r="AN5" i="51"/>
  <c r="AM5" i="51"/>
  <c r="AL5" i="51"/>
  <c r="AK5" i="51"/>
  <c r="I5" i="51"/>
  <c r="AA5" i="51"/>
  <c r="G5" i="51"/>
  <c r="Z5" i="51"/>
  <c r="E5" i="51"/>
  <c r="Y5" i="51"/>
  <c r="C5" i="51"/>
  <c r="X5" i="51"/>
  <c r="W5" i="51"/>
  <c r="T5" i="51"/>
  <c r="S5" i="51"/>
  <c r="R5" i="51"/>
  <c r="Q5" i="51"/>
  <c r="P5" i="51"/>
  <c r="O5" i="51"/>
  <c r="N5" i="51"/>
  <c r="M5" i="51"/>
  <c r="L5" i="51"/>
  <c r="K5" i="51"/>
  <c r="AT4" i="51"/>
  <c r="AZ4" i="51"/>
  <c r="AY4" i="51"/>
  <c r="AX4" i="51"/>
  <c r="AW4" i="51"/>
  <c r="AV4" i="51"/>
  <c r="AU4" i="51"/>
  <c r="BA4" i="51"/>
  <c r="BB4" i="51"/>
  <c r="AN4" i="51"/>
  <c r="AM4" i="51"/>
  <c r="AL4" i="51"/>
  <c r="AK4" i="51"/>
  <c r="I4" i="51"/>
  <c r="AA4" i="51"/>
  <c r="G4" i="51"/>
  <c r="Z4" i="51"/>
  <c r="E4" i="51"/>
  <c r="Y4" i="51"/>
  <c r="C4" i="51"/>
  <c r="X4" i="51"/>
  <c r="W4" i="51"/>
  <c r="T4" i="51"/>
  <c r="S4" i="51"/>
  <c r="R4" i="51"/>
  <c r="Q4" i="51"/>
  <c r="P4" i="51"/>
  <c r="O4" i="51"/>
  <c r="N4" i="51"/>
  <c r="M4" i="51"/>
  <c r="L4" i="51"/>
  <c r="K4" i="51"/>
  <c r="AT3" i="51"/>
  <c r="AZ3" i="51"/>
  <c r="AY3" i="51"/>
  <c r="AX3" i="51"/>
  <c r="AW3" i="51"/>
  <c r="AV3" i="51"/>
  <c r="AU3" i="51"/>
  <c r="BA3" i="51"/>
  <c r="BB3" i="51"/>
  <c r="AN3" i="51"/>
  <c r="AM3" i="51"/>
  <c r="AL3" i="51"/>
  <c r="AK3" i="51"/>
  <c r="I3" i="51"/>
  <c r="AA3" i="51"/>
  <c r="G3" i="51"/>
  <c r="Z3" i="51"/>
  <c r="E3" i="51"/>
  <c r="Y3" i="51"/>
  <c r="C3" i="51"/>
  <c r="X3" i="51"/>
  <c r="W3" i="51"/>
  <c r="T3" i="51"/>
  <c r="S3" i="51"/>
  <c r="R3" i="51"/>
  <c r="Q3" i="51"/>
  <c r="P3" i="51"/>
  <c r="O3" i="51"/>
  <c r="N3" i="51"/>
  <c r="M3" i="51"/>
  <c r="L3" i="51"/>
  <c r="K3" i="51"/>
  <c r="AT2" i="51"/>
  <c r="AZ2" i="51"/>
  <c r="AY2" i="51"/>
  <c r="AX2" i="51"/>
  <c r="AW2" i="51"/>
  <c r="AV2" i="51"/>
  <c r="AU2" i="51"/>
  <c r="BA2" i="51"/>
  <c r="BB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8" i="4"/>
  <c r="O348" i="4"/>
  <c r="I348" i="4"/>
  <c r="E348" i="4"/>
  <c r="U347" i="4"/>
  <c r="O347" i="4"/>
  <c r="I347" i="4"/>
  <c r="E347" i="4"/>
  <c r="U346" i="4"/>
  <c r="O346" i="4"/>
  <c r="I346" i="4"/>
  <c r="E346" i="4"/>
  <c r="U345" i="4"/>
  <c r="O345" i="4"/>
  <c r="I345" i="4"/>
  <c r="E345" i="4"/>
  <c r="U344" i="4"/>
  <c r="O344" i="4"/>
  <c r="I344" i="4"/>
  <c r="E344" i="4"/>
  <c r="U343" i="4"/>
  <c r="O343" i="4"/>
  <c r="I343" i="4"/>
  <c r="E343" i="4"/>
  <c r="U342" i="4"/>
  <c r="O342" i="4"/>
  <c r="I342" i="4"/>
  <c r="E342" i="4"/>
  <c r="U341" i="4"/>
  <c r="O341" i="4"/>
  <c r="I341" i="4"/>
  <c r="E341" i="4"/>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I331" i="4"/>
  <c r="G331" i="4"/>
  <c r="E331" i="4"/>
  <c r="W330" i="4"/>
  <c r="U330" i="4"/>
  <c r="S330" i="4"/>
  <c r="Q330" i="4"/>
  <c r="O330" i="4"/>
  <c r="M330" i="4"/>
  <c r="K330" i="4"/>
  <c r="I330" i="4"/>
  <c r="G330" i="4"/>
  <c r="E330" i="4"/>
  <c r="W329" i="4"/>
  <c r="U329" i="4"/>
  <c r="S329" i="4"/>
  <c r="Q329" i="4"/>
  <c r="O329" i="4"/>
  <c r="M329" i="4"/>
  <c r="K329" i="4"/>
  <c r="I329" i="4"/>
  <c r="G329" i="4"/>
  <c r="E329" i="4"/>
  <c r="W328" i="4"/>
  <c r="U328" i="4"/>
  <c r="S328" i="4"/>
  <c r="Q328" i="4"/>
  <c r="O328" i="4"/>
  <c r="M328" i="4"/>
  <c r="K328" i="4"/>
  <c r="I328" i="4"/>
  <c r="G328" i="4"/>
  <c r="E328" i="4"/>
  <c r="W327" i="4"/>
  <c r="U327" i="4"/>
  <c r="S327" i="4"/>
  <c r="Q327" i="4"/>
  <c r="O327" i="4"/>
  <c r="M327" i="4"/>
  <c r="K327" i="4"/>
  <c r="I327" i="4"/>
  <c r="G327" i="4"/>
  <c r="E327" i="4"/>
  <c r="W326" i="4"/>
  <c r="U326" i="4"/>
  <c r="S326" i="4"/>
  <c r="Q326" i="4"/>
  <c r="O326" i="4"/>
  <c r="M326" i="4"/>
  <c r="K326" i="4"/>
  <c r="I326" i="4"/>
  <c r="G326" i="4"/>
  <c r="E326" i="4"/>
  <c r="W325" i="4"/>
  <c r="U325" i="4"/>
  <c r="S325" i="4"/>
  <c r="Q325" i="4"/>
  <c r="O325" i="4"/>
  <c r="M325" i="4"/>
  <c r="K325" i="4"/>
  <c r="I325" i="4"/>
  <c r="G325" i="4"/>
  <c r="E325" i="4"/>
  <c r="W324" i="4"/>
  <c r="U324" i="4"/>
  <c r="S324" i="4"/>
  <c r="Q324" i="4"/>
  <c r="O324" i="4"/>
  <c r="M324" i="4"/>
  <c r="K324" i="4"/>
  <c r="I324" i="4"/>
  <c r="G324" i="4"/>
  <c r="E324" i="4"/>
  <c r="W323" i="4"/>
  <c r="U323" i="4"/>
  <c r="S323" i="4"/>
  <c r="Q323" i="4"/>
  <c r="O323" i="4"/>
  <c r="M323" i="4"/>
  <c r="K323"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S310" i="4"/>
  <c r="O310" i="4"/>
  <c r="K310" i="4"/>
  <c r="G310" i="4"/>
  <c r="E310" i="4"/>
  <c r="W309" i="4"/>
  <c r="S309" i="4"/>
  <c r="Q309" i="4"/>
  <c r="M309" i="4"/>
  <c r="I309" i="4"/>
  <c r="E309" i="4"/>
  <c r="K308" i="4"/>
  <c r="I308" i="4"/>
  <c r="G308" i="4"/>
  <c r="E308" i="4"/>
  <c r="AT3" i="46"/>
  <c r="U307" i="4"/>
  <c r="O307" i="4"/>
  <c r="K307" i="4"/>
  <c r="I307" i="4"/>
  <c r="G307" i="4"/>
  <c r="AT20" i="46"/>
  <c r="E307" i="4"/>
  <c r="W306" i="4"/>
  <c r="U306" i="4"/>
  <c r="S306" i="4"/>
  <c r="O306" i="4"/>
  <c r="K306" i="4"/>
  <c r="I306" i="4"/>
  <c r="G306" i="4"/>
  <c r="AT26" i="46"/>
  <c r="E306" i="4"/>
  <c r="W305" i="4"/>
  <c r="U305" i="4"/>
  <c r="S305" i="4"/>
  <c r="O305" i="4"/>
  <c r="K305" i="4"/>
  <c r="I305" i="4"/>
  <c r="G305" i="4"/>
  <c r="E305" i="4"/>
  <c r="W304" i="4"/>
  <c r="U304" i="4"/>
  <c r="S304" i="4"/>
  <c r="O304" i="4"/>
  <c r="K304" i="4"/>
  <c r="I304" i="4"/>
  <c r="G304" i="4"/>
  <c r="E304" i="4"/>
  <c r="W303" i="4"/>
  <c r="U303" i="4"/>
  <c r="S303" i="4"/>
  <c r="O303" i="4"/>
  <c r="K303" i="4"/>
  <c r="I303" i="4"/>
  <c r="G303" i="4"/>
  <c r="E303" i="4"/>
  <c r="U302" i="4"/>
  <c r="O302" i="4"/>
  <c r="I302" i="4"/>
  <c r="AT25" i="46"/>
  <c r="E302" i="4"/>
  <c r="W301" i="4"/>
  <c r="U301" i="4"/>
  <c r="S301" i="4"/>
  <c r="O301" i="4"/>
  <c r="K301" i="4"/>
  <c r="I301" i="4"/>
  <c r="G301" i="4"/>
  <c r="AT24" i="46"/>
  <c r="E301" i="4"/>
  <c r="W300" i="4"/>
  <c r="U300" i="4"/>
  <c r="S300" i="4"/>
  <c r="O300" i="4"/>
  <c r="K300" i="4"/>
  <c r="I300" i="4"/>
  <c r="G300" i="4"/>
  <c r="E300" i="4"/>
  <c r="W299" i="4"/>
  <c r="U299" i="4"/>
  <c r="S299" i="4"/>
  <c r="O299" i="4"/>
  <c r="K299" i="4"/>
  <c r="I299" i="4"/>
  <c r="G299" i="4"/>
  <c r="E299" i="4"/>
  <c r="W298" i="4"/>
  <c r="U298" i="4"/>
  <c r="S298" i="4"/>
  <c r="O298" i="4"/>
  <c r="K298" i="4"/>
  <c r="I298" i="4"/>
  <c r="G298" i="4"/>
  <c r="E298" i="4"/>
  <c r="W297" i="4"/>
  <c r="U297" i="4"/>
  <c r="S297" i="4"/>
  <c r="O297" i="4"/>
  <c r="K297" i="4"/>
  <c r="I297" i="4"/>
  <c r="G297" i="4"/>
  <c r="AT23" i="46"/>
  <c r="E297" i="4"/>
  <c r="W296" i="4"/>
  <c r="U296" i="4"/>
  <c r="S296" i="4"/>
  <c r="O296" i="4"/>
  <c r="K296" i="4"/>
  <c r="I296" i="4"/>
  <c r="G296" i="4"/>
  <c r="E296" i="4"/>
  <c r="W295" i="4"/>
  <c r="U295" i="4"/>
  <c r="S295" i="4"/>
  <c r="O295" i="4"/>
  <c r="K295" i="4"/>
  <c r="I295" i="4"/>
  <c r="G295" i="4"/>
  <c r="E295" i="4"/>
  <c r="W294" i="4"/>
  <c r="U294" i="4"/>
  <c r="S294" i="4"/>
  <c r="O294" i="4"/>
  <c r="K294" i="4"/>
  <c r="I294" i="4"/>
  <c r="G294" i="4"/>
  <c r="E294" i="4"/>
  <c r="W293" i="4"/>
  <c r="U293" i="4"/>
  <c r="S293" i="4"/>
  <c r="Q293" i="4"/>
  <c r="O293" i="4"/>
  <c r="M293" i="4"/>
  <c r="K293" i="4"/>
  <c r="I293" i="4"/>
  <c r="G293" i="4"/>
  <c r="E293" i="4"/>
  <c r="U292" i="4"/>
  <c r="Q292" i="4"/>
  <c r="O292" i="4"/>
  <c r="M292" i="4"/>
  <c r="K292" i="4"/>
  <c r="I292" i="4"/>
  <c r="G292" i="4"/>
  <c r="E292" i="4"/>
  <c r="I291" i="4"/>
  <c r="G291" i="4"/>
  <c r="E291" i="4"/>
  <c r="K290" i="4"/>
  <c r="I290" i="4"/>
  <c r="G290" i="4"/>
  <c r="E290" i="4"/>
  <c r="U289" i="4"/>
  <c r="Q289" i="4"/>
  <c r="O289" i="4"/>
  <c r="M289" i="4"/>
  <c r="K289" i="4"/>
  <c r="G289" i="4"/>
  <c r="E289" i="4"/>
  <c r="U288" i="4"/>
  <c r="Q288" i="4"/>
  <c r="O288" i="4"/>
  <c r="M288" i="4"/>
  <c r="K288" i="4"/>
  <c r="G288" i="4"/>
  <c r="E288" i="4"/>
  <c r="U287" i="4"/>
  <c r="Q287" i="4"/>
  <c r="O287" i="4"/>
  <c r="M287" i="4"/>
  <c r="K287" i="4"/>
  <c r="G287" i="4"/>
  <c r="E287" i="4"/>
  <c r="W286" i="4"/>
  <c r="U286" i="4"/>
  <c r="S286" i="4"/>
  <c r="Q286" i="4"/>
  <c r="O286" i="4"/>
  <c r="M286" i="4"/>
  <c r="K286" i="4"/>
  <c r="I286" i="4"/>
  <c r="G286" i="4"/>
  <c r="E286" i="4"/>
  <c r="W285" i="4"/>
  <c r="U285" i="4"/>
  <c r="S285" i="4"/>
  <c r="Q285" i="4"/>
  <c r="O285" i="4"/>
  <c r="M285" i="4"/>
  <c r="K285" i="4"/>
  <c r="I285" i="4"/>
  <c r="G285" i="4"/>
  <c r="E285" i="4"/>
  <c r="O284" i="4"/>
  <c r="K284" i="4"/>
  <c r="I284" i="4"/>
  <c r="G284" i="4"/>
  <c r="AT22" i="46"/>
  <c r="E284" i="4"/>
  <c r="G283" i="4"/>
  <c r="E283" i="4"/>
  <c r="G282" i="4"/>
  <c r="E282" i="4"/>
  <c r="G281" i="4"/>
  <c r="E281" i="4"/>
  <c r="G280" i="4"/>
  <c r="E280" i="4"/>
  <c r="G279" i="4"/>
  <c r="E279" i="4"/>
  <c r="G278" i="4"/>
  <c r="E278" i="4"/>
  <c r="G277" i="4"/>
  <c r="E277" i="4"/>
  <c r="G276" i="4"/>
  <c r="E276" i="4"/>
  <c r="G275" i="4"/>
  <c r="E275" i="4"/>
  <c r="W274" i="4"/>
  <c r="U274" i="4"/>
  <c r="S274" i="4"/>
  <c r="Q274" i="4"/>
  <c r="O274" i="4"/>
  <c r="M274" i="4"/>
  <c r="K274" i="4"/>
  <c r="I274" i="4"/>
  <c r="G274" i="4"/>
  <c r="E274" i="4"/>
  <c r="W273" i="4"/>
  <c r="U273" i="4"/>
  <c r="S273" i="4"/>
  <c r="Q273" i="4"/>
  <c r="O273" i="4"/>
  <c r="M273" i="4"/>
  <c r="K273" i="4"/>
  <c r="I273" i="4"/>
  <c r="G273" i="4"/>
  <c r="E273" i="4"/>
  <c r="W272" i="4"/>
  <c r="U272" i="4"/>
  <c r="S272" i="4"/>
  <c r="Q272" i="4"/>
  <c r="O272" i="4"/>
  <c r="M272" i="4"/>
  <c r="K272" i="4"/>
  <c r="I272" i="4"/>
  <c r="G272" i="4"/>
  <c r="E272" i="4"/>
  <c r="U271" i="4"/>
  <c r="S271" i="4"/>
  <c r="Q271" i="4"/>
  <c r="O271" i="4"/>
  <c r="M271" i="4"/>
  <c r="K271" i="4"/>
  <c r="I271" i="4"/>
  <c r="G271" i="4"/>
  <c r="E271" i="4"/>
  <c r="U270" i="4"/>
  <c r="S270" i="4"/>
  <c r="Q270" i="4"/>
  <c r="O270" i="4"/>
  <c r="M270" i="4"/>
  <c r="K270" i="4"/>
  <c r="I270" i="4"/>
  <c r="G270" i="4"/>
  <c r="E270" i="4"/>
  <c r="U269" i="4"/>
  <c r="S269" i="4"/>
  <c r="Q269" i="4"/>
  <c r="O269" i="4"/>
  <c r="M269" i="4"/>
  <c r="K269" i="4"/>
  <c r="I269" i="4"/>
  <c r="G269" i="4"/>
  <c r="E269" i="4"/>
  <c r="S268" i="4"/>
  <c r="Q268" i="4"/>
  <c r="O268" i="4"/>
  <c r="M268" i="4"/>
  <c r="K268" i="4"/>
  <c r="I268" i="4"/>
  <c r="G268" i="4"/>
  <c r="E268" i="4"/>
  <c r="S267" i="4"/>
  <c r="Q267" i="4"/>
  <c r="O267" i="4"/>
  <c r="M267" i="4"/>
  <c r="K267" i="4"/>
  <c r="I267" i="4"/>
  <c r="G267" i="4"/>
  <c r="E267" i="4"/>
  <c r="S266" i="4"/>
  <c r="Q266" i="4"/>
  <c r="O266" i="4"/>
  <c r="M266" i="4"/>
  <c r="K266" i="4"/>
  <c r="I266" i="4"/>
  <c r="G266" i="4"/>
  <c r="E266" i="4"/>
  <c r="Q265" i="4"/>
  <c r="O265" i="4"/>
  <c r="M265" i="4"/>
  <c r="K265" i="4"/>
  <c r="I265" i="4"/>
  <c r="G265" i="4"/>
  <c r="E265" i="4"/>
  <c r="Q264" i="4"/>
  <c r="O264" i="4"/>
  <c r="M264" i="4"/>
  <c r="K264" i="4"/>
  <c r="I264" i="4"/>
  <c r="G264" i="4"/>
  <c r="E264" i="4"/>
  <c r="Q263" i="4"/>
  <c r="O263" i="4"/>
  <c r="M263" i="4"/>
  <c r="K263" i="4"/>
  <c r="I263" i="4"/>
  <c r="G263" i="4"/>
  <c r="E263" i="4"/>
  <c r="O262" i="4"/>
  <c r="M262" i="4"/>
  <c r="K262" i="4"/>
  <c r="I262" i="4"/>
  <c r="G262" i="4"/>
  <c r="E262" i="4"/>
  <c r="O261" i="4"/>
  <c r="M261" i="4"/>
  <c r="K261" i="4"/>
  <c r="I261" i="4"/>
  <c r="G261" i="4"/>
  <c r="E261" i="4"/>
  <c r="O260" i="4"/>
  <c r="M260" i="4"/>
  <c r="K260" i="4"/>
  <c r="I260" i="4"/>
  <c r="G260" i="4"/>
  <c r="E260" i="4"/>
  <c r="M259" i="4"/>
  <c r="K259" i="4"/>
  <c r="I259" i="4"/>
  <c r="G259" i="4"/>
  <c r="E259" i="4"/>
  <c r="M258" i="4"/>
  <c r="K258" i="4"/>
  <c r="I258" i="4"/>
  <c r="G258" i="4"/>
  <c r="E258" i="4"/>
  <c r="M257" i="4"/>
  <c r="K257" i="4"/>
  <c r="I257" i="4"/>
  <c r="G257" i="4"/>
  <c r="E257" i="4"/>
  <c r="K256" i="4"/>
  <c r="I256" i="4"/>
  <c r="G256" i="4"/>
  <c r="E256" i="4"/>
  <c r="K255" i="4"/>
  <c r="I255" i="4"/>
  <c r="G255" i="4"/>
  <c r="E255" i="4"/>
  <c r="K254" i="4"/>
  <c r="I254" i="4"/>
  <c r="G254" i="4"/>
  <c r="E254" i="4"/>
  <c r="I253" i="4"/>
  <c r="G253" i="4"/>
  <c r="E253" i="4"/>
  <c r="I252" i="4"/>
  <c r="G252" i="4"/>
  <c r="E252" i="4"/>
  <c r="I251" i="4"/>
  <c r="G251" i="4"/>
  <c r="E251" i="4"/>
  <c r="G250" i="4"/>
  <c r="E250" i="4"/>
  <c r="G249" i="4"/>
  <c r="E249" i="4"/>
  <c r="G248" i="4"/>
  <c r="E248" i="4"/>
  <c r="G247" i="4"/>
  <c r="E247" i="4"/>
  <c r="G246" i="4"/>
  <c r="E246" i="4"/>
  <c r="G245" i="4"/>
  <c r="E245" i="4"/>
  <c r="G244" i="4"/>
  <c r="E244" i="4"/>
  <c r="G243" i="4"/>
  <c r="E243" i="4"/>
  <c r="G242" i="4"/>
  <c r="E242" i="4"/>
  <c r="W241" i="4"/>
  <c r="U241" i="4"/>
  <c r="S241" i="4"/>
  <c r="Q241" i="4"/>
  <c r="O241" i="4"/>
  <c r="M241" i="4"/>
  <c r="I241" i="4"/>
  <c r="E241" i="4"/>
  <c r="W240" i="4"/>
  <c r="U240" i="4"/>
  <c r="S240" i="4"/>
  <c r="Q240" i="4"/>
  <c r="O240" i="4"/>
  <c r="M240" i="4"/>
  <c r="I240" i="4"/>
  <c r="AT19" i="46"/>
  <c r="E240" i="4"/>
  <c r="W239" i="4"/>
  <c r="U239" i="4"/>
  <c r="S239" i="4"/>
  <c r="E239" i="4"/>
  <c r="Q238" i="4"/>
  <c r="O238" i="4"/>
  <c r="M238" i="4"/>
  <c r="E238" i="4"/>
  <c r="K237" i="4"/>
  <c r="I237" i="4"/>
  <c r="G237" i="4"/>
  <c r="E237" i="4"/>
  <c r="W236" i="4"/>
  <c r="U236" i="4"/>
  <c r="S236" i="4"/>
  <c r="E236" i="4"/>
  <c r="Q235" i="4"/>
  <c r="O235" i="4"/>
  <c r="M235" i="4"/>
  <c r="E235" i="4"/>
  <c r="K234" i="4"/>
  <c r="I234" i="4"/>
  <c r="G234" i="4"/>
  <c r="E234" i="4"/>
  <c r="W233" i="4"/>
  <c r="U233" i="4"/>
  <c r="S233" i="4"/>
  <c r="E233" i="4"/>
  <c r="Q232" i="4"/>
  <c r="O232" i="4"/>
  <c r="M232" i="4"/>
  <c r="E232" i="4"/>
  <c r="K231" i="4"/>
  <c r="I231" i="4"/>
  <c r="G231" i="4"/>
  <c r="E231" i="4"/>
  <c r="W230" i="4"/>
  <c r="U230" i="4"/>
  <c r="S230" i="4"/>
  <c r="E230" i="4"/>
  <c r="Q229" i="4"/>
  <c r="O229" i="4"/>
  <c r="M229" i="4"/>
  <c r="E229" i="4"/>
  <c r="K228" i="4"/>
  <c r="I228" i="4"/>
  <c r="G228" i="4"/>
  <c r="E228" i="4"/>
  <c r="W227" i="4"/>
  <c r="U227" i="4"/>
  <c r="S227" i="4"/>
  <c r="E227" i="4"/>
  <c r="Q226" i="4"/>
  <c r="O226" i="4"/>
  <c r="M226" i="4"/>
  <c r="E226" i="4"/>
  <c r="K225" i="4"/>
  <c r="I225" i="4"/>
  <c r="G225" i="4"/>
  <c r="E225" i="4"/>
  <c r="W224" i="4"/>
  <c r="U224" i="4"/>
  <c r="S224" i="4"/>
  <c r="E224" i="4"/>
  <c r="Q223" i="4"/>
  <c r="O223" i="4"/>
  <c r="M223" i="4"/>
  <c r="E223" i="4"/>
  <c r="K222" i="4"/>
  <c r="I222" i="4"/>
  <c r="G222" i="4"/>
  <c r="E222" i="4"/>
  <c r="W221" i="4"/>
  <c r="U221" i="4"/>
  <c r="S221" i="4"/>
  <c r="E221" i="4"/>
  <c r="Q220" i="4"/>
  <c r="O220" i="4"/>
  <c r="M220" i="4"/>
  <c r="E220" i="4"/>
  <c r="K219" i="4"/>
  <c r="I219" i="4"/>
  <c r="G219" i="4"/>
  <c r="E219" i="4"/>
  <c r="W218" i="4"/>
  <c r="U218" i="4"/>
  <c r="S218" i="4"/>
  <c r="E218" i="4"/>
  <c r="Q217" i="4"/>
  <c r="O217" i="4"/>
  <c r="M217" i="4"/>
  <c r="E217" i="4"/>
  <c r="K216" i="4"/>
  <c r="I216" i="4"/>
  <c r="G216" i="4"/>
  <c r="E216" i="4"/>
  <c r="Q215" i="4"/>
  <c r="O215" i="4"/>
  <c r="M215" i="4"/>
  <c r="K215" i="4"/>
  <c r="I215" i="4"/>
  <c r="E215" i="4"/>
  <c r="Q214" i="4"/>
  <c r="O214" i="4"/>
  <c r="M214" i="4"/>
  <c r="K214" i="4"/>
  <c r="I214" i="4"/>
  <c r="E214" i="4"/>
  <c r="Q213" i="4"/>
  <c r="O213" i="4"/>
  <c r="M213" i="4"/>
  <c r="K213" i="4"/>
  <c r="I213" i="4"/>
  <c r="E213" i="4"/>
  <c r="Q212" i="4"/>
  <c r="O212" i="4"/>
  <c r="M212" i="4"/>
  <c r="K212" i="4"/>
  <c r="I212" i="4"/>
  <c r="E212" i="4"/>
  <c r="Q211" i="4"/>
  <c r="O211" i="4"/>
  <c r="M211" i="4"/>
  <c r="K211" i="4"/>
  <c r="I211" i="4"/>
  <c r="E211" i="4"/>
  <c r="Q210" i="4"/>
  <c r="O210" i="4"/>
  <c r="M210" i="4"/>
  <c r="K210" i="4"/>
  <c r="I210" i="4"/>
  <c r="E210" i="4"/>
  <c r="Q209" i="4"/>
  <c r="O209" i="4"/>
  <c r="M209" i="4"/>
  <c r="K209" i="4"/>
  <c r="I209" i="4"/>
  <c r="E209" i="4"/>
  <c r="Q208" i="4"/>
  <c r="O208" i="4"/>
  <c r="M208" i="4"/>
  <c r="K208" i="4"/>
  <c r="I208" i="4"/>
  <c r="E208" i="4"/>
  <c r="W207" i="4"/>
  <c r="S207" i="4"/>
  <c r="O207" i="4"/>
  <c r="K207" i="4"/>
  <c r="G207" i="4"/>
  <c r="E207" i="4"/>
  <c r="Q206" i="4"/>
  <c r="O206" i="4"/>
  <c r="M206" i="4"/>
  <c r="K206" i="4"/>
  <c r="I206" i="4"/>
  <c r="G206" i="4"/>
  <c r="E206" i="4"/>
  <c r="W205" i="4"/>
  <c r="U205" i="4"/>
  <c r="S205" i="4"/>
  <c r="E205" i="4"/>
  <c r="Q204" i="4"/>
  <c r="O204" i="4"/>
  <c r="M204" i="4"/>
  <c r="E204" i="4"/>
  <c r="K203" i="4"/>
  <c r="I203" i="4"/>
  <c r="G203" i="4"/>
  <c r="E203" i="4"/>
  <c r="Q202" i="4"/>
  <c r="O202" i="4"/>
  <c r="M202" i="4"/>
  <c r="K202" i="4"/>
  <c r="I202" i="4"/>
  <c r="G202" i="4"/>
  <c r="E202" i="4"/>
  <c r="W201" i="4"/>
  <c r="U201" i="4"/>
  <c r="S201" i="4"/>
  <c r="E201" i="4"/>
  <c r="Q200" i="4"/>
  <c r="O200" i="4"/>
  <c r="M200" i="4"/>
  <c r="E200" i="4"/>
  <c r="K199" i="4"/>
  <c r="I199" i="4"/>
  <c r="G199" i="4"/>
  <c r="E199" i="4"/>
  <c r="Q198" i="4"/>
  <c r="O198" i="4"/>
  <c r="M198" i="4"/>
  <c r="K198" i="4"/>
  <c r="I198" i="4"/>
  <c r="G198" i="4"/>
  <c r="E198" i="4"/>
  <c r="W197" i="4"/>
  <c r="U197" i="4"/>
  <c r="S197" i="4"/>
  <c r="E197" i="4"/>
  <c r="Q196" i="4"/>
  <c r="O196" i="4"/>
  <c r="M196" i="4"/>
  <c r="E196" i="4"/>
  <c r="K195" i="4"/>
  <c r="I195" i="4"/>
  <c r="G195" i="4"/>
  <c r="E195" i="4"/>
  <c r="G194" i="4"/>
  <c r="W194" i="4"/>
  <c r="S194" i="4"/>
  <c r="O194" i="4"/>
  <c r="K194" i="4"/>
  <c r="E194" i="4"/>
  <c r="G193" i="4"/>
  <c r="W193" i="4"/>
  <c r="S193" i="4"/>
  <c r="O193" i="4"/>
  <c r="K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U188" i="4"/>
  <c r="Q188" i="4"/>
  <c r="O188" i="4"/>
  <c r="M188" i="4"/>
  <c r="I188" i="4"/>
  <c r="E188" i="4"/>
  <c r="Q187" i="4"/>
  <c r="O187" i="4"/>
  <c r="M187" i="4"/>
  <c r="K187" i="4"/>
  <c r="I187" i="4"/>
  <c r="G187" i="4"/>
  <c r="E187" i="4"/>
  <c r="I186" i="4"/>
  <c r="G186" i="4"/>
  <c r="E186" i="4"/>
  <c r="I185" i="4"/>
  <c r="G185" i="4"/>
  <c r="E185" i="4"/>
  <c r="I184" i="4"/>
  <c r="G184" i="4"/>
  <c r="E184" i="4"/>
  <c r="I183" i="4"/>
  <c r="G183" i="4"/>
  <c r="E183" i="4"/>
  <c r="U182" i="4"/>
  <c r="O182" i="4"/>
  <c r="I182" i="4"/>
  <c r="G182" i="4"/>
  <c r="E182" i="4"/>
  <c r="Q181" i="4"/>
  <c r="O181" i="4"/>
  <c r="M181" i="4"/>
  <c r="K181" i="4"/>
  <c r="I181" i="4"/>
  <c r="G181" i="4"/>
  <c r="E181" i="4"/>
  <c r="Q180" i="4"/>
  <c r="O180" i="4"/>
  <c r="M180" i="4"/>
  <c r="K180" i="4"/>
  <c r="I180" i="4"/>
  <c r="G180" i="4"/>
  <c r="E180" i="4"/>
  <c r="Q179" i="4"/>
  <c r="O179" i="4"/>
  <c r="M179" i="4"/>
  <c r="K179" i="4"/>
  <c r="I179" i="4"/>
  <c r="G179" i="4"/>
  <c r="E179" i="4"/>
  <c r="Q178" i="4"/>
  <c r="O178" i="4"/>
  <c r="M178" i="4"/>
  <c r="K178" i="4"/>
  <c r="I178" i="4"/>
  <c r="G178" i="4"/>
  <c r="E178" i="4"/>
  <c r="Q177" i="4"/>
  <c r="O177" i="4"/>
  <c r="M177" i="4"/>
  <c r="K177" i="4"/>
  <c r="I177" i="4"/>
  <c r="G177" i="4"/>
  <c r="E177" i="4"/>
  <c r="W176" i="4"/>
  <c r="U176" i="4"/>
  <c r="S176" i="4"/>
  <c r="E176" i="4"/>
  <c r="Q175" i="4"/>
  <c r="O175" i="4"/>
  <c r="M175" i="4"/>
  <c r="E175" i="4"/>
  <c r="K174" i="4"/>
  <c r="I174" i="4"/>
  <c r="G174" i="4"/>
  <c r="E174" i="4"/>
  <c r="Q173" i="4"/>
  <c r="O173" i="4"/>
  <c r="M173" i="4"/>
  <c r="K173" i="4"/>
  <c r="I173" i="4"/>
  <c r="G173" i="4"/>
  <c r="E173" i="4"/>
  <c r="Q172" i="4"/>
  <c r="O172" i="4"/>
  <c r="M172" i="4"/>
  <c r="K172" i="4"/>
  <c r="I172" i="4"/>
  <c r="G172" i="4"/>
  <c r="E172" i="4"/>
  <c r="Q171" i="4"/>
  <c r="O171" i="4"/>
  <c r="M171" i="4"/>
  <c r="K171" i="4"/>
  <c r="I171" i="4"/>
  <c r="G171" i="4"/>
  <c r="E171" i="4"/>
  <c r="W170" i="4"/>
  <c r="U170" i="4"/>
  <c r="S170" i="4"/>
  <c r="E170" i="4"/>
  <c r="Q169" i="4"/>
  <c r="O169" i="4"/>
  <c r="M169" i="4"/>
  <c r="E169" i="4"/>
  <c r="K168" i="4"/>
  <c r="I168" i="4"/>
  <c r="G168" i="4"/>
  <c r="E168" i="4"/>
  <c r="W167" i="4"/>
  <c r="U167" i="4"/>
  <c r="Q167" i="4"/>
  <c r="O167" i="4"/>
  <c r="M167" i="4"/>
  <c r="I167" i="4"/>
  <c r="G167" i="4"/>
  <c r="E167" i="4"/>
  <c r="W166" i="4"/>
  <c r="U166" i="4"/>
  <c r="Q166" i="4"/>
  <c r="O166" i="4"/>
  <c r="M166" i="4"/>
  <c r="I166" i="4"/>
  <c r="G166" i="4"/>
  <c r="E166" i="4"/>
  <c r="W165" i="4"/>
  <c r="U165" i="4"/>
  <c r="S165" i="4"/>
  <c r="Q165" i="4"/>
  <c r="AT12" i="46"/>
  <c r="O165" i="4"/>
  <c r="M165" i="4"/>
  <c r="I165" i="4"/>
  <c r="AT11" i="46"/>
  <c r="E165" i="4"/>
  <c r="W164" i="4"/>
  <c r="U164" i="4"/>
  <c r="S164" i="4"/>
  <c r="Q164" i="4"/>
  <c r="O164" i="4"/>
  <c r="M164" i="4"/>
  <c r="K164" i="4"/>
  <c r="I164" i="4"/>
  <c r="G164" i="4"/>
  <c r="E164" i="4"/>
  <c r="W163" i="4"/>
  <c r="U163" i="4"/>
  <c r="S163" i="4"/>
  <c r="Q163" i="4"/>
  <c r="O163" i="4"/>
  <c r="M163" i="4"/>
  <c r="K163" i="4"/>
  <c r="I163" i="4"/>
  <c r="G163" i="4"/>
  <c r="E163" i="4"/>
  <c r="W162" i="4"/>
  <c r="U162" i="4"/>
  <c r="S162" i="4"/>
  <c r="Q162" i="4"/>
  <c r="O162" i="4"/>
  <c r="M162" i="4"/>
  <c r="K162" i="4"/>
  <c r="I162" i="4"/>
  <c r="G162" i="4"/>
  <c r="E162" i="4"/>
  <c r="W161" i="4"/>
  <c r="U161" i="4"/>
  <c r="S161" i="4"/>
  <c r="Q161" i="4"/>
  <c r="O161" i="4"/>
  <c r="M161" i="4"/>
  <c r="I161" i="4"/>
  <c r="E161" i="4"/>
  <c r="W160" i="4"/>
  <c r="U160" i="4"/>
  <c r="S160" i="4"/>
  <c r="Q160" i="4"/>
  <c r="O160" i="4"/>
  <c r="M160" i="4"/>
  <c r="K160" i="4"/>
  <c r="I160" i="4"/>
  <c r="G160" i="4"/>
  <c r="E160" i="4"/>
  <c r="W159" i="4"/>
  <c r="U159" i="4"/>
  <c r="S159" i="4"/>
  <c r="Q159" i="4"/>
  <c r="O159" i="4"/>
  <c r="M159" i="4"/>
  <c r="K159" i="4"/>
  <c r="I159" i="4"/>
  <c r="G159" i="4"/>
  <c r="E159" i="4"/>
  <c r="K158" i="4"/>
  <c r="I158" i="4"/>
  <c r="G158" i="4"/>
  <c r="E158" i="4"/>
  <c r="K157" i="4"/>
  <c r="I157" i="4"/>
  <c r="G157" i="4"/>
  <c r="E157" i="4"/>
  <c r="K156" i="4"/>
  <c r="I156" i="4"/>
  <c r="G156" i="4"/>
  <c r="E156" i="4"/>
  <c r="U155" i="4"/>
  <c r="O155" i="4"/>
  <c r="I155" i="4"/>
  <c r="G155" i="4"/>
  <c r="E155" i="4"/>
  <c r="W154" i="4"/>
  <c r="U154" i="4"/>
  <c r="S154" i="4"/>
  <c r="Q154" i="4"/>
  <c r="O154" i="4"/>
  <c r="M154" i="4"/>
  <c r="K154" i="4"/>
  <c r="I154" i="4"/>
  <c r="G154" i="4"/>
  <c r="AT10" i="46"/>
  <c r="E154" i="4"/>
  <c r="W153" i="4"/>
  <c r="U153" i="4"/>
  <c r="S153" i="4"/>
  <c r="Q153" i="4"/>
  <c r="O153" i="4"/>
  <c r="M153" i="4"/>
  <c r="K153" i="4"/>
  <c r="I153" i="4"/>
  <c r="G153" i="4"/>
  <c r="E153" i="4"/>
  <c r="I152" i="4"/>
  <c r="G152" i="4"/>
  <c r="E152" i="4"/>
  <c r="I151" i="4"/>
  <c r="G151" i="4"/>
  <c r="E151" i="4"/>
  <c r="I150" i="4"/>
  <c r="G150" i="4"/>
  <c r="E150" i="4"/>
  <c r="I149" i="4"/>
  <c r="G149" i="4"/>
  <c r="E149" i="4"/>
  <c r="W148" i="4"/>
  <c r="U148" i="4"/>
  <c r="S148" i="4"/>
  <c r="E148" i="4"/>
  <c r="Q147" i="4"/>
  <c r="O147" i="4"/>
  <c r="M147" i="4"/>
  <c r="E147" i="4"/>
  <c r="K146" i="4"/>
  <c r="I146" i="4"/>
  <c r="G146" i="4"/>
  <c r="E146" i="4"/>
  <c r="Q145" i="4"/>
  <c r="O145" i="4"/>
  <c r="M145" i="4"/>
  <c r="K145" i="4"/>
  <c r="I145" i="4"/>
  <c r="G145" i="4"/>
  <c r="E145" i="4"/>
  <c r="W144" i="4"/>
  <c r="U144" i="4"/>
  <c r="S144" i="4"/>
  <c r="E144" i="4"/>
  <c r="Q143" i="4"/>
  <c r="O143" i="4"/>
  <c r="M143" i="4"/>
  <c r="E143" i="4"/>
  <c r="K142" i="4"/>
  <c r="I142" i="4"/>
  <c r="G142" i="4"/>
  <c r="E142" i="4"/>
  <c r="Q141" i="4"/>
  <c r="O141" i="4"/>
  <c r="M141" i="4"/>
  <c r="K141" i="4"/>
  <c r="I141" i="4"/>
  <c r="G141" i="4"/>
  <c r="E141" i="4"/>
  <c r="W140" i="4"/>
  <c r="U140" i="4"/>
  <c r="S140" i="4"/>
  <c r="E140" i="4"/>
  <c r="Q139" i="4"/>
  <c r="O139" i="4"/>
  <c r="M139" i="4"/>
  <c r="E139" i="4"/>
  <c r="K138" i="4"/>
  <c r="I138" i="4"/>
  <c r="G138" i="4"/>
  <c r="E138" i="4"/>
  <c r="Q137" i="4"/>
  <c r="O137" i="4"/>
  <c r="M137" i="4"/>
  <c r="K137" i="4"/>
  <c r="I137" i="4"/>
  <c r="G137" i="4"/>
  <c r="E137" i="4"/>
  <c r="W136" i="4"/>
  <c r="U136" i="4"/>
  <c r="S136" i="4"/>
  <c r="E136" i="4"/>
  <c r="Q135" i="4"/>
  <c r="O135" i="4"/>
  <c r="M135" i="4"/>
  <c r="E135" i="4"/>
  <c r="K134" i="4"/>
  <c r="I134" i="4"/>
  <c r="G134" i="4"/>
  <c r="E134" i="4"/>
  <c r="Q133" i="4"/>
  <c r="O133" i="4"/>
  <c r="M133" i="4"/>
  <c r="K133" i="4"/>
  <c r="I133" i="4"/>
  <c r="G133" i="4"/>
  <c r="E133" i="4"/>
  <c r="W132" i="4"/>
  <c r="U132" i="4"/>
  <c r="S132" i="4"/>
  <c r="Q132" i="4"/>
  <c r="O132" i="4"/>
  <c r="M132" i="4"/>
  <c r="K132" i="4"/>
  <c r="I132" i="4"/>
  <c r="G132" i="4"/>
  <c r="E132" i="4"/>
  <c r="W131" i="4"/>
  <c r="U131" i="4"/>
  <c r="S131"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I124" i="4"/>
  <c r="G124" i="4"/>
  <c r="AT13" i="46"/>
  <c r="E124" i="4"/>
  <c r="W123" i="4"/>
  <c r="U123" i="4"/>
  <c r="S123" i="4"/>
  <c r="Q123" i="4"/>
  <c r="O123" i="4"/>
  <c r="M123" i="4"/>
  <c r="K123" i="4"/>
  <c r="I123" i="4"/>
  <c r="G123" i="4"/>
  <c r="AT15" i="46"/>
  <c r="E123" i="4"/>
  <c r="W122" i="4"/>
  <c r="U122" i="4"/>
  <c r="S122" i="4"/>
  <c r="Q122" i="4"/>
  <c r="O122" i="4"/>
  <c r="M122" i="4"/>
  <c r="K122" i="4"/>
  <c r="I122" i="4"/>
  <c r="G122" i="4"/>
  <c r="E122" i="4"/>
  <c r="W121" i="4"/>
  <c r="U121" i="4"/>
  <c r="S121" i="4"/>
  <c r="Q121" i="4"/>
  <c r="O121" i="4"/>
  <c r="M121" i="4"/>
  <c r="K121" i="4"/>
  <c r="I121" i="4"/>
  <c r="G121" i="4"/>
  <c r="E121" i="4"/>
  <c r="W120" i="4"/>
  <c r="U120" i="4"/>
  <c r="S120" i="4"/>
  <c r="Q120" i="4"/>
  <c r="O120" i="4"/>
  <c r="M120" i="4"/>
  <c r="K120" i="4"/>
  <c r="I120" i="4"/>
  <c r="G120" i="4"/>
  <c r="E120" i="4"/>
  <c r="W119" i="4"/>
  <c r="U119" i="4"/>
  <c r="S119" i="4"/>
  <c r="Q119" i="4"/>
  <c r="O119" i="4"/>
  <c r="M119" i="4"/>
  <c r="K119" i="4"/>
  <c r="I119" i="4"/>
  <c r="G119" i="4"/>
  <c r="E119" i="4"/>
  <c r="W118" i="4"/>
  <c r="U118" i="4"/>
  <c r="S118" i="4"/>
  <c r="E118" i="4"/>
  <c r="Q117" i="4"/>
  <c r="O117" i="4"/>
  <c r="M117" i="4"/>
  <c r="E117" i="4"/>
  <c r="K116"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AT18" i="46"/>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AT14" i="46"/>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AT9" i="46"/>
  <c r="E82" i="4"/>
  <c r="U81" i="4"/>
  <c r="O81" i="4"/>
  <c r="I81" i="4"/>
  <c r="G81" i="4"/>
  <c r="E81" i="4"/>
  <c r="W80" i="4"/>
  <c r="U80" i="4"/>
  <c r="S80" i="4"/>
  <c r="Q80" i="4"/>
  <c r="O80" i="4"/>
  <c r="M80" i="4"/>
  <c r="K80" i="4"/>
  <c r="I80" i="4"/>
  <c r="G80" i="4"/>
  <c r="AT17" i="46"/>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AT16" i="46"/>
  <c r="E75" i="4"/>
  <c r="W74" i="4"/>
  <c r="U74" i="4"/>
  <c r="S74" i="4"/>
  <c r="Q74" i="4"/>
  <c r="O74" i="4"/>
  <c r="M74" i="4"/>
  <c r="K74" i="4"/>
  <c r="I74" i="4"/>
  <c r="G74" i="4"/>
  <c r="AT7" i="46"/>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AT5" i="46"/>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AT4" i="46"/>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C88" i="45"/>
  <c r="B88" i="45"/>
  <c r="D87" i="45"/>
  <c r="C87" i="45"/>
  <c r="B87" i="45"/>
  <c r="D86" i="45"/>
  <c r="C86" i="45"/>
  <c r="B86" i="45"/>
  <c r="D85" i="45"/>
  <c r="C85" i="45"/>
  <c r="B85" i="45"/>
  <c r="D84" i="45"/>
  <c r="C84" i="45"/>
  <c r="B84" i="45"/>
  <c r="D83" i="45"/>
  <c r="C83" i="45"/>
  <c r="B83" i="45"/>
  <c r="D82" i="45"/>
  <c r="C82" i="45"/>
  <c r="B82" i="45"/>
  <c r="D81" i="45"/>
  <c r="B81" i="45"/>
  <c r="D80" i="45"/>
  <c r="C80" i="45"/>
  <c r="B80" i="45"/>
  <c r="D79" i="45"/>
  <c r="C79" i="45"/>
  <c r="B79" i="45"/>
  <c r="D78" i="45"/>
  <c r="C78" i="45"/>
  <c r="B78" i="45"/>
  <c r="D77" i="45"/>
  <c r="C77" i="45"/>
  <c r="B77" i="45"/>
  <c r="D76" i="45"/>
  <c r="C76" i="45"/>
  <c r="B76" i="45"/>
  <c r="D75" i="45"/>
  <c r="C75" i="45"/>
  <c r="B75" i="45"/>
  <c r="D74" i="45"/>
  <c r="C74" i="45"/>
  <c r="B74" i="45"/>
  <c r="D73" i="45"/>
  <c r="C73" i="45"/>
  <c r="B73" i="45"/>
  <c r="D72" i="45"/>
  <c r="C72" i="45"/>
  <c r="B72" i="45"/>
  <c r="D71" i="45"/>
  <c r="C71" i="45"/>
  <c r="B71" i="45"/>
  <c r="D70" i="45"/>
  <c r="C70" i="45"/>
  <c r="B70" i="45"/>
  <c r="D69" i="45"/>
  <c r="C69" i="45"/>
  <c r="B69" i="45"/>
  <c r="D68" i="45"/>
  <c r="C68" i="45"/>
  <c r="B68" i="45"/>
  <c r="D67" i="45"/>
  <c r="C67" i="45"/>
  <c r="B67" i="45"/>
  <c r="C66" i="45"/>
  <c r="B66" i="45"/>
  <c r="B65" i="45"/>
  <c r="B64" i="45"/>
  <c r="B63" i="45"/>
  <c r="B62" i="45"/>
  <c r="E61" i="45"/>
  <c r="B61" i="45"/>
  <c r="B60" i="45"/>
  <c r="E59" i="45"/>
  <c r="B59" i="45"/>
  <c r="B58"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1" i="46"/>
  <c r="A41" i="46"/>
  <c r="B40" i="46"/>
  <c r="A40" i="46"/>
  <c r="B39" i="46"/>
  <c r="A39" i="46"/>
  <c r="B38" i="46"/>
  <c r="A38" i="46"/>
  <c r="B37" i="46"/>
  <c r="A37" i="46"/>
  <c r="B36" i="46"/>
  <c r="A36" i="46"/>
  <c r="B35" i="46"/>
  <c r="A35" i="46"/>
  <c r="B34" i="46"/>
  <c r="A34" i="46"/>
  <c r="B33" i="46"/>
  <c r="A33" i="46"/>
  <c r="B32" i="46"/>
  <c r="A32" i="46"/>
  <c r="B31" i="46"/>
  <c r="A31" i="46"/>
  <c r="B30" i="46"/>
  <c r="A30" i="46"/>
  <c r="B29" i="46"/>
  <c r="A29" i="46"/>
  <c r="B28" i="46"/>
  <c r="A28" i="46"/>
  <c r="B27" i="46"/>
  <c r="A27" i="46"/>
  <c r="B26" i="46"/>
  <c r="A26" i="46"/>
  <c r="B25" i="46"/>
  <c r="A25" i="46"/>
  <c r="B24" i="46"/>
  <c r="A24" i="46"/>
  <c r="B23" i="46"/>
  <c r="A23" i="46"/>
  <c r="B22" i="46"/>
  <c r="A22" i="46"/>
  <c r="B21" i="46"/>
  <c r="A21" i="46"/>
  <c r="B20" i="46"/>
  <c r="A20" i="46"/>
  <c r="B19" i="46"/>
  <c r="A19" i="46"/>
  <c r="B18" i="46"/>
  <c r="A18" i="46"/>
  <c r="B17" i="46"/>
  <c r="A17" i="46"/>
  <c r="B16" i="46"/>
  <c r="A16" i="46"/>
  <c r="B15" i="46"/>
  <c r="A15" i="46"/>
  <c r="B14" i="46"/>
  <c r="A14" i="46"/>
  <c r="B13" i="46"/>
  <c r="A13" i="46"/>
  <c r="B12" i="46"/>
  <c r="A12" i="46"/>
  <c r="B11" i="46"/>
  <c r="A11" i="46"/>
  <c r="B10" i="46"/>
  <c r="A10" i="46"/>
  <c r="B9" i="46"/>
  <c r="A9" i="46"/>
  <c r="B8" i="46"/>
  <c r="A8" i="46"/>
  <c r="B7" i="46"/>
  <c r="A7" i="46"/>
  <c r="B6" i="46"/>
  <c r="A6" i="46"/>
  <c r="B5" i="46"/>
  <c r="A5" i="46"/>
  <c r="B4" i="46"/>
  <c r="A4" i="46"/>
  <c r="B3" i="46"/>
  <c r="A3" i="46"/>
  <c r="B2" i="46"/>
  <c r="A2" i="46"/>
</calcChain>
</file>

<file path=xl/sharedStrings.xml><?xml version="1.0" encoding="utf-8"?>
<sst xmlns="http://schemas.openxmlformats.org/spreadsheetml/2006/main" count="3123" uniqueCount="523">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</sst>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Password Door</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workbookViewId="0">
      <pane ySplit="1" topLeftCell="A110" activePane="bottomLeft" state="frozen"/>
      <selection pane="bottomLeft" activeCell="AU27" sqref="AU27:AU400"/>
    </sheetView>
  </sheetViews>
  <sheetFormatPr defaultColWidth="8.85546875" defaultRowHeight="12.75" x14ac:dyDescent="0.2"/>
  <cols>
    <col min="1" max="1" width="11.42578125" style="102" bestFit="1" customWidth="1"/>
    <col min="2" max="2" width="20.85546875" style="102" customWidth="1"/>
    <col min="3" max="3" width="9.7109375" style="102" customWidth="1"/>
    <col min="4" max="4" width="14.42578125" style="102" customWidth="1"/>
    <col min="5" max="5" width="20" style="102" customWidth="1"/>
    <col min="6" max="6" width="16.85546875" style="102" customWidth="1"/>
    <col min="7" max="7" width="27.7109375" style="102" customWidth="1"/>
    <col min="8" max="8" width="17" style="102" customWidth="1"/>
    <col min="9" max="9" width="31" style="102" bestFit="1" customWidth="1"/>
    <col min="10" max="10" width="19.5703125" style="184" customWidth="1"/>
    <col min="11" max="11" width="6.85546875" style="104" customWidth="1"/>
    <col min="12" max="12" width="5.42578125" style="104" customWidth="1"/>
    <col min="13" max="13" width="11.85546875" style="104" customWidth="1"/>
    <col min="14" max="14" width="20.7109375" style="184" customWidth="1"/>
    <col min="15" max="15" width="7" style="104" customWidth="1"/>
    <col min="16" max="16" width="5.7109375" style="104" customWidth="1"/>
    <col min="17" max="17" width="11.7109375" style="104" customWidth="1"/>
    <col min="18" max="18" width="18.42578125" style="187" bestFit="1" customWidth="1"/>
    <col min="19" max="19" width="5" style="96" customWidth="1"/>
    <col min="20" max="20" width="7.85546875" style="96" customWidth="1"/>
    <col min="21" max="21" width="12.42578125" style="96" customWidth="1"/>
    <col min="22" max="22" width="40.140625" style="190" customWidth="1"/>
    <col min="23" max="23" width="3.85546875" style="103" customWidth="1"/>
    <col min="24" max="24" width="6.7109375" style="103" customWidth="1"/>
    <col min="25" max="25" width="12.28515625" style="103" customWidth="1"/>
    <col min="26" max="26" width="6" style="103" customWidth="1"/>
    <col min="27" max="27" width="4.42578125" style="103" customWidth="1"/>
    <col min="28" max="28" width="5.42578125" style="103" customWidth="1"/>
    <col min="29" max="29" width="18.7109375" style="193" customWidth="1"/>
    <col min="30" max="30" width="20.140625" style="102" customWidth="1"/>
    <col min="31" max="36" width="39.28515625" style="102" customWidth="1"/>
    <col min="37" max="37" width="29.7109375" style="102" bestFit="1" customWidth="1"/>
    <col min="38" max="38" width="27.5703125" style="102" bestFit="1" customWidth="1"/>
    <col min="39" max="40" width="30.140625" style="102" bestFit="1" customWidth="1"/>
    <col min="41" max="41" width="29.85546875" style="102" bestFit="1" customWidth="1"/>
    <col min="42" max="42" width="31.85546875" style="102" bestFit="1" customWidth="1"/>
    <col min="43" max="43" width="33.28515625" style="102" bestFit="1" customWidth="1"/>
    <col min="44" max="44" width="29.85546875" style="102" bestFit="1" customWidth="1"/>
    <col min="45" max="45" width="31.7109375" style="102" bestFit="1" customWidth="1"/>
    <col min="46" max="46" width="19.140625" style="102" bestFit="1" customWidth="1"/>
    <col min="47" max="47" width="23" style="102" bestFit="1" customWidth="1"/>
    <col min="48" max="48" width="16.140625" style="102" customWidth="1"/>
    <col min="49" max="49" width="30" style="102" customWidth="1"/>
    <col min="50" max="50" width="30" style="96" customWidth="1"/>
    <col min="51" max="51" width="14" style="96" customWidth="1"/>
    <col min="52" max="52" width="14.28515625" style="102" customWidth="1"/>
    <col min="53" max="16384" width="8.85546875" style="102"/>
  </cols>
  <sheetData>
    <row r="1" spans="1:52" s="112" customFormat="1" ht="25.5" x14ac:dyDescent="0.2">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
      <c r="A2" s="102">
        <f>COUNTIF(C:AZ,"??*")-COUNTIF(C1:AZ1,"??*")</f>
        <v>4562</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5" thickBot="1" x14ac:dyDescent="0.25">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5" thickBot="1" x14ac:dyDescent="0.25">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f>'[2]Gripped Tools'!$C27</f>
        <v>0</v>
      </c>
      <c r="AV27" s="105">
        <f>'[2]Pogo Sticks'!$C27</f>
        <v>0</v>
      </c>
      <c r="AW27" s="105" t="str">
        <f>'[1]Custom Objects'!$C$27</f>
        <v>Membrane O</v>
      </c>
      <c r="AX27" s="105">
        <f>'[1]Internal Objects'!C27</f>
        <v>0</v>
      </c>
      <c r="AY27" s="105" t="str">
        <f>'[3]Items (MC)'!B27</f>
        <v>Bowl</v>
      </c>
      <c r="AZ27" s="105" t="str">
        <f>'[3]Blocks (MC)'!B27</f>
        <v>Noteblock</v>
      </c>
    </row>
    <row r="28" spans="1:52" x14ac:dyDescent="0.2">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f>'[2]Gripped Tools'!$C28</f>
        <v>0</v>
      </c>
      <c r="AV28" s="105">
        <f>'[2]Pogo Sticks'!$C28</f>
        <v>0</v>
      </c>
      <c r="AW28" s="105" t="str">
        <f>'[1]Custom Objects'!$C$28</f>
        <v>Separation Membrane</v>
      </c>
      <c r="AX28" s="105">
        <f>'[1]Internal Objects'!C28</f>
        <v>0</v>
      </c>
      <c r="AY28" s="105" t="str">
        <f>'[3]Items (MC)'!B28</f>
        <v>Mushroom Stew</v>
      </c>
      <c r="AZ28" s="105" t="str">
        <f>'[3]Blocks (MC)'!B28</f>
        <v>Bed</v>
      </c>
    </row>
    <row r="29" spans="1:52" x14ac:dyDescent="0.2">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f>'[2]Gripped Tools'!$C29</f>
        <v>0</v>
      </c>
      <c r="AV29" s="105">
        <f>'[2]Pogo Sticks'!$C29</f>
        <v>0</v>
      </c>
      <c r="AW29" s="105" t="str">
        <f>'[1]Custom Objects'!$C29</f>
        <v>Trampoline</v>
      </c>
      <c r="AX29" s="105">
        <f>'[1]Internal Objects'!C29</f>
        <v>0</v>
      </c>
      <c r="AY29" s="105" t="str">
        <f>'[3]Items (MC)'!B29</f>
        <v>Golden Sword</v>
      </c>
      <c r="AZ29" s="105" t="str">
        <f>'[3]Blocks (MC)'!B29</f>
        <v>Golden Rail</v>
      </c>
    </row>
    <row r="30" spans="1:52" x14ac:dyDescent="0.2">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f>'[2]Gripped Tools'!$C30</f>
        <v>0</v>
      </c>
      <c r="AV30" s="105">
        <f>'[2]Pogo Sticks'!$C30</f>
        <v>0</v>
      </c>
      <c r="AW30" s="105" t="str">
        <f>'[1]Custom Objects'!$C30</f>
        <v>Gas Mantle</v>
      </c>
      <c r="AX30" s="105">
        <f>'[1]Internal Objects'!C30</f>
        <v>0</v>
      </c>
      <c r="AY30" s="105" t="str">
        <f>'[3]Items (MC)'!B30</f>
        <v>Golden Shovel</v>
      </c>
      <c r="AZ30" s="105" t="str">
        <f>'[3]Blocks (MC)'!B30</f>
        <v>Detector Rail</v>
      </c>
    </row>
    <row r="31" spans="1:52" x14ac:dyDescent="0.2">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f>'[2]Gripped Tools'!$C31</f>
        <v>0</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f>'[2]Gripped Tools'!$C32</f>
        <v>0</v>
      </c>
      <c r="AV32" s="105">
        <f>'[2]Pogo Sticks'!$C32</f>
        <v>0</v>
      </c>
      <c r="AW32" s="105" t="str">
        <f>'[1]Custom Objects'!$C32</f>
        <v>Heat Fins</v>
      </c>
      <c r="AX32" s="105">
        <f>'[1]Internal Objects'!C32</f>
        <v>0</v>
      </c>
      <c r="AY32" s="105" t="str">
        <f>'[3]Items (MC)'!B32</f>
        <v>Golden Axe</v>
      </c>
      <c r="AZ32" s="105" t="str">
        <f>'[3]Blocks (MC)'!B32</f>
        <v>Web</v>
      </c>
    </row>
    <row r="33" spans="1:52" x14ac:dyDescent="0.2">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f>'[2]Gripped Tools'!$C33</f>
        <v>0</v>
      </c>
      <c r="AV33" s="105">
        <f>'[2]Pogo Sticks'!$C33</f>
        <v>0</v>
      </c>
      <c r="AW33" s="105" t="str">
        <f>'[1]Custom Objects'!$C33</f>
        <v>Flashlight Shaft</v>
      </c>
      <c r="AX33" s="105">
        <f>'[1]Internal Objects'!C33</f>
        <v>0</v>
      </c>
      <c r="AY33" s="105" t="str">
        <f>'[3]Items (MC)'!B33</f>
        <v>String</v>
      </c>
      <c r="AZ33" s="105" t="str">
        <f>'[3]Blocks (MC)'!B33</f>
        <v>Tallgrass</v>
      </c>
    </row>
    <row r="34" spans="1:52" x14ac:dyDescent="0.2">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f>'[2]Gripped Tools'!$C34</f>
        <v>0</v>
      </c>
      <c r="AV34" s="105">
        <f>'[2]Pogo Sticks'!$C34</f>
        <v>0</v>
      </c>
      <c r="AW34" s="105" t="str">
        <f>'[1]Custom Objects'!$C34</f>
        <v>Metalized PET film</v>
      </c>
      <c r="AX34" s="105">
        <f>'[1]Internal Objects'!C34</f>
        <v>0</v>
      </c>
      <c r="AY34" s="105" t="str">
        <f>'[3]Items (MC)'!B34</f>
        <v>Feather</v>
      </c>
      <c r="AZ34" s="105" t="str">
        <f>'[3]Blocks (MC)'!B34</f>
        <v>Deadbush</v>
      </c>
    </row>
    <row r="35" spans="1:52" x14ac:dyDescent="0.2">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f>'[2]Gripped Tools'!$C35</f>
        <v>0</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f>'[2]Gripped Tools'!$C36</f>
        <v>0</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f>'[2]Gripped Tools'!$C37</f>
        <v>0</v>
      </c>
      <c r="AV37" s="105">
        <f>'[2]Pogo Sticks'!$C37</f>
        <v>0</v>
      </c>
      <c r="AW37" s="105" t="str">
        <f>'[1]Custom Objects'!$C37</f>
        <v>Diamond-PEEK Heated Knife</v>
      </c>
      <c r="AX37" s="105"/>
      <c r="AY37" s="105" t="str">
        <f>'[3]Items (MC)'!B37</f>
        <v>Stone Hoe</v>
      </c>
      <c r="AZ37" s="105" t="str">
        <f>'[3]Blocks (MC)'!B37</f>
        <v>Wool</v>
      </c>
    </row>
    <row r="38" spans="1:52" x14ac:dyDescent="0.2">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f>'[2]Gripped Tools'!$C38</f>
        <v>0</v>
      </c>
      <c r="AV38" s="105">
        <f>'[2]Pogo Sticks'!$C38</f>
        <v>0</v>
      </c>
      <c r="AW38" s="105" t="str">
        <f>'[1]Custom Objects'!$C38</f>
        <v>Stainless-PolyIsoPrene Heated Knife</v>
      </c>
      <c r="AX38" s="105"/>
      <c r="AY38" s="105" t="str">
        <f>'[3]Items (MC)'!B38</f>
        <v>Iron Hoe</v>
      </c>
      <c r="AZ38" s="105" t="str">
        <f>'[3]Blocks (MC)'!B38</f>
        <v>Piston Extension</v>
      </c>
    </row>
    <row r="39" spans="1:52" x14ac:dyDescent="0.2">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f>'[2]Gripped Tools'!$C39</f>
        <v>0</v>
      </c>
      <c r="AV39" s="105">
        <f>'[2]Pogo Sticks'!$C39</f>
        <v>0</v>
      </c>
      <c r="AW39" s="105" t="str">
        <f>'[1]Custom Objects'!$C39</f>
        <v>Stainless-PolyPropylene Heated Knife</v>
      </c>
      <c r="AX39" s="105"/>
      <c r="AY39" s="105" t="str">
        <f>'[3]Items (MC)'!B39</f>
        <v>Diamond Hoe</v>
      </c>
      <c r="AZ39" s="105" t="str">
        <f>'[3]Blocks (MC)'!B39</f>
        <v>Yellow Flower</v>
      </c>
    </row>
    <row r="40" spans="1:52" x14ac:dyDescent="0.2">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f>'[2]Gripped Tools'!$C40</f>
        <v>0</v>
      </c>
      <c r="AV40" s="105">
        <f>'[2]Pogo Sticks'!$C40</f>
        <v>0</v>
      </c>
      <c r="AW40" s="105" t="str">
        <f>'[1]Custom Objects'!$C40</f>
        <v>Stainless-PEEK Heated Knife</v>
      </c>
      <c r="AX40" s="105"/>
      <c r="AY40" s="105" t="str">
        <f>'[3]Items (MC)'!B40</f>
        <v>Golden Hoe</v>
      </c>
      <c r="AZ40" s="105" t="str">
        <f>'[3]Blocks (MC)'!B40</f>
        <v>Red Flower</v>
      </c>
    </row>
    <row r="41" spans="1:52" x14ac:dyDescent="0.2">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f>'[2]Gripped Tools'!$C41</f>
        <v>0</v>
      </c>
      <c r="AV41" s="105">
        <f>'[2]Pogo Sticks'!$C41</f>
        <v>0</v>
      </c>
      <c r="AW41" s="105" t="str">
        <f>'[1]Custom Objects'!$C41</f>
        <v>Heated Knife Handle</v>
      </c>
      <c r="AX41" s="105"/>
      <c r="AY41" s="105" t="str">
        <f>'[3]Items (MC)'!B41</f>
        <v>Wheat Seeds</v>
      </c>
      <c r="AZ41" s="105" t="str">
        <f>'[3]Blocks (MC)'!B41</f>
        <v>Brown Mushroom</v>
      </c>
    </row>
    <row r="42" spans="1:52" x14ac:dyDescent="0.2">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f>'[2]Gripped Tools'!$C42</f>
        <v>0</v>
      </c>
      <c r="AV42" s="105">
        <f>'[2]Pogo Sticks'!$C42</f>
        <v>0</v>
      </c>
      <c r="AW42" s="105" t="str">
        <f>'[1]Custom Objects'!$C42</f>
        <v>Running Shoes (Sprinter)</v>
      </c>
      <c r="AX42" s="105"/>
      <c r="AY42" s="105" t="str">
        <f>'[3]Items (MC)'!B42</f>
        <v>Wheat</v>
      </c>
      <c r="AZ42" s="105" t="str">
        <f>'[3]Blocks (MC)'!B42</f>
        <v>Red Mushroom</v>
      </c>
    </row>
    <row r="43" spans="1:52" x14ac:dyDescent="0.2">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f>'[2]Gripped Tools'!$C43</f>
        <v>0</v>
      </c>
      <c r="AV43" s="105">
        <f>'[2]Pogo Sticks'!$C43</f>
        <v>0</v>
      </c>
      <c r="AW43" s="105" t="str">
        <f>'[1]Custom Objects'!$C43</f>
        <v>Lead-Acid Battery (1-Cell)</v>
      </c>
      <c r="AX43" s="105"/>
      <c r="AY43" s="105" t="str">
        <f>'[3]Items (MC)'!B43</f>
        <v>Bread</v>
      </c>
      <c r="AZ43" s="105" t="str">
        <f>'[3]Blocks (MC)'!B43</f>
        <v>Gold Block</v>
      </c>
    </row>
    <row r="44" spans="1:52" x14ac:dyDescent="0.2">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f>'[2]Gripped Tools'!$C44</f>
        <v>0</v>
      </c>
      <c r="AV44" s="105">
        <f>'[2]Pogo Sticks'!$C44</f>
        <v>0</v>
      </c>
      <c r="AW44" s="105" t="str">
        <f>'[1]Custom Objects'!$C44</f>
        <v>Lead-Acid Battery (9-Cell)</v>
      </c>
      <c r="AX44" s="105"/>
      <c r="AY44" s="105" t="str">
        <f>'[3]Items (MC)'!B44</f>
        <v>Leather Helmet</v>
      </c>
      <c r="AZ44" s="105" t="str">
        <f>'[3]Blocks (MC)'!B44</f>
        <v>Iron Block</v>
      </c>
    </row>
    <row r="45" spans="1:52" x14ac:dyDescent="0.2">
      <c r="A45" s="102">
        <f>COUNTIF(AW:AW,"??*")-1</f>
        <v>86</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f>'[2]Gripped Tools'!$C45</f>
        <v>0</v>
      </c>
      <c r="AV45" s="105">
        <f>'[2]Pogo Sticks'!$C45</f>
        <v>0</v>
      </c>
      <c r="AW45" s="105" t="str">
        <f>'[1]Custom Objects'!$C45</f>
        <v>Lithium Ion Battery (1-Cell)</v>
      </c>
      <c r="AX45" s="105"/>
      <c r="AY45" s="105" t="str">
        <f>'[3]Items (MC)'!B45</f>
        <v>Leather Chestplate</v>
      </c>
      <c r="AZ45" s="105" t="str">
        <f>'[3]Blocks (MC)'!B45</f>
        <v>Double Stone Slab</v>
      </c>
    </row>
    <row r="46" spans="1:52" x14ac:dyDescent="0.2">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f>'[2]Gripped Tools'!$C46</f>
        <v>0</v>
      </c>
      <c r="AV46" s="105">
        <f>'[2]Pogo Sticks'!$C46</f>
        <v>0</v>
      </c>
      <c r="AW46" s="105" t="str">
        <f>'[1]Custom Objects'!$C46</f>
        <v>Lithium Ion Battery (9-Cell)</v>
      </c>
      <c r="AX46" s="105"/>
      <c r="AY46" s="105" t="str">
        <f>'[3]Items (MC)'!B46</f>
        <v>Leather Leggings</v>
      </c>
      <c r="AZ46" s="105" t="str">
        <f>'[3]Blocks (MC)'!B46</f>
        <v>Stone Slab</v>
      </c>
    </row>
    <row r="47" spans="1:52" x14ac:dyDescent="0.2">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f>'[2]Gripped Tools'!$C47</f>
        <v>0</v>
      </c>
      <c r="AV47" s="105">
        <f>'[2]Pogo Sticks'!$C47</f>
        <v>0</v>
      </c>
      <c r="AW47" s="105" t="str">
        <f>'[1]Custom Objects'!$C47</f>
        <v>Nickel Metal Hydride Battery (1-Cell)</v>
      </c>
      <c r="AX47" s="105"/>
      <c r="AY47" s="105" t="str">
        <f>'[3]Items (MC)'!B47</f>
        <v>Leather Boots</v>
      </c>
      <c r="AZ47" s="105" t="str">
        <f>'[3]Blocks (MC)'!B47</f>
        <v>Brick Block</v>
      </c>
    </row>
    <row r="48" spans="1:52" x14ac:dyDescent="0.2">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f>'[2]Gripped Tools'!$C48</f>
        <v>0</v>
      </c>
      <c r="AV48" s="105">
        <f>'[2]Pogo Sticks'!$C48</f>
        <v>0</v>
      </c>
      <c r="AW48" s="105" t="str">
        <f>'[1]Custom Objects'!$C48</f>
        <v>Nickel Metal Hydride Battery (9-Cell)</v>
      </c>
      <c r="AX48" s="105"/>
      <c r="AY48" s="105" t="str">
        <f>'[3]Items (MC)'!B48</f>
        <v>Chainmail Helmet</v>
      </c>
      <c r="AZ48" s="105" t="str">
        <f>'[3]Blocks (MC)'!B48</f>
        <v>Tnt</v>
      </c>
    </row>
    <row r="49" spans="3:52" x14ac:dyDescent="0.2">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f>'[2]Gripped Tools'!$C49</f>
        <v>0</v>
      </c>
      <c r="AV49" s="105">
        <f>'[2]Pogo Sticks'!$C49</f>
        <v>0</v>
      </c>
      <c r="AW49" s="105" t="str">
        <f>'[1]Custom Objects'!$C49</f>
        <v>Scuba Mask Light (Beginner)</v>
      </c>
      <c r="AX49" s="105"/>
      <c r="AY49" s="105" t="str">
        <f>'[3]Items (MC)'!B49</f>
        <v>Chainmail Chestplate</v>
      </c>
      <c r="AZ49" s="105" t="str">
        <f>'[3]Blocks (MC)'!B49</f>
        <v>Bookshelf</v>
      </c>
    </row>
    <row r="50" spans="3:52" x14ac:dyDescent="0.2">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f>'[2]Gripped Tools'!$C50</f>
        <v>0</v>
      </c>
      <c r="AV50" s="105">
        <f>'[2]Pogo Sticks'!$C50</f>
        <v>0</v>
      </c>
      <c r="AW50" s="105" t="str">
        <f>'[1]Custom Objects'!$C50</f>
        <v>Scuba Mask Light (Intermediate)</v>
      </c>
      <c r="AX50" s="105"/>
      <c r="AY50" s="105" t="str">
        <f>'[3]Items (MC)'!B50</f>
        <v>Chainmail Leggings</v>
      </c>
      <c r="AZ50" s="105" t="str">
        <f>'[3]Blocks (MC)'!B50</f>
        <v>Mossy Cobblestone</v>
      </c>
    </row>
    <row r="51" spans="3:52" x14ac:dyDescent="0.2">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f>'[2]Gripped Tools'!$C51</f>
        <v>0</v>
      </c>
      <c r="AV51" s="105">
        <f>'[2]Pogo Sticks'!$C51</f>
        <v>0</v>
      </c>
      <c r="AW51" s="105" t="str">
        <f>'[1]Custom Objects'!$C51</f>
        <v>Scuba Mask Light (Advanced)</v>
      </c>
      <c r="AX51" s="105"/>
      <c r="AY51" s="105" t="str">
        <f>'[3]Items (MC)'!B51</f>
        <v>Chainmail Boots</v>
      </c>
      <c r="AZ51" s="105" t="str">
        <f>'[3]Blocks (MC)'!B51</f>
        <v>Obsidian</v>
      </c>
    </row>
    <row r="52" spans="3:52" x14ac:dyDescent="0.2">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f>'[2]Gripped Tools'!$C52</f>
        <v>0</v>
      </c>
      <c r="AV52" s="105">
        <f>'[2]Pogo Sticks'!$C52</f>
        <v>0</v>
      </c>
      <c r="AW52" s="105" t="str">
        <f>'[1]Custom Objects'!$C52</f>
        <v>Scuba Mask Light (Pro)</v>
      </c>
      <c r="AX52" s="105"/>
      <c r="AY52" s="105" t="str">
        <f>'[3]Items (MC)'!B52</f>
        <v>Iron Helmet</v>
      </c>
      <c r="AZ52" s="105" t="str">
        <f>'[3]Blocks (MC)'!B52</f>
        <v>Torch</v>
      </c>
    </row>
    <row r="53" spans="3:52" x14ac:dyDescent="0.2">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f>'[2]Gripped Tools'!$C53</f>
        <v>0</v>
      </c>
      <c r="AV53" s="105">
        <f>'[2]Pogo Sticks'!$C53</f>
        <v>0</v>
      </c>
      <c r="AW53" s="105" t="str">
        <f>'[1]Custom Objects'!$C53</f>
        <v>Jet Pack (Intermediate)</v>
      </c>
      <c r="AX53" s="105"/>
      <c r="AY53" s="105" t="str">
        <f>'[3]Items (MC)'!B53</f>
        <v>Iron Chestplate</v>
      </c>
      <c r="AZ53" s="105" t="str">
        <f>'[3]Blocks (MC)'!B53</f>
        <v>Fire</v>
      </c>
    </row>
    <row r="54" spans="3:52" x14ac:dyDescent="0.2">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f>'[2]Gripped Tools'!$C54</f>
        <v>0</v>
      </c>
      <c r="AV54" s="105">
        <f>'[2]Pogo Sticks'!$C54</f>
        <v>0</v>
      </c>
      <c r="AW54" s="105" t="str">
        <f>'[1]Custom Objects'!$C54</f>
        <v>Jet Pack (Advanced)</v>
      </c>
      <c r="AX54" s="105"/>
      <c r="AY54" s="105" t="str">
        <f>'[3]Items (MC)'!B54</f>
        <v>Iron Leggings</v>
      </c>
      <c r="AZ54" s="105" t="str">
        <f>'[3]Blocks (MC)'!B54</f>
        <v>Mob Spawner</v>
      </c>
    </row>
    <row r="55" spans="3:52" x14ac:dyDescent="0.2">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f>'[2]Gripped Tools'!$C55</f>
        <v>0</v>
      </c>
      <c r="AV55" s="105">
        <f>'[2]Pogo Sticks'!$C55</f>
        <v>0</v>
      </c>
      <c r="AW55" s="105" t="str">
        <f>'[1]Custom Objects'!$C55</f>
        <v>Jet Pack (Pro)</v>
      </c>
      <c r="AX55" s="105"/>
      <c r="AY55" s="105" t="str">
        <f>'[3]Items (MC)'!B55</f>
        <v>Iron Boots</v>
      </c>
      <c r="AZ55" s="105" t="str">
        <f>'[3]Blocks (MC)'!B55</f>
        <v>Oak Stairs</v>
      </c>
    </row>
    <row r="56" spans="3:52" x14ac:dyDescent="0.2">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f>'[2]Gripped Tools'!$C56</f>
        <v>0</v>
      </c>
      <c r="AV56" s="105">
        <f>'[2]Pogo Sticks'!$C56</f>
        <v>0</v>
      </c>
      <c r="AW56" s="105" t="str">
        <f>'[1]Custom Objects'!$C56</f>
        <v>Carbon Fiber Weave</v>
      </c>
      <c r="AX56" s="105"/>
      <c r="AY56" s="105" t="str">
        <f>'[3]Items (MC)'!B56</f>
        <v>Diamond Helmet</v>
      </c>
      <c r="AZ56" s="105" t="str">
        <f>'[3]Blocks (MC)'!B56</f>
        <v>Chest</v>
      </c>
    </row>
    <row r="57" spans="3:52" x14ac:dyDescent="0.2">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f>'[2]Gripped Tools'!$C57</f>
        <v>0</v>
      </c>
      <c r="AV57" s="105">
        <f>'[2]Pogo Sticks'!$C57</f>
        <v>0</v>
      </c>
      <c r="AW57" s="105" t="str">
        <f>'[1]Custom Objects'!$C57</f>
        <v>Freeze Ray (Beginner)</v>
      </c>
      <c r="AX57" s="105"/>
      <c r="AY57" s="105" t="str">
        <f>'[3]Items (MC)'!B57</f>
        <v>Diamond Chestplate</v>
      </c>
      <c r="AZ57" s="105" t="str">
        <f>'[3]Blocks (MC)'!B57</f>
        <v>Redstone Wire</v>
      </c>
    </row>
    <row r="58" spans="3:52" x14ac:dyDescent="0.2">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f>'[2]Gripped Tools'!$C58</f>
        <v>0</v>
      </c>
      <c r="AV58" s="105">
        <f>'[2]Pogo Sticks'!$C58</f>
        <v>0</v>
      </c>
      <c r="AW58" s="105" t="str">
        <f>'[1]Custom Objects'!$C58</f>
        <v>Freeze Ray (Intermediate)</v>
      </c>
      <c r="AX58" s="105"/>
      <c r="AY58" s="105" t="str">
        <f>'[3]Items (MC)'!B58</f>
        <v>Diamond Leggings</v>
      </c>
      <c r="AZ58" s="105" t="str">
        <f>'[3]Blocks (MC)'!B58</f>
        <v>Diamond Ore</v>
      </c>
    </row>
    <row r="59" spans="3:52" x14ac:dyDescent="0.2">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f>'[2]Gripped Tools'!$C59</f>
        <v>0</v>
      </c>
      <c r="AV59" s="105">
        <f>'[2]Pogo Sticks'!$C59</f>
        <v>0</v>
      </c>
      <c r="AW59" s="105" t="str">
        <f>'[1]Custom Objects'!$C59</f>
        <v>Freeze Ray (Advanced)</v>
      </c>
      <c r="AX59" s="105"/>
      <c r="AY59" s="105" t="str">
        <f>'[3]Items (MC)'!B59</f>
        <v>Diamond Boots</v>
      </c>
      <c r="AZ59" s="105" t="str">
        <f>'[3]Blocks (MC)'!B59</f>
        <v>Diamond Block</v>
      </c>
    </row>
    <row r="60" spans="3:52" x14ac:dyDescent="0.2">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f>'[2]Gripped Tools'!$C60</f>
        <v>0</v>
      </c>
      <c r="AV60" s="105">
        <f>'[2]Pogo Sticks'!$C60</f>
        <v>0</v>
      </c>
      <c r="AW60" s="105" t="str">
        <f>'[1]Custom Objects'!$C60</f>
        <v>Freeze Ray (Pro)</v>
      </c>
      <c r="AX60" s="105"/>
      <c r="AY60" s="105" t="str">
        <f>'[3]Items (MC)'!B60</f>
        <v>Golden Helmet</v>
      </c>
      <c r="AZ60" s="105" t="str">
        <f>'[3]Blocks (MC)'!B60</f>
        <v>Crafting Table</v>
      </c>
    </row>
    <row r="61" spans="3:52" x14ac:dyDescent="0.2">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f>'[2]Gripped Tools'!$C61</f>
        <v>0</v>
      </c>
      <c r="AV61" s="105">
        <f>'[2]Pogo Sticks'!$C61</f>
        <v>0</v>
      </c>
      <c r="AW61" s="105" t="str">
        <f>'[1]Custom Objects'!$C61</f>
        <v>Water Cannon (Beginner)</v>
      </c>
      <c r="AX61" s="105"/>
      <c r="AY61" s="105" t="str">
        <f>'[3]Items (MC)'!B61</f>
        <v>Golden Chestplate</v>
      </c>
      <c r="AZ61" s="105" t="str">
        <f>'[3]Blocks (MC)'!B61</f>
        <v>Wheat</v>
      </c>
    </row>
    <row r="62" spans="3:52" x14ac:dyDescent="0.2">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f>'[2]Gripped Tools'!$C62</f>
        <v>0</v>
      </c>
      <c r="AV62" s="105">
        <f>'[2]Pogo Sticks'!$C62</f>
        <v>0</v>
      </c>
      <c r="AW62" s="105" t="str">
        <f>'[1]Custom Objects'!$C62</f>
        <v>Water Cannon (Intermediate)</v>
      </c>
      <c r="AX62" s="105"/>
      <c r="AY62" s="105" t="str">
        <f>'[3]Items (MC)'!B62</f>
        <v>Golden Leggings</v>
      </c>
      <c r="AZ62" s="105" t="str">
        <f>'[3]Blocks (MC)'!B62</f>
        <v>Farmland</v>
      </c>
    </row>
    <row r="63" spans="3:52" x14ac:dyDescent="0.2">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f>'[2]Gripped Tools'!$C63</f>
        <v>0</v>
      </c>
      <c r="AV63" s="105">
        <f>'[2]Pogo Sticks'!$C63</f>
        <v>0</v>
      </c>
      <c r="AW63" s="105" t="str">
        <f>'[1]Custom Objects'!$C63</f>
        <v>Water Cannon (Advanced)</v>
      </c>
      <c r="AX63" s="105"/>
      <c r="AY63" s="105" t="str">
        <f>'[3]Items (MC)'!B63</f>
        <v>Golden Boots</v>
      </c>
      <c r="AZ63" s="105" t="str">
        <f>'[3]Blocks (MC)'!B63</f>
        <v>Furnace</v>
      </c>
    </row>
    <row r="64" spans="3:52" x14ac:dyDescent="0.2">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f>'[2]Gripped Tools'!$C64</f>
        <v>0</v>
      </c>
      <c r="AV64" s="105">
        <f>'[2]Pogo Sticks'!$C64</f>
        <v>0</v>
      </c>
      <c r="AW64" s="105" t="str">
        <f>'[1]Custom Objects'!$C64</f>
        <v>Water Cannon (Pro)</v>
      </c>
      <c r="AX64" s="105"/>
      <c r="AY64" s="105" t="str">
        <f>'[3]Items (MC)'!B64</f>
        <v>Flint</v>
      </c>
      <c r="AZ64" s="105" t="str">
        <f>'[3]Blocks (MC)'!B64</f>
        <v>Lit Furnace</v>
      </c>
    </row>
    <row r="65" spans="3:52" x14ac:dyDescent="0.2">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f>'[2]Gripped Tools'!$C65</f>
        <v>0</v>
      </c>
      <c r="AV65" s="105">
        <f>'[2]Pogo Sticks'!$C65</f>
        <v>0</v>
      </c>
      <c r="AW65" s="105" t="str">
        <f>'[1]Custom Objects'!$C65</f>
        <v>Silicon Boule</v>
      </c>
      <c r="AX65" s="105"/>
      <c r="AY65" s="105" t="str">
        <f>'[3]Items (MC)'!B65</f>
        <v>Porkchop</v>
      </c>
      <c r="AZ65" s="105" t="str">
        <f>'[3]Blocks (MC)'!B65</f>
        <v>Standing Sign</v>
      </c>
    </row>
    <row r="66" spans="3:52" x14ac:dyDescent="0.2">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f>'[2]Gripped Tools'!$C66</f>
        <v>0</v>
      </c>
      <c r="AV66" s="105">
        <f>'[2]Pogo Sticks'!$C66</f>
        <v>0</v>
      </c>
      <c r="AW66" s="105" t="str">
        <f>'[1]Custom Objects'!$C66</f>
        <v>Coins (Copper)</v>
      </c>
      <c r="AX66" s="105"/>
      <c r="AY66" s="105" t="str">
        <f>'[3]Items (MC)'!B66</f>
        <v>Cooked Porkchop</v>
      </c>
      <c r="AZ66" s="105" t="str">
        <f>'[3]Blocks (MC)'!B66</f>
        <v>Wooden Door</v>
      </c>
    </row>
    <row r="67" spans="3:52" x14ac:dyDescent="0.2">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f>'[2]Gripped Tools'!$C67</f>
        <v>0</v>
      </c>
      <c r="AV67" s="105">
        <f>'[2]Pogo Sticks'!$C67</f>
        <v>0</v>
      </c>
      <c r="AW67" s="105" t="str">
        <f>'[1]Custom Objects'!$C67</f>
        <v>Bars (Copper)</v>
      </c>
      <c r="AX67" s="105"/>
      <c r="AY67" s="105" t="str">
        <f>'[3]Items (MC)'!B67</f>
        <v>Painting</v>
      </c>
      <c r="AZ67" s="105" t="str">
        <f>'[3]Blocks (MC)'!B67</f>
        <v>Ladder</v>
      </c>
    </row>
    <row r="68" spans="3:52" x14ac:dyDescent="0.2">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f>'[2]Gripped Tools'!$C68</f>
        <v>0</v>
      </c>
      <c r="AV68" s="105">
        <f>'[2]Pogo Sticks'!$C68</f>
        <v>0</v>
      </c>
      <c r="AW68" s="105" t="str">
        <f>'[1]Custom Objects'!$C68</f>
        <v>Stacks (Copper)</v>
      </c>
      <c r="AX68" s="105"/>
      <c r="AY68" s="105" t="str">
        <f>'[3]Items (MC)'!B68</f>
        <v>Golden Apple</v>
      </c>
      <c r="AZ68" s="105" t="str">
        <f>'[3]Blocks (MC)'!B68</f>
        <v>Rail</v>
      </c>
    </row>
    <row r="69" spans="3:52" x14ac:dyDescent="0.2">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f>'[2]Gripped Tools'!$C69</f>
        <v>0</v>
      </c>
      <c r="AV69" s="105">
        <f>'[2]Pogo Sticks'!$C69</f>
        <v>0</v>
      </c>
      <c r="AW69" s="105" t="str">
        <f>'[1]Custom Objects'!$C69</f>
        <v>365 nm UV Bulbs</v>
      </c>
      <c r="AX69" s="105"/>
      <c r="AY69" s="105" t="str">
        <f>'[3]Items (MC)'!B69</f>
        <v>Sign</v>
      </c>
      <c r="AZ69" s="105" t="str">
        <f>'[3]Blocks (MC)'!B69</f>
        <v>Stone Stairs</v>
      </c>
    </row>
    <row r="70" spans="3:52" x14ac:dyDescent="0.2">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f>'[2]Gripped Tools'!$C70</f>
        <v>0</v>
      </c>
      <c r="AV70" s="105">
        <f>'[2]Pogo Sticks'!$C70</f>
        <v>0</v>
      </c>
      <c r="AW70" s="105" t="str">
        <f>'[1]Custom Objects'!$C70</f>
        <v>254 nm UV Bulbs</v>
      </c>
      <c r="AX70" s="105"/>
      <c r="AY70" s="105" t="str">
        <f>'[3]Items (MC)'!B70</f>
        <v>Wooden Door</v>
      </c>
      <c r="AZ70" s="105" t="str">
        <f>'[3]Blocks (MC)'!B70</f>
        <v>Wall Sign</v>
      </c>
    </row>
    <row r="71" spans="3:52" x14ac:dyDescent="0.2">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f>'[2]Gripped Tools'!$C71</f>
        <v>0</v>
      </c>
      <c r="AV71" s="105">
        <f>'[2]Pogo Sticks'!$C71</f>
        <v>0</v>
      </c>
      <c r="AW71" s="105" t="str">
        <f>'[1]Custom Objects'!$C71</f>
        <v>Voice Cone</v>
      </c>
      <c r="AX71" s="105"/>
      <c r="AY71" s="105" t="str">
        <f>'[3]Items (MC)'!B71</f>
        <v>Bucket</v>
      </c>
      <c r="AZ71" s="105" t="str">
        <f>'[3]Blocks (MC)'!B71</f>
        <v>Lever</v>
      </c>
    </row>
    <row r="72" spans="3:52" x14ac:dyDescent="0.2">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f>'[2]Gripped Tools'!$C72</f>
        <v>0</v>
      </c>
      <c r="AV72" s="105">
        <f>'[2]Pogo Sticks'!$C72</f>
        <v>0</v>
      </c>
      <c r="AW72" s="105" t="str">
        <f>'[1]Custom Objects'!$C72</f>
        <v>Megaphone</v>
      </c>
      <c r="AX72" s="105"/>
      <c r="AY72" s="105" t="str">
        <f>'[3]Items (MC)'!B72</f>
        <v>Water Bucket</v>
      </c>
      <c r="AZ72" s="105" t="str">
        <f>'[3]Blocks (MC)'!B72</f>
        <v>Stone Pressure Plate</v>
      </c>
    </row>
    <row r="73" spans="3:52" x14ac:dyDescent="0.2">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f>'[2]Gripped Tools'!$C73</f>
        <v>0</v>
      </c>
      <c r="AV73" s="105">
        <f>'[2]Pogo Sticks'!$C73</f>
        <v>0</v>
      </c>
      <c r="AW73" s="105" t="str">
        <f>'[1]Custom Objects'!$C73</f>
        <v>HAM Radio</v>
      </c>
      <c r="AX73" s="105"/>
      <c r="AY73" s="105" t="str">
        <f>'[3]Items (MC)'!B73</f>
        <v>Lava Bucket</v>
      </c>
      <c r="AZ73" s="105" t="str">
        <f>'[3]Blocks (MC)'!B73</f>
        <v>Iron Door</v>
      </c>
    </row>
    <row r="74" spans="3:52" x14ac:dyDescent="0.2">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f>'[2]Gripped Tools'!$C74</f>
        <v>0</v>
      </c>
      <c r="AV74" s="105">
        <f>'[2]Pogo Sticks'!$C74</f>
        <v>0</v>
      </c>
      <c r="AW74" s="105" t="str">
        <f>'[1]Custom Objects'!$C74</f>
        <v>Walky Talky</v>
      </c>
      <c r="AX74" s="105"/>
      <c r="AY74" s="105" t="str">
        <f>'[3]Items (MC)'!B74</f>
        <v>Minecart</v>
      </c>
      <c r="AZ74" s="105" t="str">
        <f>'[3]Blocks (MC)'!B74</f>
        <v>Wooden Pressure Plate</v>
      </c>
    </row>
    <row r="75" spans="3:52" x14ac:dyDescent="0.2">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f>'[2]Gripped Tools'!$C75</f>
        <v>0</v>
      </c>
      <c r="AV75" s="105">
        <f>'[2]Pogo Sticks'!$C75</f>
        <v>0</v>
      </c>
      <c r="AW75" s="105" t="str">
        <f>'[1]Custom Objects'!$C75</f>
        <v>Cell Phone</v>
      </c>
      <c r="AX75" s="105"/>
      <c r="AY75" s="105" t="str">
        <f>'[3]Items (MC)'!B75</f>
        <v>Saddle</v>
      </c>
      <c r="AZ75" s="105" t="str">
        <f>'[3]Blocks (MC)'!B75</f>
        <v>Redstone Ore</v>
      </c>
    </row>
    <row r="76" spans="3:52" x14ac:dyDescent="0.2">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f>'[2]Gripped Tools'!$C76</f>
        <v>0</v>
      </c>
      <c r="AV76" s="105">
        <f>'[2]Pogo Sticks'!$C76</f>
        <v>0</v>
      </c>
      <c r="AW76" s="105" t="str">
        <f>'[1]Custom Objects'!$C76</f>
        <v>Smart Phone</v>
      </c>
      <c r="AX76" s="105"/>
      <c r="AY76" s="105" t="str">
        <f>'[3]Items (MC)'!B76</f>
        <v>Iron Door</v>
      </c>
      <c r="AZ76" s="105" t="str">
        <f>'[3]Blocks (MC)'!B76</f>
        <v>Lit Redstone Ore</v>
      </c>
    </row>
    <row r="77" spans="3:52" x14ac:dyDescent="0.2">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f>'[2]Gripped Tools'!$C77</f>
        <v>0</v>
      </c>
      <c r="AV77" s="105">
        <f>'[2]Pogo Sticks'!$C77</f>
        <v>0</v>
      </c>
      <c r="AW77" s="105" t="str">
        <f>'[1]Custom Objects'!$C77</f>
        <v>Trove (Copper)</v>
      </c>
      <c r="AX77" s="105"/>
      <c r="AY77" s="105" t="str">
        <f>'[3]Items (MC)'!B77</f>
        <v>Redstone</v>
      </c>
      <c r="AZ77" s="105" t="str">
        <f>'[3]Blocks (MC)'!B77</f>
        <v>Unlit Redstone Torch</v>
      </c>
    </row>
    <row r="78" spans="3:52" x14ac:dyDescent="0.2">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f>'[2]Gripped Tools'!$C78</f>
        <v>0</v>
      </c>
      <c r="AV78" s="105">
        <f>'[2]Pogo Sticks'!$C78</f>
        <v>0</v>
      </c>
      <c r="AW78" s="105" t="str">
        <f>'[1]Custom Objects'!$C78</f>
        <v>Air Quality Detector</v>
      </c>
      <c r="AX78" s="105"/>
      <c r="AY78" s="105" t="str">
        <f>'[3]Items (MC)'!B78</f>
        <v>Snowball</v>
      </c>
      <c r="AZ78" s="105" t="str">
        <f>'[3]Blocks (MC)'!B78</f>
        <v>Redstone Torch</v>
      </c>
    </row>
    <row r="79" spans="3:52" x14ac:dyDescent="0.2">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f>'[2]Gripped Tools'!$C79</f>
        <v>0</v>
      </c>
      <c r="AV79" s="105">
        <f>'[2]Pogo Sticks'!$C79</f>
        <v>0</v>
      </c>
      <c r="AW79" s="105" t="str">
        <f>'[1]Custom Objects'!$C79</f>
        <v>Ripstop Nylon Sheet</v>
      </c>
      <c r="AX79" s="105"/>
      <c r="AY79" s="105" t="str">
        <f>'[3]Items (MC)'!B79</f>
        <v>Boat</v>
      </c>
      <c r="AZ79" s="105" t="str">
        <f>'[3]Blocks (MC)'!B79</f>
        <v>Stone Button</v>
      </c>
    </row>
    <row r="80" spans="3:52" x14ac:dyDescent="0.2">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f>'[2]Gripped Tools'!$C80</f>
        <v>0</v>
      </c>
      <c r="AV80" s="105">
        <f>'[2]Pogo Sticks'!$C80</f>
        <v>0</v>
      </c>
      <c r="AW80" s="105" t="str">
        <f>'[1]DNA Sampler'!$C23</f>
        <v>DNA sampler (Beginner)</v>
      </c>
      <c r="AX80" s="105"/>
      <c r="AY80" s="105" t="str">
        <f>'[3]Items (MC)'!B80</f>
        <v>Leather</v>
      </c>
      <c r="AZ80" s="105" t="str">
        <f>'[3]Blocks (MC)'!B80</f>
        <v>Snow Layer</v>
      </c>
    </row>
    <row r="81" spans="3:52" x14ac:dyDescent="0.2">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f>'[2]Gripped Tools'!$C81</f>
        <v>0</v>
      </c>
      <c r="AV81" s="105">
        <f>'[2]Pogo Sticks'!$C81</f>
        <v>0</v>
      </c>
      <c r="AW81" s="105" t="str">
        <f>'[1]DNA Sampler'!$C24</f>
        <v>DNA sampler (Intermediate)</v>
      </c>
      <c r="AX81" s="105"/>
      <c r="AY81" s="105" t="str">
        <f>'[3]Items (MC)'!B81</f>
        <v>Milk Bucket</v>
      </c>
      <c r="AZ81" s="105" t="str">
        <f>'[3]Blocks (MC)'!B81</f>
        <v>Ice</v>
      </c>
    </row>
    <row r="82" spans="3:52" x14ac:dyDescent="0.2">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f>'[2]Gripped Tools'!$C82</f>
        <v>0</v>
      </c>
      <c r="AV82" s="105">
        <f>'[2]Pogo Sticks'!$C82</f>
        <v>0</v>
      </c>
      <c r="AW82" s="105" t="str">
        <f>'[1]DNA Sampler'!$C25</f>
        <v>DNA sampler (Advanced)</v>
      </c>
      <c r="AX82" s="105"/>
      <c r="AY82" s="105" t="str">
        <f>'[3]Items (MC)'!B82</f>
        <v>Brick</v>
      </c>
      <c r="AZ82" s="105" t="str">
        <f>'[3]Blocks (MC)'!B82</f>
        <v>Snow</v>
      </c>
    </row>
    <row r="83" spans="3:52" x14ac:dyDescent="0.2">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f>'[2]Gripped Tools'!$C83</f>
        <v>0</v>
      </c>
      <c r="AV83" s="105">
        <f>'[2]Pogo Sticks'!$C83</f>
        <v>0</v>
      </c>
      <c r="AW83" s="105" t="str">
        <f>'[1]DNA Sampler'!$C26</f>
        <v>DNA sampler (Expert)</v>
      </c>
      <c r="AX83" s="105"/>
      <c r="AY83" s="105" t="str">
        <f>'[3]Items (MC)'!B83</f>
        <v>Clay Ball</v>
      </c>
      <c r="AZ83" s="105" t="str">
        <f>'[3]Blocks (MC)'!B83</f>
        <v>Cactus</v>
      </c>
    </row>
    <row r="84" spans="3:52" x14ac:dyDescent="0.2">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f>'[2]Gripped Tools'!$C84</f>
        <v>0</v>
      </c>
      <c r="AV84" s="105">
        <f>'[2]Pogo Sticks'!$C84</f>
        <v>0</v>
      </c>
      <c r="AW84" s="105" t="str">
        <f>'[1]DNA Sampler'!$C27</f>
        <v>DNA sampler (Nether)</v>
      </c>
      <c r="AX84" s="105"/>
      <c r="AY84" s="105" t="str">
        <f>'[3]Items (MC)'!B84</f>
        <v>Reeds</v>
      </c>
      <c r="AZ84" s="105" t="str">
        <f>'[3]Blocks (MC)'!B84</f>
        <v>Clay</v>
      </c>
    </row>
    <row r="85" spans="3:52" x14ac:dyDescent="0.2">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f>'[2]Gripped Tools'!$C85</f>
        <v>0</v>
      </c>
      <c r="AV85" s="105">
        <f>'[2]Pogo Sticks'!$C85</f>
        <v>0</v>
      </c>
      <c r="AW85" s="105" t="str">
        <f>'[1]Custom Objects'!$C80</f>
        <v>Guano</v>
      </c>
      <c r="AX85" s="105"/>
      <c r="AY85" s="105" t="str">
        <f>'[3]Items (MC)'!B85</f>
        <v>Paper</v>
      </c>
      <c r="AZ85" s="105" t="str">
        <f>'[3]Blocks (MC)'!B85</f>
        <v>Reeds</v>
      </c>
    </row>
    <row r="86" spans="3:52" x14ac:dyDescent="0.2">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f>'[2]Gripped Tools'!$C86</f>
        <v>0</v>
      </c>
      <c r="AV86" s="105">
        <f>'[2]Pogo Sticks'!$C86</f>
        <v>0</v>
      </c>
      <c r="AW86" s="105" t="str">
        <f>'[1]Custom Objects'!$C81</f>
        <v>Flourescent Bulbs</v>
      </c>
      <c r="AX86" s="105"/>
      <c r="AY86" s="105" t="str">
        <f>'[3]Items (MC)'!B86</f>
        <v>Book</v>
      </c>
      <c r="AZ86" s="105" t="str">
        <f>'[3]Blocks (MC)'!B86</f>
        <v>Jukebox</v>
      </c>
    </row>
    <row r="87" spans="3:52" x14ac:dyDescent="0.2">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f>'[2]Gripped Tools'!$C87</f>
        <v>0</v>
      </c>
      <c r="AV87" s="105">
        <f>'[2]Pogo Sticks'!$C87</f>
        <v>0</v>
      </c>
      <c r="AW87" s="105" t="str">
        <f>'[1]Custom Objects'!$C82</f>
        <v>Password Door</v>
      </c>
      <c r="AX87" s="105"/>
      <c r="AY87" s="105" t="str">
        <f>'[3]Items (MC)'!B87</f>
        <v>Slime Ball</v>
      </c>
      <c r="AZ87" s="105" t="str">
        <f>'[3]Blocks (MC)'!B87</f>
        <v>Fence</v>
      </c>
    </row>
    <row r="88" spans="3:52" x14ac:dyDescent="0.2">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f>'[2]Gripped Tools'!$C88</f>
        <v>0</v>
      </c>
      <c r="AV88" s="105">
        <f>'[2]Pogo Sticks'!$C88</f>
        <v>0</v>
      </c>
      <c r="AW88" s="105">
        <f>'[1]Custom Objects'!$C83</f>
        <v>0</v>
      </c>
      <c r="AX88" s="105"/>
      <c r="AY88" s="105" t="str">
        <f>'[3]Items (MC)'!B88</f>
        <v>Chest Minecart</v>
      </c>
      <c r="AZ88" s="105" t="str">
        <f>'[3]Blocks (MC)'!B88</f>
        <v>Pumpkin</v>
      </c>
    </row>
    <row r="89" spans="3:52" x14ac:dyDescent="0.2">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f>'[2]Gripped Tools'!$C89</f>
        <v>0</v>
      </c>
      <c r="AV89" s="105">
        <f>'[2]Pogo Sticks'!$C89</f>
        <v>0</v>
      </c>
      <c r="AW89" s="105">
        <f>'[1]Custom Objects'!$C84</f>
        <v>0</v>
      </c>
      <c r="AX89" s="105"/>
      <c r="AY89" s="105" t="str">
        <f>'[3]Items (MC)'!B89</f>
        <v>Furnace Minecart</v>
      </c>
      <c r="AZ89" s="105" t="str">
        <f>'[3]Blocks (MC)'!B89</f>
        <v>Netherrack</v>
      </c>
    </row>
    <row r="90" spans="3:52" x14ac:dyDescent="0.2">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f>'[2]Gripped Tools'!$C90</f>
        <v>0</v>
      </c>
      <c r="AV90" s="105">
        <f>'[2]Pogo Sticks'!$C90</f>
        <v>0</v>
      </c>
      <c r="AW90" s="105">
        <f>'[1]Custom Objects'!$C85</f>
        <v>0</v>
      </c>
      <c r="AX90" s="105"/>
      <c r="AY90" s="105" t="str">
        <f>'[3]Items (MC)'!B90</f>
        <v>Egg</v>
      </c>
      <c r="AZ90" s="105" t="str">
        <f>'[3]Blocks (MC)'!B90</f>
        <v>Soul Sand</v>
      </c>
    </row>
    <row r="91" spans="3:52" x14ac:dyDescent="0.2">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f>'[2]Gripped Tools'!$C91</f>
        <v>0</v>
      </c>
      <c r="AV91" s="105">
        <f>'[2]Pogo Sticks'!$C91</f>
        <v>0</v>
      </c>
      <c r="AW91" s="105">
        <f>'[1]Custom Objects'!$C86</f>
        <v>0</v>
      </c>
      <c r="AX91" s="105"/>
      <c r="AY91" s="105" t="str">
        <f>'[3]Items (MC)'!B91</f>
        <v>Compass</v>
      </c>
      <c r="AZ91" s="105" t="str">
        <f>'[3]Blocks (MC)'!B91</f>
        <v>Glowstone</v>
      </c>
    </row>
    <row r="92" spans="3:52" x14ac:dyDescent="0.2">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f>'[2]Gripped Tools'!$C92</f>
        <v>0</v>
      </c>
      <c r="AV92" s="105">
        <f>'[2]Pogo Sticks'!$C92</f>
        <v>0</v>
      </c>
      <c r="AW92" s="105">
        <f>'[1]Custom Objects'!$C87</f>
        <v>0</v>
      </c>
      <c r="AX92" s="105"/>
      <c r="AY92" s="105" t="str">
        <f>'[3]Items (MC)'!B92</f>
        <v>Fishing Rod</v>
      </c>
      <c r="AZ92" s="105" t="str">
        <f>'[3]Blocks (MC)'!B92</f>
        <v>Portal</v>
      </c>
    </row>
    <row r="93" spans="3:52" x14ac:dyDescent="0.2">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f>'[2]Gripped Tools'!$C93</f>
        <v>0</v>
      </c>
      <c r="AV93" s="105">
        <f>'[2]Pogo Sticks'!$C93</f>
        <v>0</v>
      </c>
      <c r="AW93" s="105">
        <f>'[1]Custom Objects'!$C88</f>
        <v>0</v>
      </c>
      <c r="AX93" s="105"/>
      <c r="AY93" s="105" t="str">
        <f>'[3]Items (MC)'!B93</f>
        <v>Clock</v>
      </c>
      <c r="AZ93" s="105" t="str">
        <f>'[3]Blocks (MC)'!B93</f>
        <v>Lit Pumpkin</v>
      </c>
    </row>
    <row r="94" spans="3:52" x14ac:dyDescent="0.2">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f>'[2]Gripped Tools'!$C94</f>
        <v>0</v>
      </c>
      <c r="AV94" s="105">
        <f>'[2]Pogo Sticks'!$C94</f>
        <v>0</v>
      </c>
      <c r="AW94" s="105">
        <f>'[1]Custom Objects'!$C89</f>
        <v>0</v>
      </c>
      <c r="AX94" s="105"/>
      <c r="AY94" s="105" t="str">
        <f>'[3]Items (MC)'!B94</f>
        <v>Glowstone Dust</v>
      </c>
      <c r="AZ94" s="105" t="str">
        <f>'[3]Blocks (MC)'!B94</f>
        <v>Cake</v>
      </c>
    </row>
    <row r="95" spans="3:52" x14ac:dyDescent="0.2">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f>'[2]Gripped Tools'!$C95</f>
        <v>0</v>
      </c>
      <c r="AV95" s="105">
        <f>'[2]Pogo Sticks'!$C95</f>
        <v>0</v>
      </c>
      <c r="AW95" s="105">
        <f>'[1]Custom Objects'!$C90</f>
        <v>0</v>
      </c>
      <c r="AX95" s="105"/>
      <c r="AY95" s="105" t="str">
        <f>'[3]Items (MC)'!B95</f>
        <v>Fish</v>
      </c>
      <c r="AZ95" s="105" t="str">
        <f>'[3]Blocks (MC)'!B95</f>
        <v>Unpowered Repeater</v>
      </c>
    </row>
    <row r="96" spans="3:52" x14ac:dyDescent="0.2">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f>'[2]Gripped Tools'!$C96</f>
        <v>0</v>
      </c>
      <c r="AV96" s="105">
        <f>'[2]Pogo Sticks'!$C96</f>
        <v>0</v>
      </c>
      <c r="AW96" s="105">
        <f>'[1]Custom Objects'!$C91</f>
        <v>0</v>
      </c>
      <c r="AX96" s="105"/>
      <c r="AY96" s="105" t="str">
        <f>'[3]Items (MC)'!B96</f>
        <v>Cooked Fish</v>
      </c>
      <c r="AZ96" s="105" t="str">
        <f>'[3]Blocks (MC)'!B96</f>
        <v>Powered Repeater</v>
      </c>
    </row>
    <row r="97" spans="3:52" x14ac:dyDescent="0.2">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f>'[2]Gripped Tools'!$C97</f>
        <v>0</v>
      </c>
      <c r="AV97" s="105">
        <f>'[2]Pogo Sticks'!$C97</f>
        <v>0</v>
      </c>
      <c r="AW97" s="105">
        <f>'[1]Custom Objects'!$C92</f>
        <v>0</v>
      </c>
      <c r="AX97" s="105"/>
      <c r="AY97" s="105" t="str">
        <f>'[3]Items (MC)'!B97</f>
        <v>Dye</v>
      </c>
      <c r="AZ97" s="105" t="str">
        <f>'[3]Blocks (MC)'!B97</f>
        <v>Stained Glass</v>
      </c>
    </row>
    <row r="98" spans="3:52" x14ac:dyDescent="0.2">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f>'[2]Gripped Tools'!$C98</f>
        <v>0</v>
      </c>
      <c r="AV98" s="105">
        <f>'[2]Pogo Sticks'!$C98</f>
        <v>0</v>
      </c>
      <c r="AW98" s="105">
        <f>'[1]Custom Objects'!$C93</f>
        <v>0</v>
      </c>
      <c r="AX98" s="105"/>
      <c r="AY98" s="105" t="str">
        <f>'[3]Items (MC)'!B98</f>
        <v>Bone</v>
      </c>
      <c r="AZ98" s="105" t="str">
        <f>'[3]Blocks (MC)'!B98</f>
        <v>Trapdoor</v>
      </c>
    </row>
    <row r="99" spans="3:52" x14ac:dyDescent="0.2">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f>'[2]Gripped Tools'!$C99</f>
        <v>0</v>
      </c>
      <c r="AV99" s="105">
        <f>'[2]Pogo Sticks'!$C99</f>
        <v>0</v>
      </c>
      <c r="AW99" s="105">
        <f>'[1]Custom Objects'!$C94</f>
        <v>0</v>
      </c>
      <c r="AX99" s="105"/>
      <c r="AY99" s="105" t="str">
        <f>'[3]Items (MC)'!B99</f>
        <v>Sugar</v>
      </c>
      <c r="AZ99" s="105" t="str">
        <f>'[3]Blocks (MC)'!B99</f>
        <v>Monster Egg</v>
      </c>
    </row>
    <row r="100" spans="3:52" x14ac:dyDescent="0.2">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f>'[2]Gripped Tools'!$C100</f>
        <v>0</v>
      </c>
      <c r="AV100" s="105">
        <f>'[2]Pogo Sticks'!$C100</f>
        <v>0</v>
      </c>
      <c r="AW100" s="105">
        <f>'[1]Custom Objects'!$C95</f>
        <v>0</v>
      </c>
      <c r="AX100" s="105"/>
      <c r="AY100" s="105" t="str">
        <f>'[3]Items (MC)'!B100</f>
        <v>Cake</v>
      </c>
      <c r="AZ100" s="105" t="str">
        <f>'[3]Blocks (MC)'!B100</f>
        <v>Stonebrick</v>
      </c>
    </row>
    <row r="101" spans="3:52" x14ac:dyDescent="0.2">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f>'[2]Gripped Tools'!$C101</f>
        <v>0</v>
      </c>
      <c r="AV101" s="105">
        <f>'[2]Pogo Sticks'!$C101</f>
        <v>0</v>
      </c>
      <c r="AW101" s="105">
        <f>'[1]Custom Objects'!$C96</f>
        <v>0</v>
      </c>
      <c r="AX101" s="105"/>
      <c r="AY101" s="105" t="str">
        <f>'[3]Items (MC)'!B101</f>
        <v>Bed</v>
      </c>
      <c r="AZ101" s="105" t="str">
        <f>'[3]Blocks (MC)'!B101</f>
        <v>Brown Mushroom Block</v>
      </c>
    </row>
    <row r="102" spans="3:52" x14ac:dyDescent="0.2">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f>'[2]Gripped Tools'!$C102</f>
        <v>0</v>
      </c>
      <c r="AV102" s="105">
        <f>'[2]Pogo Sticks'!$C102</f>
        <v>0</v>
      </c>
      <c r="AW102" s="105">
        <f>'[1]Custom Objects'!$C97</f>
        <v>0</v>
      </c>
      <c r="AX102" s="105"/>
      <c r="AY102" s="105" t="str">
        <f>'[3]Items (MC)'!B102</f>
        <v>Repeater</v>
      </c>
      <c r="AZ102" s="105" t="str">
        <f>'[3]Blocks (MC)'!B102</f>
        <v>Red Mushroom Block</v>
      </c>
    </row>
    <row r="103" spans="3:52" x14ac:dyDescent="0.2">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f>'[2]Gripped Tools'!$C103</f>
        <v>0</v>
      </c>
      <c r="AV103" s="105">
        <f>'[2]Pogo Sticks'!$C103</f>
        <v>0</v>
      </c>
      <c r="AW103" s="105">
        <f>'[1]Custom Objects'!$C98</f>
        <v>0</v>
      </c>
      <c r="AX103" s="105"/>
      <c r="AY103" s="105" t="str">
        <f>'[3]Items (MC)'!B103</f>
        <v>Cookie</v>
      </c>
      <c r="AZ103" s="105" t="str">
        <f>'[3]Blocks (MC)'!B103</f>
        <v>Iron Bars</v>
      </c>
    </row>
    <row r="104" spans="3:52" x14ac:dyDescent="0.2">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f>'[2]Gripped Tools'!$C104</f>
        <v>0</v>
      </c>
      <c r="AV104" s="105">
        <f>'[2]Pogo Sticks'!$C104</f>
        <v>0</v>
      </c>
      <c r="AW104" s="105">
        <f>'[1]Custom Objects'!$C99</f>
        <v>0</v>
      </c>
      <c r="AX104" s="105"/>
      <c r="AY104" s="105" t="str">
        <f>'[3]Items (MC)'!B104</f>
        <v>Filled Map</v>
      </c>
      <c r="AZ104" s="105" t="str">
        <f>'[3]Blocks (MC)'!B104</f>
        <v>Glass Pane</v>
      </c>
    </row>
    <row r="105" spans="3:52" x14ac:dyDescent="0.2">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f>'[2]Gripped Tools'!$C105</f>
        <v>0</v>
      </c>
      <c r="AV105" s="105">
        <f>'[2]Pogo Sticks'!$C105</f>
        <v>0</v>
      </c>
      <c r="AW105" s="105">
        <f>'[1]Custom Objects'!$C100</f>
        <v>0</v>
      </c>
      <c r="AX105" s="105"/>
      <c r="AY105" s="105" t="str">
        <f>'[3]Items (MC)'!B105</f>
        <v>Shears</v>
      </c>
      <c r="AZ105" s="105" t="str">
        <f>'[3]Blocks (MC)'!B105</f>
        <v>Melon Block</v>
      </c>
    </row>
    <row r="106" spans="3:52" x14ac:dyDescent="0.2">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f>'[2]Gripped Tools'!$C106</f>
        <v>0</v>
      </c>
      <c r="AV106" s="105">
        <f>'[2]Pogo Sticks'!$C106</f>
        <v>0</v>
      </c>
      <c r="AW106" s="105">
        <f>'[1]Custom Objects'!$C101</f>
        <v>0</v>
      </c>
      <c r="AX106" s="105"/>
      <c r="AY106" s="105" t="str">
        <f>'[3]Items (MC)'!B106</f>
        <v>Melon</v>
      </c>
      <c r="AZ106" s="105" t="str">
        <f>'[3]Blocks (MC)'!B106</f>
        <v>Pumpkin Stem</v>
      </c>
    </row>
    <row r="107" spans="3:52" x14ac:dyDescent="0.2">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f>'[2]Gripped Tools'!$C107</f>
        <v>0</v>
      </c>
      <c r="AV107" s="105">
        <f>'[2]Pogo Sticks'!$C107</f>
        <v>0</v>
      </c>
      <c r="AW107" s="105">
        <f>'[1]Custom Objects'!$C102</f>
        <v>0</v>
      </c>
      <c r="AX107" s="105"/>
      <c r="AY107" s="105" t="str">
        <f>'[3]Items (MC)'!B107</f>
        <v>Pumpkin Seeds</v>
      </c>
      <c r="AZ107" s="105" t="str">
        <f>'[3]Blocks (MC)'!B107</f>
        <v>Melon Stem</v>
      </c>
    </row>
    <row r="108" spans="3:52" x14ac:dyDescent="0.2">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f>'[2]Gripped Tools'!$C108</f>
        <v>0</v>
      </c>
      <c r="AV108" s="105">
        <f>'[2]Pogo Sticks'!$C108</f>
        <v>0</v>
      </c>
      <c r="AW108" s="105">
        <f>'[1]Custom Objects'!$C103</f>
        <v>0</v>
      </c>
      <c r="AX108" s="105"/>
      <c r="AY108" s="105" t="str">
        <f>'[3]Items (MC)'!B108</f>
        <v>Melon Seeds</v>
      </c>
      <c r="AZ108" s="105" t="str">
        <f>'[3]Blocks (MC)'!B108</f>
        <v>Vine</v>
      </c>
    </row>
    <row r="109" spans="3:52" x14ac:dyDescent="0.2">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f>'[2]Gripped Tools'!$C109</f>
        <v>0</v>
      </c>
      <c r="AV109" s="105">
        <f>'[2]Pogo Sticks'!$C109</f>
        <v>0</v>
      </c>
      <c r="AW109" s="105">
        <f>'[1]Custom Objects'!$C104</f>
        <v>0</v>
      </c>
      <c r="AX109" s="105"/>
      <c r="AY109" s="105" t="str">
        <f>'[3]Items (MC)'!B109</f>
        <v>Beef</v>
      </c>
      <c r="AZ109" s="105" t="str">
        <f>'[3]Blocks (MC)'!B109</f>
        <v>Fence Gate</v>
      </c>
    </row>
    <row r="110" spans="3:52" x14ac:dyDescent="0.2">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f>'[2]Gripped Tools'!$C110</f>
        <v>0</v>
      </c>
      <c r="AV110" s="105">
        <f>'[2]Pogo Sticks'!$C110</f>
        <v>0</v>
      </c>
      <c r="AW110" s="105">
        <f>'[1]Custom Objects'!$C105</f>
        <v>0</v>
      </c>
      <c r="AX110" s="105"/>
      <c r="AY110" s="105" t="str">
        <f>'[3]Items (MC)'!B110</f>
        <v>Cooked Beef</v>
      </c>
      <c r="AZ110" s="105" t="str">
        <f>'[3]Blocks (MC)'!B110</f>
        <v>Brick Stairs</v>
      </c>
    </row>
    <row r="111" spans="3:52" x14ac:dyDescent="0.2">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f>'[2]Gripped Tools'!$C111</f>
        <v>0</v>
      </c>
      <c r="AV111" s="105">
        <f>'[2]Pogo Sticks'!$C111</f>
        <v>0</v>
      </c>
      <c r="AW111" s="105">
        <f>'[1]Custom Objects'!$C106</f>
        <v>0</v>
      </c>
      <c r="AX111" s="105"/>
      <c r="AY111" s="105" t="str">
        <f>'[3]Items (MC)'!B111</f>
        <v>Chicken</v>
      </c>
      <c r="AZ111" s="105" t="str">
        <f>'[3]Blocks (MC)'!B111</f>
        <v>Stone Brick Stairs</v>
      </c>
    </row>
    <row r="112" spans="3:52" x14ac:dyDescent="0.2">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f>'[2]Gripped Tools'!$C112</f>
        <v>0</v>
      </c>
      <c r="AV112" s="105">
        <f>'[2]Pogo Sticks'!$C112</f>
        <v>0</v>
      </c>
      <c r="AW112" s="105">
        <f>'[1]Custom Objects'!$C107</f>
        <v>0</v>
      </c>
      <c r="AX112" s="105"/>
      <c r="AY112" s="105" t="str">
        <f>'[3]Items (MC)'!B112</f>
        <v>Cooked Chicken</v>
      </c>
      <c r="AZ112" s="105" t="str">
        <f>'[3]Blocks (MC)'!B112</f>
        <v>Mycelium</v>
      </c>
    </row>
    <row r="113" spans="3:52" x14ac:dyDescent="0.2">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f>'[2]Gripped Tools'!$C113</f>
        <v>0</v>
      </c>
      <c r="AV113" s="105">
        <f>'[2]Pogo Sticks'!$C113</f>
        <v>0</v>
      </c>
      <c r="AW113" s="105">
        <f>'[1]Custom Objects'!$C108</f>
        <v>0</v>
      </c>
      <c r="AX113" s="105"/>
      <c r="AY113" s="105" t="str">
        <f>'[3]Items (MC)'!B113</f>
        <v>Rotten Flesh</v>
      </c>
      <c r="AZ113" s="105" t="str">
        <f>'[3]Blocks (MC)'!B113</f>
        <v>Waterlily</v>
      </c>
    </row>
    <row r="114" spans="3:52" x14ac:dyDescent="0.2">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f>'[2]Gripped Tools'!$C114</f>
        <v>0</v>
      </c>
      <c r="AV114" s="105">
        <f>'[2]Pogo Sticks'!$C114</f>
        <v>0</v>
      </c>
      <c r="AW114" s="105">
        <f>'[1]Custom Objects'!$C109</f>
        <v>0</v>
      </c>
      <c r="AX114" s="105"/>
      <c r="AY114" s="105" t="str">
        <f>'[3]Items (MC)'!B114</f>
        <v>Ender Pearl</v>
      </c>
      <c r="AZ114" s="105" t="str">
        <f>'[3]Blocks (MC)'!B114</f>
        <v>Nether Brick</v>
      </c>
    </row>
    <row r="115" spans="3:52" x14ac:dyDescent="0.2">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f>'[2]Gripped Tools'!$C115</f>
        <v>0</v>
      </c>
      <c r="AV115" s="105">
        <f>'[2]Pogo Sticks'!$C115</f>
        <v>0</v>
      </c>
      <c r="AW115" s="105">
        <f>'[1]Custom Objects'!$C110</f>
        <v>0</v>
      </c>
      <c r="AX115" s="105"/>
      <c r="AY115" s="105" t="str">
        <f>'[3]Items (MC)'!B115</f>
        <v>Blaze Rod</v>
      </c>
      <c r="AZ115" s="105" t="str">
        <f>'[3]Blocks (MC)'!B115</f>
        <v>Nether Brick Fence</v>
      </c>
    </row>
    <row r="116" spans="3:52" x14ac:dyDescent="0.2">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f>'[2]Gripped Tools'!$C116</f>
        <v>0</v>
      </c>
      <c r="AV116" s="105">
        <f>'[2]Pogo Sticks'!$C116</f>
        <v>0</v>
      </c>
      <c r="AW116" s="105">
        <f>'[1]Custom Objects'!$C111</f>
        <v>0</v>
      </c>
      <c r="AX116" s="105"/>
      <c r="AY116" s="105" t="str">
        <f>'[3]Items (MC)'!B116</f>
        <v>Ghast Tear</v>
      </c>
      <c r="AZ116" s="105" t="str">
        <f>'[3]Blocks (MC)'!B116</f>
        <v>Nether Brick Stairs</v>
      </c>
    </row>
    <row r="117" spans="3:52" x14ac:dyDescent="0.2">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Tools'!$C117</f>
        <v>0</v>
      </c>
      <c r="AV117" s="105">
        <f>'[2]Pogo Sticks'!$C117</f>
        <v>0</v>
      </c>
      <c r="AW117" s="105">
        <f>'[1]Custom Objects'!$C112</f>
        <v>0</v>
      </c>
      <c r="AX117" s="105"/>
      <c r="AY117" s="105" t="str">
        <f>'[3]Items (MC)'!B117</f>
        <v>Gold Nugget</v>
      </c>
      <c r="AZ117" s="105" t="str">
        <f>'[3]Blocks (MC)'!B117</f>
        <v>Nether Wart</v>
      </c>
    </row>
    <row r="118" spans="3:52" x14ac:dyDescent="0.2">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Tools'!$C118</f>
        <v>0</v>
      </c>
      <c r="AV118" s="105">
        <f>'[2]Pogo Sticks'!$C118</f>
        <v>0</v>
      </c>
      <c r="AW118" s="105">
        <f>'[1]Custom Objects'!$C113</f>
        <v>0</v>
      </c>
      <c r="AX118" s="105"/>
      <c r="AY118" s="105" t="str">
        <f>'[3]Items (MC)'!B118</f>
        <v>Nether Wart</v>
      </c>
      <c r="AZ118" s="105" t="str">
        <f>'[3]Blocks (MC)'!B118</f>
        <v>Enchanting Table</v>
      </c>
    </row>
    <row r="119" spans="3:52" x14ac:dyDescent="0.2">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Tools'!$C119</f>
        <v>0</v>
      </c>
      <c r="AV119" s="105">
        <f>'[2]Pogo Sticks'!$C119</f>
        <v>0</v>
      </c>
      <c r="AW119" s="105">
        <f>'[1]Custom Objects'!$C114</f>
        <v>0</v>
      </c>
      <c r="AX119" s="105"/>
      <c r="AY119" s="105" t="str">
        <f>'[3]Items (MC)'!B119</f>
        <v>Potion</v>
      </c>
      <c r="AZ119" s="105" t="str">
        <f>'[3]Blocks (MC)'!B119</f>
        <v>Brewing Stand</v>
      </c>
    </row>
    <row r="120" spans="3:52" x14ac:dyDescent="0.2">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Tools'!$C120</f>
        <v>0</v>
      </c>
      <c r="AV120" s="105">
        <f>'[2]Pogo Sticks'!$C120</f>
        <v>0</v>
      </c>
      <c r="AW120" s="105">
        <f>'[1]Custom Objects'!$C115</f>
        <v>0</v>
      </c>
      <c r="AX120" s="105"/>
      <c r="AY120" s="105" t="str">
        <f>'[3]Items (MC)'!B120</f>
        <v>Glass Bottle</v>
      </c>
      <c r="AZ120" s="105" t="str">
        <f>'[3]Blocks (MC)'!B120</f>
        <v>Cauldron</v>
      </c>
    </row>
    <row r="121" spans="3:52" x14ac:dyDescent="0.2">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Tools'!$C121</f>
        <v>0</v>
      </c>
      <c r="AV121" s="105">
        <f>'[2]Pogo Sticks'!$C121</f>
        <v>0</v>
      </c>
      <c r="AW121" s="105">
        <f>'[1]Custom Objects'!$C116</f>
        <v>0</v>
      </c>
      <c r="AX121" s="105"/>
      <c r="AY121" s="105" t="str">
        <f>'[3]Items (MC)'!B121</f>
        <v>Spider Eye</v>
      </c>
      <c r="AZ121" s="105" t="str">
        <f>'[3]Blocks (MC)'!B121</f>
        <v>End Portal</v>
      </c>
    </row>
    <row r="122" spans="3:52" x14ac:dyDescent="0.2">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Tools'!$C122</f>
        <v>0</v>
      </c>
      <c r="AV122" s="105">
        <f>'[2]Pogo Sticks'!$C122</f>
        <v>0</v>
      </c>
      <c r="AW122" s="105">
        <f>'[1]Custom Objects'!$C117</f>
        <v>0</v>
      </c>
      <c r="AX122" s="105"/>
      <c r="AY122" s="105" t="str">
        <f>'[3]Items (MC)'!B122</f>
        <v>Fermented Spider Eye</v>
      </c>
      <c r="AZ122" s="105" t="str">
        <f>'[3]Blocks (MC)'!B122</f>
        <v>End Portal Frame</v>
      </c>
    </row>
    <row r="123" spans="3:52" x14ac:dyDescent="0.2">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Tools'!$C123</f>
        <v>0</v>
      </c>
      <c r="AV123" s="105">
        <f>'[2]Pogo Sticks'!$C123</f>
        <v>0</v>
      </c>
      <c r="AW123" s="105">
        <f>'[1]Custom Objects'!$C118</f>
        <v>0</v>
      </c>
      <c r="AX123" s="105"/>
      <c r="AY123" s="105" t="str">
        <f>'[3]Items (MC)'!B123</f>
        <v>Blaze Powder</v>
      </c>
      <c r="AZ123" s="105" t="str">
        <f>'[3]Blocks (MC)'!B123</f>
        <v>End Stone</v>
      </c>
    </row>
    <row r="124" spans="3:52" x14ac:dyDescent="0.2">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Tools'!$C124</f>
        <v>0</v>
      </c>
      <c r="AV124" s="105">
        <f>'[2]Pogo Sticks'!$C124</f>
        <v>0</v>
      </c>
      <c r="AW124" s="105">
        <f>'[1]Custom Objects'!$C119</f>
        <v>0</v>
      </c>
      <c r="AX124" s="105"/>
      <c r="AY124" s="105" t="str">
        <f>'[3]Items (MC)'!B124</f>
        <v>Magma Cream</v>
      </c>
      <c r="AZ124" s="105" t="str">
        <f>'[3]Blocks (MC)'!B124</f>
        <v>Dragon Egg</v>
      </c>
    </row>
    <row r="125" spans="3:52" x14ac:dyDescent="0.2">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Tools'!$C125</f>
        <v>0</v>
      </c>
      <c r="AV125" s="105">
        <f>'[2]Pogo Sticks'!$C125</f>
        <v>0</v>
      </c>
      <c r="AW125" s="105">
        <f>'[1]Custom Objects'!$C120</f>
        <v>0</v>
      </c>
      <c r="AX125" s="105"/>
      <c r="AY125" s="105" t="str">
        <f>'[3]Items (MC)'!B125</f>
        <v>Brewing Stand</v>
      </c>
      <c r="AZ125" s="105" t="str">
        <f>'[3]Blocks (MC)'!B125</f>
        <v>Redstone Lamp</v>
      </c>
    </row>
    <row r="126" spans="3:52" x14ac:dyDescent="0.2">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Tools'!$C126</f>
        <v>0</v>
      </c>
      <c r="AV126" s="105">
        <f>'[2]Pogo Sticks'!$C126</f>
        <v>0</v>
      </c>
      <c r="AW126" s="105">
        <f>'[1]Custom Objects'!$C121</f>
        <v>0</v>
      </c>
      <c r="AX126" s="105"/>
      <c r="AY126" s="105" t="str">
        <f>'[3]Items (MC)'!B126</f>
        <v>Cauldron</v>
      </c>
      <c r="AZ126" s="105" t="str">
        <f>'[3]Blocks (MC)'!B126</f>
        <v>Lit Redstone Lamp</v>
      </c>
    </row>
    <row r="127" spans="3:52" x14ac:dyDescent="0.2">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Tools'!$C127</f>
        <v>0</v>
      </c>
      <c r="AV127" s="105">
        <f>'[2]Pogo Sticks'!$C127</f>
        <v>0</v>
      </c>
      <c r="AW127" s="105">
        <f>'[1]Custom Objects'!$C122</f>
        <v>0</v>
      </c>
      <c r="AX127" s="105"/>
      <c r="AY127" s="105" t="str">
        <f>'[3]Items (MC)'!B127</f>
        <v>Ender Eye</v>
      </c>
      <c r="AZ127" s="105" t="str">
        <f>'[3]Blocks (MC)'!B127</f>
        <v>Double Wooden Slab</v>
      </c>
    </row>
    <row r="128" spans="3:52" x14ac:dyDescent="0.2">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Tools'!$C128</f>
        <v>0</v>
      </c>
      <c r="AV128" s="105">
        <f>'[2]Pogo Sticks'!$C128</f>
        <v>0</v>
      </c>
      <c r="AW128" s="105">
        <f>'[1]Custom Objects'!$C123</f>
        <v>0</v>
      </c>
      <c r="AX128" s="105"/>
      <c r="AY128" s="105" t="str">
        <f>'[3]Items (MC)'!B128</f>
        <v>Speckled Melon</v>
      </c>
      <c r="AZ128" s="105" t="str">
        <f>'[3]Blocks (MC)'!B128</f>
        <v>Wooden Slab</v>
      </c>
    </row>
    <row r="129" spans="3:52" x14ac:dyDescent="0.2">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Tools'!$C129</f>
        <v>0</v>
      </c>
      <c r="AV129" s="105">
        <f>'[2]Pogo Sticks'!$C129</f>
        <v>0</v>
      </c>
      <c r="AW129" s="105">
        <f>'[1]Custom Objects'!$C124</f>
        <v>0</v>
      </c>
      <c r="AX129" s="105"/>
      <c r="AY129" s="105" t="str">
        <f>'[3]Items (MC)'!B129</f>
        <v>Spawn Egg</v>
      </c>
      <c r="AZ129" s="105" t="str">
        <f>'[3]Blocks (MC)'!B129</f>
        <v>Cocoa</v>
      </c>
    </row>
    <row r="130" spans="3:52" x14ac:dyDescent="0.2">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Tools'!$C130</f>
        <v>0</v>
      </c>
      <c r="AV130" s="105">
        <f>'[2]Pogo Sticks'!$C130</f>
        <v>0</v>
      </c>
      <c r="AW130" s="105">
        <f>'[1]Custom Objects'!$C125</f>
        <v>0</v>
      </c>
      <c r="AX130" s="105"/>
      <c r="AY130" s="105" t="str">
        <f>'[3]Items (MC)'!B130</f>
        <v>Experience Bottle</v>
      </c>
      <c r="AZ130" s="105" t="str">
        <f>'[3]Blocks (MC)'!B130</f>
        <v>Sandstone Stairs</v>
      </c>
    </row>
    <row r="131" spans="3:52" x14ac:dyDescent="0.2">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Tools'!$C131</f>
        <v>0</v>
      </c>
      <c r="AV131" s="105">
        <f>'[2]Pogo Sticks'!$C131</f>
        <v>0</v>
      </c>
      <c r="AW131" s="105">
        <f>'[1]Custom Objects'!$C126</f>
        <v>0</v>
      </c>
      <c r="AX131" s="105"/>
      <c r="AY131" s="105" t="str">
        <f>'[3]Items (MC)'!B131</f>
        <v>Fire Charge</v>
      </c>
      <c r="AZ131" s="105" t="str">
        <f>'[3]Blocks (MC)'!B131</f>
        <v>Emerald Ore</v>
      </c>
    </row>
    <row r="132" spans="3:52" x14ac:dyDescent="0.2">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Tools'!$C132</f>
        <v>0</v>
      </c>
      <c r="AV132" s="105">
        <f>'[2]Pogo Sticks'!$C132</f>
        <v>0</v>
      </c>
      <c r="AW132" s="105">
        <f>'[1]Custom Objects'!$C127</f>
        <v>0</v>
      </c>
      <c r="AX132" s="105"/>
      <c r="AY132" s="105" t="str">
        <f>'[3]Items (MC)'!B132</f>
        <v>Writable Book</v>
      </c>
      <c r="AZ132" s="105" t="str">
        <f>'[3]Blocks (MC)'!B132</f>
        <v>Ender Chest</v>
      </c>
    </row>
    <row r="133" spans="3:52" x14ac:dyDescent="0.2">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Tools'!$C133</f>
        <v>0</v>
      </c>
      <c r="AV133" s="105">
        <f>'[2]Pogo Sticks'!$C133</f>
        <v>0</v>
      </c>
      <c r="AW133" s="105">
        <f>'[1]Custom Objects'!$C128</f>
        <v>0</v>
      </c>
      <c r="AX133" s="105"/>
      <c r="AY133" s="105" t="str">
        <f>'[3]Items (MC)'!B133</f>
        <v>Written Book</v>
      </c>
      <c r="AZ133" s="105" t="str">
        <f>'[3]Blocks (MC)'!B133</f>
        <v>Tripwire Hook</v>
      </c>
    </row>
    <row r="134" spans="3:52" x14ac:dyDescent="0.2">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Tools'!$C134</f>
        <v>0</v>
      </c>
      <c r="AV134" s="105">
        <f>'[2]Pogo Sticks'!$C134</f>
        <v>0</v>
      </c>
      <c r="AW134" s="105">
        <f>'[1]Custom Objects'!$C129</f>
        <v>0</v>
      </c>
      <c r="AX134" s="105"/>
      <c r="AY134" s="105" t="str">
        <f>'[3]Items (MC)'!B134</f>
        <v>Emerald</v>
      </c>
      <c r="AZ134" s="105" t="str">
        <f>'[3]Blocks (MC)'!B134</f>
        <v>Tripwire</v>
      </c>
    </row>
    <row r="135" spans="3:52" x14ac:dyDescent="0.2">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Tools'!$C135</f>
        <v>0</v>
      </c>
      <c r="AV135" s="105">
        <f>'[2]Pogo Sticks'!$C135</f>
        <v>0</v>
      </c>
      <c r="AW135" s="105">
        <f>'[1]Custom Objects'!$C130</f>
        <v>0</v>
      </c>
      <c r="AX135" s="105"/>
      <c r="AY135" s="105" t="str">
        <f>'[3]Items (MC)'!B135</f>
        <v>Item Frame</v>
      </c>
      <c r="AZ135" s="105" t="str">
        <f>'[3]Blocks (MC)'!B135</f>
        <v>Emerald Block</v>
      </c>
    </row>
    <row r="136" spans="3:52" x14ac:dyDescent="0.2">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Tools'!$C136</f>
        <v>0</v>
      </c>
      <c r="AV136" s="105">
        <f>'[2]Pogo Sticks'!$C136</f>
        <v>0</v>
      </c>
      <c r="AW136" s="105">
        <f>'[1]Custom Objects'!$C131</f>
        <v>0</v>
      </c>
      <c r="AX136" s="105"/>
      <c r="AY136" s="105" t="str">
        <f>'[3]Items (MC)'!B136</f>
        <v>Flower Pot</v>
      </c>
      <c r="AZ136" s="105" t="str">
        <f>'[3]Blocks (MC)'!B136</f>
        <v>Spruce Stairs</v>
      </c>
    </row>
    <row r="137" spans="3:52" x14ac:dyDescent="0.2">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Tools'!$C137</f>
        <v>0</v>
      </c>
      <c r="AV137" s="105">
        <f>'[2]Pogo Sticks'!$C137</f>
        <v>0</v>
      </c>
      <c r="AW137" s="105">
        <f>'[1]Custom Objects'!$C132</f>
        <v>0</v>
      </c>
      <c r="AX137" s="105"/>
      <c r="AY137" s="105" t="str">
        <f>'[3]Items (MC)'!B137</f>
        <v>Carrot</v>
      </c>
      <c r="AZ137" s="105" t="str">
        <f>'[3]Blocks (MC)'!B137</f>
        <v>Birch Stairs</v>
      </c>
    </row>
    <row r="138" spans="3:52" x14ac:dyDescent="0.2">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Tools'!$C138</f>
        <v>0</v>
      </c>
      <c r="AV138" s="105">
        <f>'[2]Pogo Sticks'!$C138</f>
        <v>0</v>
      </c>
      <c r="AW138" s="105">
        <f>'[1]Custom Objects'!$C133</f>
        <v>0</v>
      </c>
      <c r="AX138" s="105"/>
      <c r="AY138" s="105" t="str">
        <f>'[3]Items (MC)'!B138</f>
        <v>Potato</v>
      </c>
      <c r="AZ138" s="105" t="str">
        <f>'[3]Blocks (MC)'!B138</f>
        <v>Jungle Stairs</v>
      </c>
    </row>
    <row r="139" spans="3:52" x14ac:dyDescent="0.2">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Tools'!$C139</f>
        <v>0</v>
      </c>
      <c r="AV139" s="105">
        <f>'[2]Pogo Sticks'!$C139</f>
        <v>0</v>
      </c>
      <c r="AW139" s="105">
        <f>'[1]Custom Objects'!$C134</f>
        <v>0</v>
      </c>
      <c r="AX139" s="105"/>
      <c r="AY139" s="105" t="str">
        <f>'[3]Items (MC)'!B139</f>
        <v>Baked Potato</v>
      </c>
      <c r="AZ139" s="105" t="str">
        <f>'[3]Blocks (MC)'!B139</f>
        <v>Command Block</v>
      </c>
    </row>
    <row r="140" spans="3:52" x14ac:dyDescent="0.2">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Tools'!$C140</f>
        <v>0</v>
      </c>
      <c r="AV140" s="105">
        <f>'[2]Pogo Sticks'!$C140</f>
        <v>0</v>
      </c>
      <c r="AW140" s="105">
        <f>'[1]Custom Objects'!$C135</f>
        <v>0</v>
      </c>
      <c r="AX140" s="105"/>
      <c r="AY140" s="105" t="str">
        <f>'[3]Items (MC)'!B140</f>
        <v>Poisonous Potato</v>
      </c>
      <c r="AZ140" s="105" t="str">
        <f>'[3]Blocks (MC)'!B140</f>
        <v>Beacon</v>
      </c>
    </row>
    <row r="141" spans="3:52" x14ac:dyDescent="0.2">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Tools'!$C141</f>
        <v>0</v>
      </c>
      <c r="AV141" s="105">
        <f>'[2]Pogo Sticks'!$C141</f>
        <v>0</v>
      </c>
      <c r="AW141" s="105">
        <f>'[1]Custom Objects'!$C136</f>
        <v>0</v>
      </c>
      <c r="AX141" s="105"/>
      <c r="AY141" s="105" t="str">
        <f>'[3]Items (MC)'!B141</f>
        <v>Map</v>
      </c>
      <c r="AZ141" s="105" t="str">
        <f>'[3]Blocks (MC)'!B141</f>
        <v>Cobblestone Wall</v>
      </c>
    </row>
    <row r="142" spans="3:52" x14ac:dyDescent="0.2">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Tools'!$C142</f>
        <v>0</v>
      </c>
      <c r="AV142" s="105">
        <f>'[2]Pogo Sticks'!$C142</f>
        <v>0</v>
      </c>
      <c r="AW142" s="105">
        <f>'[1]Custom Objects'!$C137</f>
        <v>0</v>
      </c>
      <c r="AX142" s="105"/>
      <c r="AY142" s="105" t="str">
        <f>'[3]Items (MC)'!B142</f>
        <v>Golden Carrot</v>
      </c>
      <c r="AZ142" s="105" t="str">
        <f>'[3]Blocks (MC)'!B142</f>
        <v>Flower Pot</v>
      </c>
    </row>
    <row r="143" spans="3:52" x14ac:dyDescent="0.2">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Tools'!$C143</f>
        <v>0</v>
      </c>
      <c r="AV143" s="105">
        <f>'[2]Pogo Sticks'!$C143</f>
        <v>0</v>
      </c>
      <c r="AW143" s="105">
        <f>'[1]Custom Objects'!$C138</f>
        <v>0</v>
      </c>
      <c r="AX143" s="105"/>
      <c r="AY143" s="105" t="str">
        <f>'[3]Items (MC)'!B143</f>
        <v>Skull</v>
      </c>
      <c r="AZ143" s="105" t="str">
        <f>'[3]Blocks (MC)'!B143</f>
        <v>Carrots</v>
      </c>
    </row>
    <row r="144" spans="3:52" x14ac:dyDescent="0.2">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Tools'!$C144</f>
        <v>0</v>
      </c>
      <c r="AV144" s="105">
        <f>'[2]Pogo Sticks'!$C144</f>
        <v>0</v>
      </c>
      <c r="AW144" s="105">
        <f>'[1]Custom Objects'!$C139</f>
        <v>0</v>
      </c>
      <c r="AX144" s="105"/>
      <c r="AY144" s="105" t="str">
        <f>'[3]Items (MC)'!B144</f>
        <v>Carrot On A Stick</v>
      </c>
      <c r="AZ144" s="105" t="str">
        <f>'[3]Blocks (MC)'!B144</f>
        <v>Potatoes</v>
      </c>
    </row>
    <row r="145" spans="3:52" x14ac:dyDescent="0.2">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Tools'!$C145</f>
        <v>0</v>
      </c>
      <c r="AV145" s="105">
        <f>'[2]Pogo Sticks'!$C145</f>
        <v>0</v>
      </c>
      <c r="AW145" s="105">
        <f>'[1]Custom Objects'!$C140</f>
        <v>0</v>
      </c>
      <c r="AX145" s="105"/>
      <c r="AY145" s="105" t="str">
        <f>'[3]Items (MC)'!B145</f>
        <v>Nether Star</v>
      </c>
      <c r="AZ145" s="105" t="str">
        <f>'[3]Blocks (MC)'!B145</f>
        <v>Wooden Button</v>
      </c>
    </row>
    <row r="146" spans="3:52" x14ac:dyDescent="0.2">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Tools'!$C146</f>
        <v>0</v>
      </c>
      <c r="AV146" s="105">
        <f>'[2]Pogo Sticks'!$C146</f>
        <v>0</v>
      </c>
      <c r="AW146" s="105">
        <f>'[1]Custom Objects'!$C141</f>
        <v>0</v>
      </c>
      <c r="AX146" s="105"/>
      <c r="AY146" s="105" t="str">
        <f>'[3]Items (MC)'!B146</f>
        <v>Pumpkin Pie</v>
      </c>
      <c r="AZ146" s="105" t="str">
        <f>'[3]Blocks (MC)'!B146</f>
        <v>Skull</v>
      </c>
    </row>
    <row r="147" spans="3:52" x14ac:dyDescent="0.2">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Tools'!$C147</f>
        <v>0</v>
      </c>
      <c r="AV147" s="105">
        <f>'[2]Pogo Sticks'!$C147</f>
        <v>0</v>
      </c>
      <c r="AW147" s="105">
        <f>'[1]Custom Objects'!$C142</f>
        <v>0</v>
      </c>
      <c r="AX147" s="105"/>
      <c r="AY147" s="105" t="str">
        <f>'[3]Items (MC)'!B147</f>
        <v>Fireworks</v>
      </c>
      <c r="AZ147" s="105" t="str">
        <f>'[3]Blocks (MC)'!B147</f>
        <v>Anvil</v>
      </c>
    </row>
    <row r="148" spans="3:52" x14ac:dyDescent="0.2">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Tools'!$C148</f>
        <v>0</v>
      </c>
      <c r="AV148" s="105">
        <f>'[2]Pogo Sticks'!$C148</f>
        <v>0</v>
      </c>
      <c r="AW148" s="105">
        <f>'[1]Custom Objects'!$C143</f>
        <v>0</v>
      </c>
      <c r="AX148" s="105"/>
      <c r="AY148" s="105" t="str">
        <f>'[3]Items (MC)'!B148</f>
        <v>Firework Charge</v>
      </c>
      <c r="AZ148" s="105" t="str">
        <f>'[3]Blocks (MC)'!B148</f>
        <v>Trapped Chest</v>
      </c>
    </row>
    <row r="149" spans="3:52" x14ac:dyDescent="0.2">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Tools'!$C149</f>
        <v>0</v>
      </c>
      <c r="AV149" s="105">
        <f>'[2]Pogo Sticks'!$C149</f>
        <v>0</v>
      </c>
      <c r="AW149" s="105">
        <f>'[1]Custom Objects'!$C144</f>
        <v>0</v>
      </c>
      <c r="AX149" s="105"/>
      <c r="AY149" s="105" t="str">
        <f>'[3]Items (MC)'!B149</f>
        <v>Enchanted Book</v>
      </c>
      <c r="AZ149" s="105" t="str">
        <f>'[3]Blocks (MC)'!B149</f>
        <v>Light Weighted Pressure Plate</v>
      </c>
    </row>
    <row r="150" spans="3:52" x14ac:dyDescent="0.2">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Tools'!$C150</f>
        <v>0</v>
      </c>
      <c r="AV150" s="105">
        <f>'[2]Pogo Sticks'!$C150</f>
        <v>0</v>
      </c>
      <c r="AW150" s="105">
        <f>'[1]Custom Objects'!$C145</f>
        <v>0</v>
      </c>
      <c r="AX150" s="105"/>
      <c r="AY150" s="105" t="str">
        <f>'[3]Items (MC)'!B150</f>
        <v>Comparator</v>
      </c>
      <c r="AZ150" s="105" t="str">
        <f>'[3]Blocks (MC)'!B150</f>
        <v>Heavy Weighted Pressure Plate</v>
      </c>
    </row>
    <row r="151" spans="3:52" x14ac:dyDescent="0.2">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Tools'!$C151</f>
        <v>0</v>
      </c>
      <c r="AV151" s="105">
        <f>'[2]Pogo Sticks'!$C151</f>
        <v>0</v>
      </c>
      <c r="AW151" s="105">
        <f>'[1]Custom Objects'!$C146</f>
        <v>0</v>
      </c>
      <c r="AX151" s="105"/>
      <c r="AY151" s="105" t="str">
        <f>'[3]Items (MC)'!B151</f>
        <v>Netherbrick</v>
      </c>
      <c r="AZ151" s="105" t="str">
        <f>'[3]Blocks (MC)'!B151</f>
        <v>Unpowered Comparator</v>
      </c>
    </row>
    <row r="152" spans="3:52" x14ac:dyDescent="0.2">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Tools'!$C152</f>
        <v>0</v>
      </c>
      <c r="AV152" s="105">
        <f>'[2]Pogo Sticks'!$C152</f>
        <v>0</v>
      </c>
      <c r="AW152" s="105">
        <f>'[1]Custom Objects'!$C147</f>
        <v>0</v>
      </c>
      <c r="AX152" s="105"/>
      <c r="AY152" s="105" t="str">
        <f>'[3]Items (MC)'!B152</f>
        <v>Quartz</v>
      </c>
      <c r="AZ152" s="105" t="str">
        <f>'[3]Blocks (MC)'!B152</f>
        <v>Powered Comparator</v>
      </c>
    </row>
    <row r="153" spans="3:52" x14ac:dyDescent="0.2">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Tools'!$C153</f>
        <v>0</v>
      </c>
      <c r="AV153" s="105">
        <f>'[2]Pogo Sticks'!$C153</f>
        <v>0</v>
      </c>
      <c r="AW153" s="105">
        <f>'[1]Custom Objects'!$C148</f>
        <v>0</v>
      </c>
      <c r="AX153" s="105"/>
      <c r="AY153" s="105" t="str">
        <f>'[3]Items (MC)'!B153</f>
        <v>Tnt Minecart</v>
      </c>
      <c r="AZ153" s="105" t="str">
        <f>'[3]Blocks (MC)'!B153</f>
        <v>Daylight Detector</v>
      </c>
    </row>
    <row r="154" spans="3:52" x14ac:dyDescent="0.2">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Tools'!$C154</f>
        <v>0</v>
      </c>
      <c r="AV154" s="105">
        <f>'[2]Pogo Sticks'!$C154</f>
        <v>0</v>
      </c>
      <c r="AW154" s="105">
        <f>'[1]Custom Objects'!$C149</f>
        <v>0</v>
      </c>
      <c r="AX154" s="105"/>
      <c r="AY154" s="105" t="str">
        <f>'[3]Items (MC)'!B154</f>
        <v>Hopper Minecart</v>
      </c>
      <c r="AZ154" s="105" t="str">
        <f>'[3]Blocks (MC)'!B154</f>
        <v>Redstone Block</v>
      </c>
    </row>
    <row r="155" spans="3:52" x14ac:dyDescent="0.2">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Tools'!$C155</f>
        <v>0</v>
      </c>
      <c r="AV155" s="105">
        <f>'[2]Pogo Sticks'!$C155</f>
        <v>0</v>
      </c>
      <c r="AW155" s="105">
        <f>'[1]Custom Objects'!$C150</f>
        <v>0</v>
      </c>
      <c r="AX155" s="105"/>
      <c r="AY155" s="105" t="str">
        <f>'[3]Items (MC)'!B155</f>
        <v>0</v>
      </c>
      <c r="AZ155" s="105" t="str">
        <f>'[3]Blocks (MC)'!B155</f>
        <v>Quartz Ore</v>
      </c>
    </row>
    <row r="156" spans="3:52" x14ac:dyDescent="0.2">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Tools'!$C156</f>
        <v>0</v>
      </c>
      <c r="AV156" s="105">
        <f>'[2]Pogo Sticks'!$C156</f>
        <v>0</v>
      </c>
      <c r="AW156" s="105">
        <f>'[1]Custom Objects'!$C151</f>
        <v>0</v>
      </c>
      <c r="AX156" s="105"/>
      <c r="AY156" s="105" t="str">
        <f>'[3]Items (MC)'!B156</f>
        <v>0</v>
      </c>
      <c r="AZ156" s="105" t="str">
        <f>'[3]Blocks (MC)'!B156</f>
        <v>Hopper</v>
      </c>
    </row>
    <row r="157" spans="3:52" x14ac:dyDescent="0.2">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Tools'!$C157</f>
        <v>0</v>
      </c>
      <c r="AV157" s="105">
        <f>'[2]Pogo Sticks'!$C157</f>
        <v>0</v>
      </c>
      <c r="AW157" s="105">
        <f>'[1]Custom Objects'!$C152</f>
        <v>0</v>
      </c>
      <c r="AX157" s="105"/>
      <c r="AY157" s="105" t="str">
        <f>'[3]Items (MC)'!B157</f>
        <v>0</v>
      </c>
      <c r="AZ157" s="105" t="str">
        <f>'[3]Blocks (MC)'!B157</f>
        <v>Quartz Block</v>
      </c>
    </row>
    <row r="158" spans="3:52" x14ac:dyDescent="0.2">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Tools'!$C158</f>
        <v>0</v>
      </c>
      <c r="AV158" s="105">
        <f>'[2]Pogo Sticks'!$C158</f>
        <v>0</v>
      </c>
      <c r="AW158" s="105">
        <f>'[1]Custom Objects'!$C153</f>
        <v>0</v>
      </c>
      <c r="AX158" s="105"/>
      <c r="AY158" s="105" t="str">
        <f>'[3]Items (MC)'!B158</f>
        <v>0</v>
      </c>
      <c r="AZ158" s="105" t="str">
        <f>'[3]Blocks (MC)'!B158</f>
        <v>Quartz Stairs</v>
      </c>
    </row>
    <row r="159" spans="3:52" x14ac:dyDescent="0.2">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Tools'!$C159</f>
        <v>0</v>
      </c>
      <c r="AV159" s="105">
        <f>'[2]Pogo Sticks'!$C159</f>
        <v>0</v>
      </c>
      <c r="AW159" s="105">
        <f>'[1]Custom Objects'!$C154</f>
        <v>0</v>
      </c>
      <c r="AX159" s="105"/>
      <c r="AY159" s="105" t="str">
        <f>'[3]Items (MC)'!B159</f>
        <v>0</v>
      </c>
      <c r="AZ159" s="105" t="str">
        <f>'[3]Blocks (MC)'!B159</f>
        <v>Activator Rail</v>
      </c>
    </row>
    <row r="160" spans="3:52" x14ac:dyDescent="0.2">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Tools'!$C160</f>
        <v>0</v>
      </c>
      <c r="AV160" s="105">
        <f>'[2]Pogo Sticks'!$C160</f>
        <v>0</v>
      </c>
      <c r="AW160" s="105">
        <f>'[1]Custom Objects'!$C155</f>
        <v>0</v>
      </c>
      <c r="AX160" s="105"/>
      <c r="AY160" s="105" t="str">
        <f>'[3]Items (MC)'!B160</f>
        <v>0</v>
      </c>
      <c r="AZ160" s="105" t="str">
        <f>'[3]Blocks (MC)'!B160</f>
        <v>Dropper</v>
      </c>
    </row>
    <row r="161" spans="3:52" x14ac:dyDescent="0.2">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Tools'!$C161</f>
        <v>0</v>
      </c>
      <c r="AV161" s="105">
        <f>'[2]Pogo Sticks'!$C161</f>
        <v>0</v>
      </c>
      <c r="AW161" s="105">
        <f>'[1]Custom Objects'!$C156</f>
        <v>0</v>
      </c>
      <c r="AX161" s="105"/>
      <c r="AY161" s="105" t="str">
        <f>'[3]Items (MC)'!B161</f>
        <v>0</v>
      </c>
      <c r="AZ161" s="105" t="str">
        <f>'[3]Blocks (MC)'!B161</f>
        <v>Stained Hardened Clay</v>
      </c>
    </row>
    <row r="162" spans="3:52" x14ac:dyDescent="0.2">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Tools'!$C162</f>
        <v>0</v>
      </c>
      <c r="AV162" s="105">
        <f>'[2]Pogo Sticks'!$C162</f>
        <v>0</v>
      </c>
      <c r="AW162" s="105">
        <f>'[1]Custom Objects'!$C157</f>
        <v>0</v>
      </c>
      <c r="AX162" s="105"/>
      <c r="AY162" s="105" t="str">
        <f>'[3]Items (MC)'!B162</f>
        <v>0</v>
      </c>
      <c r="AZ162" s="105" t="str">
        <f>'[3]Blocks (MC)'!B162</f>
        <v>Stained Glass Pane</v>
      </c>
    </row>
    <row r="163" spans="3:52" x14ac:dyDescent="0.2">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Tools'!$C163</f>
        <v>0</v>
      </c>
      <c r="AV163" s="105">
        <f>'[2]Pogo Sticks'!$C163</f>
        <v>0</v>
      </c>
      <c r="AW163" s="105">
        <f>'[1]Custom Objects'!$C158</f>
        <v>0</v>
      </c>
      <c r="AX163" s="105"/>
      <c r="AY163" s="105" t="str">
        <f>'[3]Items (MC)'!B163</f>
        <v>Iron Horse Armor</v>
      </c>
      <c r="AZ163" s="105" t="str">
        <f>'[3]Blocks (MC)'!B163</f>
        <v>Leaves2</v>
      </c>
    </row>
    <row r="164" spans="3:52" x14ac:dyDescent="0.2">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Tools'!$C164</f>
        <v>0</v>
      </c>
      <c r="AV164" s="105">
        <f>'[2]Pogo Sticks'!$C164</f>
        <v>0</v>
      </c>
      <c r="AW164" s="105">
        <f>'[1]Custom Objects'!$C159</f>
        <v>0</v>
      </c>
      <c r="AX164" s="105"/>
      <c r="AY164" s="105" t="str">
        <f>'[3]Items (MC)'!B164</f>
        <v>Golden Horse Armor</v>
      </c>
      <c r="AZ164" s="105" t="str">
        <f>'[3]Blocks (MC)'!B164</f>
        <v>Log2</v>
      </c>
    </row>
    <row r="165" spans="3:52" x14ac:dyDescent="0.2">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Tools'!$C165</f>
        <v>0</v>
      </c>
      <c r="AV165" s="105">
        <f>'[2]Pogo Sticks'!$C165</f>
        <v>0</v>
      </c>
      <c r="AW165" s="105">
        <f>'[1]Custom Objects'!$C160</f>
        <v>0</v>
      </c>
      <c r="AX165" s="105"/>
      <c r="AY165" s="105" t="str">
        <f>'[3]Items (MC)'!B165</f>
        <v>Diamond Horse Armor</v>
      </c>
      <c r="AZ165" s="105" t="str">
        <f>'[3]Blocks (MC)'!B165</f>
        <v>Acacia Stairs</v>
      </c>
    </row>
    <row r="166" spans="3:52" x14ac:dyDescent="0.2">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Tools'!$C166</f>
        <v>0</v>
      </c>
      <c r="AV166" s="105">
        <f>'[2]Pogo Sticks'!$C166</f>
        <v>0</v>
      </c>
      <c r="AW166" s="105">
        <f>'[1]Custom Objects'!$C161</f>
        <v>0</v>
      </c>
      <c r="AX166" s="105"/>
      <c r="AY166" s="105" t="str">
        <f>'[3]Items (MC)'!B166</f>
        <v>Lead</v>
      </c>
      <c r="AZ166" s="105" t="str">
        <f>'[3]Blocks (MC)'!B166</f>
        <v>Dark Oak Stairs</v>
      </c>
    </row>
    <row r="167" spans="3:52" x14ac:dyDescent="0.2">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Tools'!$C167</f>
        <v>0</v>
      </c>
      <c r="AV167" s="105">
        <f>'[2]Pogo Sticks'!$C167</f>
        <v>0</v>
      </c>
      <c r="AW167" s="105">
        <f>'[1]Custom Objects'!$C162</f>
        <v>0</v>
      </c>
      <c r="AX167" s="105"/>
      <c r="AY167" s="105" t="str">
        <f>'[3]Items (MC)'!B167</f>
        <v>Name Tag</v>
      </c>
      <c r="AZ167" s="105" t="str">
        <f>'[3]Blocks (MC)'!B167</f>
        <v>Slime</v>
      </c>
    </row>
    <row r="168" spans="3:52" x14ac:dyDescent="0.2">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Tools'!$C168</f>
        <v>0</v>
      </c>
      <c r="AV168" s="105">
        <f>'[2]Pogo Sticks'!$C168</f>
        <v>0</v>
      </c>
      <c r="AW168" s="105">
        <f>'[1]Custom Objects'!$C163</f>
        <v>0</v>
      </c>
      <c r="AX168" s="105"/>
      <c r="AY168" s="105" t="str">
        <f>'[3]Items (MC)'!B168</f>
        <v>Command Block Minecart</v>
      </c>
      <c r="AZ168" s="105" t="str">
        <f>'[3]Blocks (MC)'!B168</f>
        <v>Barrier</v>
      </c>
    </row>
    <row r="169" spans="3:52" x14ac:dyDescent="0.2">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Tools'!$C169</f>
        <v>0</v>
      </c>
      <c r="AV169" s="105">
        <f>'[2]Pogo Sticks'!$C169</f>
        <v>0</v>
      </c>
      <c r="AW169" s="105">
        <f>'[1]Custom Objects'!$C164</f>
        <v>0</v>
      </c>
      <c r="AX169" s="105"/>
      <c r="AY169" s="105" t="str">
        <f>'[3]Items (MC)'!B169</f>
        <v>0</v>
      </c>
      <c r="AZ169" s="105" t="str">
        <f>'[3]Blocks (MC)'!B169</f>
        <v>Iron Trapdoor</v>
      </c>
    </row>
    <row r="170" spans="3:52" x14ac:dyDescent="0.2">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Tools'!$C170</f>
        <v>0</v>
      </c>
      <c r="AV170" s="105">
        <f>'[2]Pogo Sticks'!$C170</f>
        <v>0</v>
      </c>
      <c r="AW170" s="105">
        <f>'[1]Custom Objects'!$C165</f>
        <v>0</v>
      </c>
      <c r="AX170" s="105"/>
      <c r="AY170" s="105" t="str">
        <f>'[3]Items (MC)'!B170</f>
        <v>0</v>
      </c>
      <c r="AZ170" s="105" t="str">
        <f>'[3]Blocks (MC)'!B170</f>
        <v>0</v>
      </c>
    </row>
    <row r="171" spans="3:52" x14ac:dyDescent="0.2">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Tools'!$C171</f>
        <v>0</v>
      </c>
      <c r="AV171" s="105">
        <f>'[2]Pogo Sticks'!$C171</f>
        <v>0</v>
      </c>
      <c r="AW171" s="105">
        <f>'[1]Custom Objects'!$C166</f>
        <v>0</v>
      </c>
      <c r="AX171" s="105"/>
      <c r="AY171" s="105" t="str">
        <f>'[3]Items (MC)'!B171</f>
        <v>0</v>
      </c>
      <c r="AZ171" s="105" t="str">
        <f>'[3]Blocks (MC)'!B171</f>
        <v>0</v>
      </c>
    </row>
    <row r="172" spans="3:52" x14ac:dyDescent="0.2">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Tools'!$C172</f>
        <v>0</v>
      </c>
      <c r="AV172" s="105">
        <f>'[2]Pogo Sticks'!$C172</f>
        <v>0</v>
      </c>
      <c r="AW172" s="105">
        <f>'[1]Custom Objects'!$C167</f>
        <v>0</v>
      </c>
      <c r="AX172" s="105"/>
      <c r="AY172" s="105" t="str">
        <f>'[3]Items (MC)'!B172</f>
        <v>0</v>
      </c>
      <c r="AZ172" s="105" t="str">
        <f>'[3]Blocks (MC)'!B172</f>
        <v>Hay Block</v>
      </c>
    </row>
    <row r="173" spans="3:52" x14ac:dyDescent="0.2">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Tools'!$C173</f>
        <v>0</v>
      </c>
      <c r="AV173" s="105">
        <f>'[2]Pogo Sticks'!$C173</f>
        <v>0</v>
      </c>
      <c r="AW173" s="105">
        <f>'[1]Custom Objects'!$C168</f>
        <v>0</v>
      </c>
      <c r="AX173" s="105"/>
      <c r="AY173" s="105" t="str">
        <f>'[3]Items (MC)'!B173</f>
        <v>0</v>
      </c>
      <c r="AZ173" s="105" t="str">
        <f>'[3]Blocks (MC)'!B173</f>
        <v>Carpet</v>
      </c>
    </row>
    <row r="174" spans="3:52" x14ac:dyDescent="0.2">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Tools'!$C174</f>
        <v>0</v>
      </c>
      <c r="AV174" s="105">
        <f>'[2]Pogo Sticks'!$C174</f>
        <v>0</v>
      </c>
      <c r="AW174" s="105">
        <f>'[1]Custom Objects'!$C169</f>
        <v>0</v>
      </c>
      <c r="AX174" s="105"/>
      <c r="AY174" s="105" t="str">
        <f>'[3]Items (MC)'!B174</f>
        <v>0</v>
      </c>
      <c r="AZ174" s="105" t="str">
        <f>'[3]Blocks (MC)'!B174</f>
        <v>Hardened Clay</v>
      </c>
    </row>
    <row r="175" spans="3:52" x14ac:dyDescent="0.2">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Tools'!$C175</f>
        <v>0</v>
      </c>
      <c r="AV175" s="105">
        <f>'[2]Pogo Sticks'!$C175</f>
        <v>0</v>
      </c>
      <c r="AW175" s="105">
        <f>'[1]Custom Objects'!$C170</f>
        <v>0</v>
      </c>
      <c r="AX175" s="105"/>
      <c r="AY175" s="105" t="str">
        <f>'[3]Items (MC)'!B175</f>
        <v>0</v>
      </c>
      <c r="AZ175" s="105" t="str">
        <f>'[3]Blocks (MC)'!B175</f>
        <v>Coal Block</v>
      </c>
    </row>
    <row r="176" spans="3:52" x14ac:dyDescent="0.2">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Tools'!$C176</f>
        <v>0</v>
      </c>
      <c r="AV176" s="105">
        <f>'[2]Pogo Sticks'!$C176</f>
        <v>0</v>
      </c>
      <c r="AW176" s="105">
        <f>'[1]Custom Objects'!$C171</f>
        <v>0</v>
      </c>
      <c r="AX176" s="105"/>
      <c r="AY176" s="105" t="str">
        <f>'[3]Items (MC)'!B176</f>
        <v>0</v>
      </c>
      <c r="AZ176" s="105" t="str">
        <f>'[3]Blocks (MC)'!B176</f>
        <v>Packed Ice</v>
      </c>
    </row>
    <row r="177" spans="3:52" x14ac:dyDescent="0.2">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Tools'!$C177</f>
        <v>0</v>
      </c>
      <c r="AV177" s="105">
        <f>'[2]Pogo Sticks'!$C177</f>
        <v>0</v>
      </c>
      <c r="AW177" s="105">
        <f>'[1]Custom Objects'!$C172</f>
        <v>0</v>
      </c>
      <c r="AX177" s="105"/>
      <c r="AY177" s="105" t="str">
        <f>'[3]Items (MC)'!B177</f>
        <v>0</v>
      </c>
      <c r="AZ177" s="105" t="str">
        <f>'[3]Blocks (MC)'!B177</f>
        <v>Double Plant</v>
      </c>
    </row>
    <row r="178" spans="3:52" x14ac:dyDescent="0.2">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Tools'!$C178</f>
        <v>0</v>
      </c>
      <c r="AV178" s="105">
        <f>'[2]Pogo Sticks'!$C178</f>
        <v>0</v>
      </c>
      <c r="AW178" s="105">
        <f>'[1]Custom Objects'!$C173</f>
        <v>0</v>
      </c>
      <c r="AX178" s="105"/>
      <c r="AY178" s="105" t="str">
        <f>'[3]Items (MC)'!B178</f>
        <v>Record 13</v>
      </c>
      <c r="AZ178" s="105">
        <f>'[3]Blocks (MC)'!B178</f>
        <v>0</v>
      </c>
    </row>
    <row r="179" spans="3:52" x14ac:dyDescent="0.2">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Tools'!$C179</f>
        <v>0</v>
      </c>
      <c r="AV179" s="105">
        <f>'[2]Pogo Sticks'!$C179</f>
        <v>0</v>
      </c>
      <c r="AW179" s="105">
        <f>'[1]Custom Objects'!$C174</f>
        <v>0</v>
      </c>
      <c r="AX179" s="105"/>
      <c r="AY179" s="105" t="str">
        <f>'[3]Items (MC)'!B179</f>
        <v>Record Cat</v>
      </c>
      <c r="AZ179" s="105">
        <f>'[3]Blocks (MC)'!B179</f>
        <v>0</v>
      </c>
    </row>
    <row r="180" spans="3:52" x14ac:dyDescent="0.2">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Tools'!$C180</f>
        <v>0</v>
      </c>
      <c r="AV180" s="105">
        <f>'[2]Pogo Sticks'!$C180</f>
        <v>0</v>
      </c>
      <c r="AW180" s="105">
        <f>'[1]Custom Objects'!$C175</f>
        <v>0</v>
      </c>
      <c r="AX180" s="105"/>
      <c r="AY180" s="105" t="str">
        <f>'[3]Items (MC)'!B180</f>
        <v>Record Blocks</v>
      </c>
      <c r="AZ180" s="105">
        <f>'[3]Blocks (MC)'!B180</f>
        <v>0</v>
      </c>
    </row>
    <row r="181" spans="3:52" x14ac:dyDescent="0.2">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Tools'!$C181</f>
        <v>0</v>
      </c>
      <c r="AV181" s="105">
        <f>'[2]Pogo Sticks'!$C181</f>
        <v>0</v>
      </c>
      <c r="AW181" s="105">
        <f>'[1]Custom Objects'!$C176</f>
        <v>0</v>
      </c>
      <c r="AX181" s="105"/>
      <c r="AY181" s="105" t="str">
        <f>'[3]Items (MC)'!B181</f>
        <v>Record Chirp</v>
      </c>
      <c r="AZ181" s="105">
        <f>'[3]Blocks (MC)'!B181</f>
        <v>0</v>
      </c>
    </row>
    <row r="182" spans="3:52" x14ac:dyDescent="0.2">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Tools'!$C182</f>
        <v>0</v>
      </c>
      <c r="AV182" s="105">
        <f>'[2]Pogo Sticks'!$C182</f>
        <v>0</v>
      </c>
      <c r="AW182" s="105">
        <f>'[1]Custom Objects'!$C177</f>
        <v>0</v>
      </c>
      <c r="AX182" s="105"/>
      <c r="AY182" s="105" t="str">
        <f>'[3]Items (MC)'!B182</f>
        <v>Record Far</v>
      </c>
      <c r="AZ182" s="105">
        <f>'[3]Blocks (MC)'!B182</f>
        <v>0</v>
      </c>
    </row>
    <row r="183" spans="3:52" x14ac:dyDescent="0.2">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Tools'!$C183</f>
        <v>0</v>
      </c>
      <c r="AV183" s="105">
        <f>'[2]Pogo Sticks'!$C183</f>
        <v>0</v>
      </c>
      <c r="AW183" s="105">
        <f>'[1]Custom Objects'!$C178</f>
        <v>0</v>
      </c>
      <c r="AX183" s="105"/>
      <c r="AY183" s="105" t="str">
        <f>'[3]Items (MC)'!B183</f>
        <v>Record Mall</v>
      </c>
      <c r="AZ183" s="105">
        <f>'[3]Blocks (MC)'!B183</f>
        <v>0</v>
      </c>
    </row>
    <row r="184" spans="3:52" x14ac:dyDescent="0.2">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Tools'!$C184</f>
        <v>0</v>
      </c>
      <c r="AV184" s="105">
        <f>'[2]Pogo Sticks'!$C184</f>
        <v>0</v>
      </c>
      <c r="AW184" s="105">
        <f>'[1]Custom Objects'!$C179</f>
        <v>0</v>
      </c>
      <c r="AX184" s="105"/>
      <c r="AY184" s="105" t="str">
        <f>'[3]Items (MC)'!B184</f>
        <v>Record Mellohi</v>
      </c>
      <c r="AZ184" s="105">
        <f>'[3]Blocks (MC)'!B184</f>
        <v>0</v>
      </c>
    </row>
    <row r="185" spans="3:52" x14ac:dyDescent="0.2">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Tools'!$C185</f>
        <v>0</v>
      </c>
      <c r="AV185" s="105">
        <f>'[2]Pogo Sticks'!$C185</f>
        <v>0</v>
      </c>
      <c r="AW185" s="105">
        <f>'[1]Custom Objects'!$C180</f>
        <v>0</v>
      </c>
      <c r="AX185" s="105"/>
      <c r="AY185" s="105" t="str">
        <f>'[3]Items (MC)'!B185</f>
        <v>Record Stal</v>
      </c>
      <c r="AZ185" s="105">
        <f>'[3]Blocks (MC)'!B185</f>
        <v>0</v>
      </c>
    </row>
    <row r="186" spans="3:52" x14ac:dyDescent="0.2">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Tools'!$C186</f>
        <v>0</v>
      </c>
      <c r="AV186" s="105">
        <f>'[2]Pogo Sticks'!$C186</f>
        <v>0</v>
      </c>
      <c r="AW186" s="105">
        <f>'[1]Custom Objects'!$C181</f>
        <v>0</v>
      </c>
      <c r="AX186" s="105"/>
      <c r="AY186" s="105" t="str">
        <f>'[3]Items (MC)'!B186</f>
        <v>Record Strad</v>
      </c>
      <c r="AZ186" s="105">
        <f>'[3]Blocks (MC)'!B186</f>
        <v>0</v>
      </c>
    </row>
    <row r="187" spans="3:52" x14ac:dyDescent="0.2">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Tools'!$C187</f>
        <v>0</v>
      </c>
      <c r="AV187" s="105">
        <f>'[2]Pogo Sticks'!$C187</f>
        <v>0</v>
      </c>
      <c r="AW187" s="105">
        <f>'[1]Custom Objects'!$C182</f>
        <v>0</v>
      </c>
      <c r="AX187" s="105"/>
      <c r="AY187" s="105" t="str">
        <f>'[3]Items (MC)'!B187</f>
        <v>Record Ward</v>
      </c>
      <c r="AZ187" s="105">
        <f>'[3]Blocks (MC)'!B187</f>
        <v>0</v>
      </c>
    </row>
    <row r="188" spans="3:52" x14ac:dyDescent="0.2">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Tools'!$C188</f>
        <v>0</v>
      </c>
      <c r="AV188" s="105">
        <f>'[2]Pogo Sticks'!$C188</f>
        <v>0</v>
      </c>
      <c r="AW188" s="105">
        <f>'[1]Custom Objects'!$C183</f>
        <v>0</v>
      </c>
      <c r="AX188" s="105"/>
      <c r="AY188" s="105" t="str">
        <f>'[3]Items (MC)'!B188</f>
        <v>Record 11</v>
      </c>
      <c r="AZ188" s="105">
        <f>'[3]Blocks (MC)'!B188</f>
        <v>0</v>
      </c>
    </row>
    <row r="189" spans="3:52" x14ac:dyDescent="0.2">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Tools'!$C189</f>
        <v>0</v>
      </c>
      <c r="AV189" s="105">
        <f>'[2]Pogo Sticks'!$C189</f>
        <v>0</v>
      </c>
      <c r="AW189" s="105">
        <f>'[1]Custom Objects'!$C184</f>
        <v>0</v>
      </c>
      <c r="AX189" s="105"/>
      <c r="AY189" s="105" t="str">
        <f>'[3]Items (MC)'!B189</f>
        <v>Record Wait</v>
      </c>
      <c r="AZ189" s="105">
        <f>'[3]Blocks (MC)'!B189</f>
        <v>0</v>
      </c>
    </row>
    <row r="190" spans="3:52" x14ac:dyDescent="0.2">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Tools'!$C190</f>
        <v>0</v>
      </c>
      <c r="AV190" s="105">
        <f>'[2]Pogo Sticks'!$C190</f>
        <v>0</v>
      </c>
      <c r="AW190" s="105">
        <f>'[1]Custom Objects'!$C185</f>
        <v>0</v>
      </c>
      <c r="AX190" s="105"/>
      <c r="AY190" s="105">
        <f>'[3]Items (MC)'!A190</f>
        <v>0</v>
      </c>
      <c r="AZ190" s="105">
        <f>'[3]Blocks (MC)'!A190</f>
        <v>0</v>
      </c>
    </row>
    <row r="191" spans="3:52" x14ac:dyDescent="0.2">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Tools'!$C191</f>
        <v>0</v>
      </c>
      <c r="AV191" s="105">
        <f>'[2]Pogo Sticks'!$C191</f>
        <v>0</v>
      </c>
      <c r="AW191" s="105">
        <f>'[1]Custom Objects'!$C186</f>
        <v>0</v>
      </c>
      <c r="AX191" s="105"/>
      <c r="AY191" s="105">
        <f>'[3]Items (MC)'!A191</f>
        <v>0</v>
      </c>
      <c r="AZ191" s="105">
        <f>'[3]Blocks (MC)'!A191</f>
        <v>0</v>
      </c>
    </row>
    <row r="192" spans="3:52" x14ac:dyDescent="0.2">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Tools'!$C192</f>
        <v>0</v>
      </c>
      <c r="AV192" s="105">
        <f>'[2]Pogo Sticks'!$C192</f>
        <v>0</v>
      </c>
      <c r="AW192" s="105">
        <f>'[1]Custom Objects'!$C187</f>
        <v>0</v>
      </c>
      <c r="AX192" s="105"/>
      <c r="AY192" s="105">
        <f>'[3]Items (MC)'!A192</f>
        <v>0</v>
      </c>
      <c r="AZ192" s="105">
        <f>'[3]Blocks (MC)'!A192</f>
        <v>0</v>
      </c>
    </row>
    <row r="193" spans="3:52" x14ac:dyDescent="0.2">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Tools'!$C193</f>
        <v>0</v>
      </c>
      <c r="AV193" s="105">
        <f>'[2]Pogo Sticks'!$C193</f>
        <v>0</v>
      </c>
      <c r="AW193" s="105">
        <f>'[1]Custom Objects'!$C188</f>
        <v>0</v>
      </c>
      <c r="AX193" s="105"/>
      <c r="AY193" s="105">
        <f>'[3]Items (MC)'!A193</f>
        <v>0</v>
      </c>
      <c r="AZ193" s="105">
        <f>'[3]Blocks (MC)'!A193</f>
        <v>0</v>
      </c>
    </row>
    <row r="194" spans="3:52" x14ac:dyDescent="0.2">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Tools'!$C194</f>
        <v>0</v>
      </c>
      <c r="AV194" s="105">
        <f>'[2]Pogo Sticks'!$C194</f>
        <v>0</v>
      </c>
      <c r="AW194" s="105">
        <f>'[1]Custom Objects'!$C189</f>
        <v>0</v>
      </c>
      <c r="AX194" s="105"/>
      <c r="AY194" s="105">
        <f>'[3]Items (MC)'!A194</f>
        <v>0</v>
      </c>
      <c r="AZ194" s="105">
        <f>'[3]Blocks (MC)'!A194</f>
        <v>0</v>
      </c>
    </row>
    <row r="195" spans="3:52" x14ac:dyDescent="0.2">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Tools'!$C195</f>
        <v>0</v>
      </c>
      <c r="AV195" s="105">
        <f>'[2]Pogo Sticks'!$C195</f>
        <v>0</v>
      </c>
      <c r="AW195" s="105">
        <f>'[1]Custom Objects'!$C190</f>
        <v>0</v>
      </c>
      <c r="AX195" s="105"/>
      <c r="AY195" s="105">
        <f>'[3]Items (MC)'!A195</f>
        <v>0</v>
      </c>
      <c r="AZ195" s="105">
        <f>'[3]Blocks (MC)'!A195</f>
        <v>0</v>
      </c>
    </row>
    <row r="196" spans="3:52" x14ac:dyDescent="0.2">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Tools'!$C196</f>
        <v>0</v>
      </c>
      <c r="AV196" s="105">
        <f>'[2]Pogo Sticks'!$C196</f>
        <v>0</v>
      </c>
      <c r="AW196" s="105">
        <f>'[1]Custom Objects'!$C191</f>
        <v>0</v>
      </c>
      <c r="AX196" s="105"/>
      <c r="AY196" s="105">
        <f>'[3]Items (MC)'!A196</f>
        <v>0</v>
      </c>
      <c r="AZ196" s="105">
        <f>'[3]Blocks (MC)'!A196</f>
        <v>0</v>
      </c>
    </row>
    <row r="197" spans="3:52" x14ac:dyDescent="0.2">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Tools'!$C197</f>
        <v>0</v>
      </c>
      <c r="AV197" s="105">
        <f>'[2]Pogo Sticks'!$C197</f>
        <v>0</v>
      </c>
      <c r="AW197" s="105">
        <f>'[1]Custom Objects'!$C192</f>
        <v>0</v>
      </c>
      <c r="AX197" s="105"/>
      <c r="AY197" s="105">
        <f>'[3]Items (MC)'!A197</f>
        <v>0</v>
      </c>
      <c r="AZ197" s="105">
        <f>'[3]Blocks (MC)'!A197</f>
        <v>0</v>
      </c>
    </row>
    <row r="198" spans="3:52" x14ac:dyDescent="0.2">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Tools'!$C198</f>
        <v>0</v>
      </c>
      <c r="AV198" s="105">
        <f>'[2]Pogo Sticks'!$C198</f>
        <v>0</v>
      </c>
      <c r="AW198" s="105">
        <f>'[1]Custom Objects'!$C193</f>
        <v>0</v>
      </c>
      <c r="AX198" s="105"/>
      <c r="AY198" s="105">
        <f>'[3]Items (MC)'!A198</f>
        <v>0</v>
      </c>
      <c r="AZ198" s="105">
        <f>'[3]Blocks (MC)'!A198</f>
        <v>0</v>
      </c>
    </row>
    <row r="199" spans="3:52" x14ac:dyDescent="0.2">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Tools'!$C199</f>
        <v>0</v>
      </c>
      <c r="AV199" s="105">
        <f>'[2]Pogo Sticks'!$C199</f>
        <v>0</v>
      </c>
      <c r="AW199" s="105">
        <f>'[1]Custom Objects'!$C194</f>
        <v>0</v>
      </c>
      <c r="AX199" s="105"/>
      <c r="AY199" s="105">
        <f>'[3]Items (MC)'!A199</f>
        <v>0</v>
      </c>
      <c r="AZ199" s="105">
        <f>'[3]Blocks (MC)'!A199</f>
        <v>0</v>
      </c>
    </row>
    <row r="200" spans="3:52" x14ac:dyDescent="0.2">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Tools'!$C200</f>
        <v>0</v>
      </c>
      <c r="AV200" s="105">
        <f>'[2]Pogo Sticks'!$C200</f>
        <v>0</v>
      </c>
      <c r="AW200" s="105">
        <f>'[1]Custom Objects'!$C195</f>
        <v>0</v>
      </c>
      <c r="AX200" s="105"/>
      <c r="AY200" s="105">
        <f>'[3]Items (MC)'!A200</f>
        <v>0</v>
      </c>
      <c r="AZ200" s="105">
        <f>'[3]Blocks (MC)'!A200</f>
        <v>0</v>
      </c>
    </row>
    <row r="201" spans="3:52" x14ac:dyDescent="0.2">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Tools'!$C201</f>
        <v>0</v>
      </c>
      <c r="AV201" s="105">
        <f>'[2]Pogo Sticks'!$C201</f>
        <v>0</v>
      </c>
      <c r="AW201" s="105">
        <f>'[1]Custom Objects'!$C196</f>
        <v>0</v>
      </c>
      <c r="AX201" s="105"/>
      <c r="AY201" s="105">
        <f>'[3]Items (MC)'!A201</f>
        <v>0</v>
      </c>
      <c r="AZ201" s="105">
        <f>'[3]Blocks (MC)'!A201</f>
        <v>0</v>
      </c>
    </row>
    <row r="202" spans="3:52" x14ac:dyDescent="0.2">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Tools'!$C202</f>
        <v>0</v>
      </c>
      <c r="AV202" s="105">
        <f>'[2]Pogo Sticks'!$C202</f>
        <v>0</v>
      </c>
      <c r="AW202" s="105">
        <f>'[1]Custom Objects'!$C197</f>
        <v>0</v>
      </c>
      <c r="AX202" s="105"/>
      <c r="AY202" s="105">
        <f>'[3]Items (MC)'!A202</f>
        <v>0</v>
      </c>
      <c r="AZ202" s="105">
        <f>'[3]Blocks (MC)'!A202</f>
        <v>0</v>
      </c>
    </row>
    <row r="203" spans="3:52" x14ac:dyDescent="0.2">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Tools'!$C203</f>
        <v>0</v>
      </c>
      <c r="AV203" s="105">
        <f>'[2]Pogo Sticks'!$C203</f>
        <v>0</v>
      </c>
      <c r="AW203" s="105">
        <f>'[1]Custom Objects'!$C198</f>
        <v>0</v>
      </c>
      <c r="AX203" s="105"/>
      <c r="AY203" s="105">
        <f>'[3]Items (MC)'!A203</f>
        <v>0</v>
      </c>
      <c r="AZ203" s="105">
        <f>'[3]Blocks (MC)'!A203</f>
        <v>0</v>
      </c>
    </row>
    <row r="204" spans="3:52" x14ac:dyDescent="0.2">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Tools'!$C204</f>
        <v>0</v>
      </c>
      <c r="AV204" s="105">
        <f>'[2]Pogo Sticks'!$C204</f>
        <v>0</v>
      </c>
      <c r="AW204" s="105">
        <f>'[1]Custom Objects'!$C199</f>
        <v>0</v>
      </c>
      <c r="AX204" s="105"/>
      <c r="AY204" s="105">
        <f>'[3]Items (MC)'!A204</f>
        <v>0</v>
      </c>
      <c r="AZ204" s="105">
        <f>'[3]Blocks (MC)'!A204</f>
        <v>0</v>
      </c>
    </row>
    <row r="205" spans="3:52" x14ac:dyDescent="0.2">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Tools'!$C205</f>
        <v>0</v>
      </c>
      <c r="AV205" s="105">
        <f>'[2]Pogo Sticks'!$C205</f>
        <v>0</v>
      </c>
      <c r="AW205" s="105">
        <f>'[1]Custom Objects'!$C200</f>
        <v>0</v>
      </c>
      <c r="AX205" s="105"/>
      <c r="AY205" s="105">
        <f>'[3]Items (MC)'!A205</f>
        <v>0</v>
      </c>
      <c r="AZ205" s="105">
        <f>'[3]Blocks (MC)'!A205</f>
        <v>0</v>
      </c>
    </row>
    <row r="206" spans="3:52" x14ac:dyDescent="0.2">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Tools'!$C206</f>
        <v>0</v>
      </c>
      <c r="AV206" s="105">
        <f>'[2]Pogo Sticks'!$C206</f>
        <v>0</v>
      </c>
      <c r="AW206" s="105">
        <f>'[1]Custom Objects'!$C201</f>
        <v>0</v>
      </c>
      <c r="AX206" s="105"/>
      <c r="AY206" s="105">
        <f>'[3]Items (MC)'!A206</f>
        <v>0</v>
      </c>
      <c r="AZ206" s="105">
        <f>'[3]Blocks (MC)'!A206</f>
        <v>0</v>
      </c>
    </row>
    <row r="207" spans="3:52" x14ac:dyDescent="0.2">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Tools'!$C207</f>
        <v>0</v>
      </c>
      <c r="AV207" s="105">
        <f>'[2]Pogo Sticks'!$C207</f>
        <v>0</v>
      </c>
      <c r="AW207" s="105">
        <f>'[1]Custom Objects'!$C202</f>
        <v>0</v>
      </c>
      <c r="AX207" s="105"/>
      <c r="AY207" s="105">
        <f>'[3]Items (MC)'!A207</f>
        <v>0</v>
      </c>
      <c r="AZ207" s="105">
        <f>'[3]Blocks (MC)'!A207</f>
        <v>0</v>
      </c>
    </row>
    <row r="208" spans="3:52" x14ac:dyDescent="0.2">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Tools'!$C208</f>
        <v>0</v>
      </c>
      <c r="AV208" s="105">
        <f>'[2]Pogo Sticks'!$C208</f>
        <v>0</v>
      </c>
      <c r="AW208" s="105">
        <f>'[1]Custom Objects'!$C203</f>
        <v>0</v>
      </c>
      <c r="AX208" s="105"/>
      <c r="AY208" s="105">
        <f>'[3]Items (MC)'!A208</f>
        <v>0</v>
      </c>
      <c r="AZ208" s="105">
        <f>'[3]Blocks (MC)'!A208</f>
        <v>0</v>
      </c>
    </row>
    <row r="209" spans="3:52" x14ac:dyDescent="0.2">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Tools'!$C209</f>
        <v>0</v>
      </c>
      <c r="AV209" s="105">
        <f>'[2]Pogo Sticks'!$C209</f>
        <v>0</v>
      </c>
      <c r="AW209" s="105">
        <f>'[1]Custom Objects'!$C204</f>
        <v>0</v>
      </c>
      <c r="AX209" s="105"/>
      <c r="AY209" s="105">
        <f>'[3]Items (MC)'!A209</f>
        <v>0</v>
      </c>
      <c r="AZ209" s="105">
        <f>'[3]Blocks (MC)'!A209</f>
        <v>0</v>
      </c>
    </row>
    <row r="210" spans="3:52" x14ac:dyDescent="0.2">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Tools'!$C210</f>
        <v>0</v>
      </c>
      <c r="AV210" s="105">
        <f>'[2]Pogo Sticks'!$C210</f>
        <v>0</v>
      </c>
      <c r="AW210" s="105">
        <f>'[1]Custom Objects'!$C205</f>
        <v>0</v>
      </c>
      <c r="AX210" s="105"/>
      <c r="AY210" s="105">
        <f>'[3]Items (MC)'!A210</f>
        <v>0</v>
      </c>
      <c r="AZ210" s="105">
        <f>'[3]Blocks (MC)'!A210</f>
        <v>0</v>
      </c>
    </row>
    <row r="211" spans="3:52" x14ac:dyDescent="0.2">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Tools'!$C211</f>
        <v>0</v>
      </c>
      <c r="AV211" s="105">
        <f>'[2]Pogo Sticks'!$C211</f>
        <v>0</v>
      </c>
      <c r="AW211" s="105">
        <f>'[1]Custom Objects'!$C206</f>
        <v>0</v>
      </c>
      <c r="AX211" s="105"/>
      <c r="AY211" s="105">
        <f>'[3]Items (MC)'!A211</f>
        <v>0</v>
      </c>
      <c r="AZ211" s="105">
        <f>'[3]Blocks (MC)'!A211</f>
        <v>0</v>
      </c>
    </row>
    <row r="212" spans="3:52" x14ac:dyDescent="0.2">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Tools'!$C212</f>
        <v>0</v>
      </c>
      <c r="AV212" s="105">
        <f>'[2]Pogo Sticks'!$C212</f>
        <v>0</v>
      </c>
      <c r="AW212" s="105">
        <f>'[1]Custom Objects'!$C207</f>
        <v>0</v>
      </c>
      <c r="AX212" s="105"/>
      <c r="AY212" s="105">
        <f>'[3]Items (MC)'!A212</f>
        <v>0</v>
      </c>
      <c r="AZ212" s="105">
        <f>'[3]Blocks (MC)'!A212</f>
        <v>0</v>
      </c>
    </row>
    <row r="213" spans="3:52" x14ac:dyDescent="0.2">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Tools'!$C213</f>
        <v>0</v>
      </c>
      <c r="AV213" s="105">
        <f>'[2]Pogo Sticks'!$C213</f>
        <v>0</v>
      </c>
      <c r="AW213" s="105">
        <f>'[1]Custom Objects'!$C208</f>
        <v>0</v>
      </c>
      <c r="AX213" s="105"/>
      <c r="AY213" s="105">
        <f>'[3]Items (MC)'!A213</f>
        <v>0</v>
      </c>
      <c r="AZ213" s="105">
        <f>'[3]Blocks (MC)'!A213</f>
        <v>0</v>
      </c>
    </row>
    <row r="214" spans="3:52" x14ac:dyDescent="0.2">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Tools'!$C214</f>
        <v>0</v>
      </c>
      <c r="AV214" s="105">
        <f>'[2]Pogo Sticks'!$C214</f>
        <v>0</v>
      </c>
      <c r="AW214" s="105">
        <f>'[1]Custom Objects'!$C209</f>
        <v>0</v>
      </c>
      <c r="AX214" s="105"/>
      <c r="AY214" s="105">
        <f>'[3]Items (MC)'!A214</f>
        <v>0</v>
      </c>
      <c r="AZ214" s="105">
        <f>'[3]Blocks (MC)'!A214</f>
        <v>0</v>
      </c>
    </row>
    <row r="215" spans="3:52" x14ac:dyDescent="0.2">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Tools'!$C215</f>
        <v>0</v>
      </c>
      <c r="AV215" s="105">
        <f>'[2]Pogo Sticks'!$C215</f>
        <v>0</v>
      </c>
      <c r="AW215" s="105">
        <f>'[1]Custom Objects'!$C210</f>
        <v>0</v>
      </c>
      <c r="AX215" s="105"/>
      <c r="AY215" s="105">
        <f>'[3]Items (MC)'!A215</f>
        <v>0</v>
      </c>
      <c r="AZ215" s="105">
        <f>'[3]Blocks (MC)'!A215</f>
        <v>0</v>
      </c>
    </row>
    <row r="216" spans="3:52" x14ac:dyDescent="0.2">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Tools'!$C216</f>
        <v>0</v>
      </c>
      <c r="AV216" s="105">
        <f>'[2]Pogo Sticks'!$C216</f>
        <v>0</v>
      </c>
      <c r="AW216" s="105">
        <f>'[1]Custom Objects'!$C211</f>
        <v>0</v>
      </c>
      <c r="AX216" s="105"/>
      <c r="AY216" s="105">
        <f>'[3]Items (MC)'!A216</f>
        <v>0</v>
      </c>
      <c r="AZ216" s="105">
        <f>'[3]Blocks (MC)'!A216</f>
        <v>0</v>
      </c>
    </row>
    <row r="217" spans="3:52" x14ac:dyDescent="0.2">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Tools'!$C217</f>
        <v>0</v>
      </c>
      <c r="AV217" s="105">
        <f>'[2]Pogo Sticks'!$C217</f>
        <v>0</v>
      </c>
      <c r="AW217" s="105">
        <f>'[1]Custom Objects'!$C212</f>
        <v>0</v>
      </c>
      <c r="AX217" s="105"/>
      <c r="AY217" s="105">
        <f>'[3]Items (MC)'!A217</f>
        <v>0</v>
      </c>
      <c r="AZ217" s="105">
        <f>'[3]Blocks (MC)'!A217</f>
        <v>0</v>
      </c>
    </row>
    <row r="218" spans="3:52" x14ac:dyDescent="0.2">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Tools'!$C218</f>
        <v>0</v>
      </c>
      <c r="AV218" s="105">
        <f>'[2]Pogo Sticks'!$C218</f>
        <v>0</v>
      </c>
      <c r="AW218" s="105">
        <f>'[1]Custom Objects'!$C213</f>
        <v>0</v>
      </c>
      <c r="AX218" s="105"/>
      <c r="AY218" s="105">
        <f>'[3]Items (MC)'!A218</f>
        <v>0</v>
      </c>
      <c r="AZ218" s="105">
        <f>'[3]Blocks (MC)'!A218</f>
        <v>0</v>
      </c>
    </row>
    <row r="219" spans="3:52" x14ac:dyDescent="0.2">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Tools'!$C219</f>
        <v>0</v>
      </c>
      <c r="AV219" s="105">
        <f>'[2]Pogo Sticks'!$C219</f>
        <v>0</v>
      </c>
      <c r="AW219" s="105">
        <f>'[1]Custom Objects'!$C214</f>
        <v>0</v>
      </c>
      <c r="AX219" s="105"/>
      <c r="AY219" s="105">
        <f>'[3]Items (MC)'!A219</f>
        <v>0</v>
      </c>
      <c r="AZ219" s="105">
        <f>'[3]Blocks (MC)'!A219</f>
        <v>0</v>
      </c>
    </row>
    <row r="220" spans="3:52" x14ac:dyDescent="0.2">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Tools'!$C220</f>
        <v>0</v>
      </c>
      <c r="AV220" s="105">
        <f>'[2]Pogo Sticks'!$C220</f>
        <v>0</v>
      </c>
      <c r="AW220" s="105">
        <f>'[1]Custom Objects'!$C215</f>
        <v>0</v>
      </c>
      <c r="AX220" s="105"/>
      <c r="AY220" s="105">
        <f>'[3]Items (MC)'!A220</f>
        <v>0</v>
      </c>
      <c r="AZ220" s="105">
        <f>'[3]Blocks (MC)'!A220</f>
        <v>0</v>
      </c>
    </row>
    <row r="221" spans="3:52" x14ac:dyDescent="0.2">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Tools'!$C221</f>
        <v>0</v>
      </c>
      <c r="AV221" s="105">
        <f>'[2]Pogo Sticks'!$C221</f>
        <v>0</v>
      </c>
      <c r="AW221" s="105">
        <f>'[1]Custom Objects'!$C216</f>
        <v>0</v>
      </c>
      <c r="AX221" s="105"/>
      <c r="AY221" s="105">
        <f>'[3]Items (MC)'!A221</f>
        <v>0</v>
      </c>
      <c r="AZ221" s="105">
        <f>'[3]Blocks (MC)'!A221</f>
        <v>0</v>
      </c>
    </row>
    <row r="222" spans="3:52" x14ac:dyDescent="0.2">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Tools'!$C222</f>
        <v>0</v>
      </c>
      <c r="AV222" s="105">
        <f>'[2]Pogo Sticks'!$C222</f>
        <v>0</v>
      </c>
      <c r="AW222" s="105">
        <f>'[1]Custom Objects'!$C217</f>
        <v>0</v>
      </c>
      <c r="AX222" s="105"/>
      <c r="AY222" s="105">
        <f>'[3]Items (MC)'!A222</f>
        <v>0</v>
      </c>
      <c r="AZ222" s="105">
        <f>'[3]Blocks (MC)'!A222</f>
        <v>0</v>
      </c>
    </row>
    <row r="223" spans="3:52" x14ac:dyDescent="0.2">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Tools'!$C223</f>
        <v>0</v>
      </c>
      <c r="AV223" s="105">
        <f>'[2]Pogo Sticks'!$C223</f>
        <v>0</v>
      </c>
      <c r="AW223" s="105">
        <f>'[1]Custom Objects'!$C218</f>
        <v>0</v>
      </c>
      <c r="AX223" s="105"/>
      <c r="AY223" s="105">
        <f>'[3]Items (MC)'!A223</f>
        <v>0</v>
      </c>
      <c r="AZ223" s="105">
        <f>'[3]Blocks (MC)'!A223</f>
        <v>0</v>
      </c>
    </row>
    <row r="224" spans="3:52" x14ac:dyDescent="0.2">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Tools'!$C224</f>
        <v>0</v>
      </c>
      <c r="AV224" s="105">
        <f>'[2]Pogo Sticks'!$C224</f>
        <v>0</v>
      </c>
      <c r="AW224" s="105">
        <f>'[1]Custom Objects'!$C219</f>
        <v>0</v>
      </c>
      <c r="AX224" s="105"/>
      <c r="AY224" s="105">
        <f>'[3]Items (MC)'!A224</f>
        <v>0</v>
      </c>
      <c r="AZ224" s="105">
        <f>'[3]Blocks (MC)'!A224</f>
        <v>0</v>
      </c>
    </row>
    <row r="225" spans="3:52" x14ac:dyDescent="0.2">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Tools'!$C225</f>
        <v>0</v>
      </c>
      <c r="AV225" s="105">
        <f>'[2]Pogo Sticks'!$C225</f>
        <v>0</v>
      </c>
      <c r="AW225" s="105">
        <f>'[1]Custom Objects'!$C220</f>
        <v>0</v>
      </c>
      <c r="AX225" s="105"/>
      <c r="AY225" s="105">
        <f>'[3]Items (MC)'!A225</f>
        <v>0</v>
      </c>
      <c r="AZ225" s="105">
        <f>'[3]Blocks (MC)'!A225</f>
        <v>0</v>
      </c>
    </row>
    <row r="226" spans="3:52" x14ac:dyDescent="0.2">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Tools'!$C226</f>
        <v>0</v>
      </c>
      <c r="AV226" s="105">
        <f>'[2]Pogo Sticks'!$C226</f>
        <v>0</v>
      </c>
      <c r="AW226" s="105">
        <f>'[1]Custom Objects'!$C221</f>
        <v>0</v>
      </c>
      <c r="AX226" s="105"/>
      <c r="AY226" s="105">
        <f>'[3]Items (MC)'!A226</f>
        <v>0</v>
      </c>
      <c r="AZ226" s="105">
        <f>'[3]Blocks (MC)'!A226</f>
        <v>0</v>
      </c>
    </row>
    <row r="227" spans="3:52" x14ac:dyDescent="0.2">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Tools'!$C227</f>
        <v>0</v>
      </c>
      <c r="AV227" s="105">
        <f>'[2]Pogo Sticks'!$C227</f>
        <v>0</v>
      </c>
      <c r="AW227" s="105">
        <f>'[1]Custom Objects'!$C222</f>
        <v>0</v>
      </c>
      <c r="AX227" s="105"/>
      <c r="AY227" s="105">
        <f>'[3]Items (MC)'!A227</f>
        <v>0</v>
      </c>
      <c r="AZ227" s="105">
        <f>'[3]Blocks (MC)'!A227</f>
        <v>0</v>
      </c>
    </row>
    <row r="228" spans="3:52" x14ac:dyDescent="0.2">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Tools'!$C228</f>
        <v>0</v>
      </c>
      <c r="AV228" s="105">
        <f>'[2]Pogo Sticks'!$C228</f>
        <v>0</v>
      </c>
      <c r="AW228" s="105">
        <f>'[1]Custom Objects'!$C223</f>
        <v>0</v>
      </c>
      <c r="AX228" s="105"/>
      <c r="AY228" s="105">
        <f>'[3]Items (MC)'!A228</f>
        <v>0</v>
      </c>
      <c r="AZ228" s="105">
        <f>'[3]Blocks (MC)'!A228</f>
        <v>0</v>
      </c>
    </row>
    <row r="229" spans="3:52" x14ac:dyDescent="0.2">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Tools'!$C229</f>
        <v>0</v>
      </c>
      <c r="AV229" s="105">
        <f>'[2]Pogo Sticks'!$C229</f>
        <v>0</v>
      </c>
      <c r="AW229" s="105">
        <f>'[1]Custom Objects'!$C224</f>
        <v>0</v>
      </c>
      <c r="AX229" s="105"/>
      <c r="AY229" s="105">
        <f>'[3]Items (MC)'!A229</f>
        <v>0</v>
      </c>
      <c r="AZ229" s="105">
        <f>'[3]Blocks (MC)'!A229</f>
        <v>0</v>
      </c>
    </row>
    <row r="230" spans="3:52" x14ac:dyDescent="0.2">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Tools'!$C230</f>
        <v>0</v>
      </c>
      <c r="AV230" s="105">
        <f>'[2]Pogo Sticks'!$C230</f>
        <v>0</v>
      </c>
      <c r="AW230" s="105">
        <f>'[1]Custom Objects'!$C225</f>
        <v>0</v>
      </c>
      <c r="AX230" s="105"/>
      <c r="AY230" s="105">
        <f>'[3]Items (MC)'!A230</f>
        <v>0</v>
      </c>
      <c r="AZ230" s="105">
        <f>'[3]Blocks (MC)'!A230</f>
        <v>0</v>
      </c>
    </row>
    <row r="231" spans="3:52" x14ac:dyDescent="0.2">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Tools'!$C231</f>
        <v>0</v>
      </c>
      <c r="AV231" s="105">
        <f>'[2]Pogo Sticks'!$C231</f>
        <v>0</v>
      </c>
      <c r="AW231" s="105">
        <f>'[1]Custom Objects'!$C226</f>
        <v>0</v>
      </c>
      <c r="AX231" s="105"/>
      <c r="AY231" s="105">
        <f>'[3]Items (MC)'!A231</f>
        <v>0</v>
      </c>
      <c r="AZ231" s="105">
        <f>'[3]Blocks (MC)'!A231</f>
        <v>0</v>
      </c>
    </row>
    <row r="232" spans="3:52" x14ac:dyDescent="0.2">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Tools'!$C232</f>
        <v>0</v>
      </c>
      <c r="AV232" s="105">
        <f>'[2]Pogo Sticks'!$C232</f>
        <v>0</v>
      </c>
      <c r="AW232" s="105">
        <f>'[1]Custom Objects'!$C227</f>
        <v>0</v>
      </c>
      <c r="AX232" s="105"/>
      <c r="AY232" s="105">
        <f>'[3]Items (MC)'!A232</f>
        <v>0</v>
      </c>
      <c r="AZ232" s="105">
        <f>'[3]Blocks (MC)'!A232</f>
        <v>0</v>
      </c>
    </row>
    <row r="233" spans="3:52" x14ac:dyDescent="0.2">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Tools'!$C233</f>
        <v>0</v>
      </c>
      <c r="AV233" s="105">
        <f>'[2]Pogo Sticks'!$C233</f>
        <v>0</v>
      </c>
      <c r="AW233" s="105">
        <f>'[1]Custom Objects'!$C228</f>
        <v>0</v>
      </c>
      <c r="AX233" s="105"/>
      <c r="AY233" s="105">
        <f>'[3]Items (MC)'!A233</f>
        <v>0</v>
      </c>
      <c r="AZ233" s="105">
        <f>'[3]Blocks (MC)'!A233</f>
        <v>0</v>
      </c>
    </row>
    <row r="234" spans="3:52" x14ac:dyDescent="0.2">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Tools'!$C234</f>
        <v>0</v>
      </c>
      <c r="AV234" s="105">
        <f>'[2]Pogo Sticks'!$C234</f>
        <v>0</v>
      </c>
      <c r="AW234" s="105">
        <f>'[1]Custom Objects'!$C229</f>
        <v>0</v>
      </c>
      <c r="AX234" s="105"/>
      <c r="AY234" s="105">
        <f>'[3]Items (MC)'!A234</f>
        <v>0</v>
      </c>
      <c r="AZ234" s="105">
        <f>'[3]Blocks (MC)'!A234</f>
        <v>0</v>
      </c>
    </row>
    <row r="235" spans="3:52" x14ac:dyDescent="0.2">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Tools'!$C235</f>
        <v>0</v>
      </c>
      <c r="AV235" s="105">
        <f>'[2]Pogo Sticks'!$C235</f>
        <v>0</v>
      </c>
      <c r="AW235" s="105">
        <f>'[1]Custom Objects'!$C230</f>
        <v>0</v>
      </c>
      <c r="AX235" s="105"/>
      <c r="AY235" s="105">
        <f>'[3]Items (MC)'!A235</f>
        <v>0</v>
      </c>
      <c r="AZ235" s="105">
        <f>'[3]Blocks (MC)'!A235</f>
        <v>0</v>
      </c>
    </row>
    <row r="236" spans="3:52" x14ac:dyDescent="0.2">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Tools'!$C236</f>
        <v>0</v>
      </c>
      <c r="AV236" s="105">
        <f>'[2]Pogo Sticks'!$C236</f>
        <v>0</v>
      </c>
      <c r="AW236" s="105">
        <f>'[1]Custom Objects'!$C231</f>
        <v>0</v>
      </c>
      <c r="AX236" s="105"/>
      <c r="AY236" s="105">
        <f>'[3]Items (MC)'!A236</f>
        <v>0</v>
      </c>
      <c r="AZ236" s="105">
        <f>'[3]Blocks (MC)'!A236</f>
        <v>0</v>
      </c>
    </row>
    <row r="237" spans="3:52" x14ac:dyDescent="0.2">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Tools'!$C237</f>
        <v>0</v>
      </c>
      <c r="AV237" s="105">
        <f>'[2]Pogo Sticks'!$C237</f>
        <v>0</v>
      </c>
      <c r="AW237" s="105">
        <f>'[1]Custom Objects'!$C232</f>
        <v>0</v>
      </c>
      <c r="AX237" s="105"/>
      <c r="AY237" s="105">
        <f>'[3]Items (MC)'!A237</f>
        <v>0</v>
      </c>
      <c r="AZ237" s="105">
        <f>'[3]Blocks (MC)'!A237</f>
        <v>0</v>
      </c>
    </row>
    <row r="238" spans="3:52" x14ac:dyDescent="0.2">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Tools'!$C238</f>
        <v>0</v>
      </c>
      <c r="AV238" s="105">
        <f>'[2]Pogo Sticks'!$C238</f>
        <v>0</v>
      </c>
      <c r="AW238" s="105">
        <f>'[1]Custom Objects'!$C233</f>
        <v>0</v>
      </c>
      <c r="AX238" s="105"/>
      <c r="AY238" s="105">
        <f>'[3]Items (MC)'!A238</f>
        <v>0</v>
      </c>
      <c r="AZ238" s="105">
        <f>'[3]Blocks (MC)'!A238</f>
        <v>0</v>
      </c>
    </row>
    <row r="239" spans="3:52" x14ac:dyDescent="0.2">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Tools'!$C239</f>
        <v>0</v>
      </c>
      <c r="AV239" s="105">
        <f>'[2]Pogo Sticks'!$C239</f>
        <v>0</v>
      </c>
      <c r="AW239" s="105">
        <f>'[1]Custom Objects'!$C234</f>
        <v>0</v>
      </c>
      <c r="AX239" s="105"/>
      <c r="AY239" s="105">
        <f>'[3]Items (MC)'!A239</f>
        <v>0</v>
      </c>
      <c r="AZ239" s="105">
        <f>'[3]Blocks (MC)'!A239</f>
        <v>0</v>
      </c>
    </row>
    <row r="240" spans="3:52" x14ac:dyDescent="0.2">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Tools'!$C240</f>
        <v>0</v>
      </c>
      <c r="AV240" s="105">
        <f>'[2]Pogo Sticks'!$C240</f>
        <v>0</v>
      </c>
      <c r="AW240" s="105">
        <f>'[1]Custom Objects'!$C235</f>
        <v>0</v>
      </c>
      <c r="AX240" s="105"/>
      <c r="AY240" s="105">
        <f>'[3]Items (MC)'!A240</f>
        <v>0</v>
      </c>
      <c r="AZ240" s="105">
        <f>'[3]Blocks (MC)'!A240</f>
        <v>0</v>
      </c>
    </row>
    <row r="241" spans="3:52" x14ac:dyDescent="0.2">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Tools'!$C241</f>
        <v>0</v>
      </c>
      <c r="AV241" s="105">
        <f>'[2]Pogo Sticks'!$C241</f>
        <v>0</v>
      </c>
      <c r="AW241" s="105">
        <f>'[1]Custom Objects'!$C236</f>
        <v>0</v>
      </c>
      <c r="AX241" s="105"/>
      <c r="AY241" s="105">
        <f>'[3]Items (MC)'!A241</f>
        <v>0</v>
      </c>
      <c r="AZ241" s="105">
        <f>'[3]Blocks (MC)'!A241</f>
        <v>0</v>
      </c>
    </row>
    <row r="242" spans="3:52" x14ac:dyDescent="0.2">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Tools'!$C242</f>
        <v>0</v>
      </c>
      <c r="AV242" s="105">
        <f>'[2]Pogo Sticks'!$C242</f>
        <v>0</v>
      </c>
      <c r="AW242" s="105">
        <f>'[1]Custom Objects'!$C237</f>
        <v>0</v>
      </c>
      <c r="AX242" s="105"/>
      <c r="AY242" s="105">
        <f>'[3]Items (MC)'!A242</f>
        <v>0</v>
      </c>
      <c r="AZ242" s="105">
        <f>'[3]Blocks (MC)'!A242</f>
        <v>0</v>
      </c>
    </row>
    <row r="243" spans="3:52" x14ac:dyDescent="0.2">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Tools'!$C243</f>
        <v>0</v>
      </c>
      <c r="AV243" s="105">
        <f>'[2]Pogo Sticks'!$C243</f>
        <v>0</v>
      </c>
      <c r="AW243" s="105">
        <f>'[1]Custom Objects'!$C238</f>
        <v>0</v>
      </c>
      <c r="AX243" s="105"/>
      <c r="AY243" s="105">
        <f>'[3]Items (MC)'!A243</f>
        <v>0</v>
      </c>
      <c r="AZ243" s="105">
        <f>'[3]Blocks (MC)'!A243</f>
        <v>0</v>
      </c>
    </row>
    <row r="244" spans="3:52" x14ac:dyDescent="0.2">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Tools'!$C244</f>
        <v>0</v>
      </c>
      <c r="AV244" s="105">
        <f>'[2]Pogo Sticks'!$C244</f>
        <v>0</v>
      </c>
      <c r="AW244" s="105">
        <f>'[1]Custom Objects'!$C239</f>
        <v>0</v>
      </c>
      <c r="AX244" s="105"/>
      <c r="AY244" s="105">
        <f>'[3]Items (MC)'!A244</f>
        <v>0</v>
      </c>
      <c r="AZ244" s="105">
        <f>'[3]Blocks (MC)'!A244</f>
        <v>0</v>
      </c>
    </row>
    <row r="245" spans="3:52" x14ac:dyDescent="0.2">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Tools'!$C245</f>
        <v>0</v>
      </c>
      <c r="AV245" s="105">
        <f>'[2]Pogo Sticks'!$C245</f>
        <v>0</v>
      </c>
      <c r="AW245" s="105">
        <f>'[1]Custom Objects'!$C240</f>
        <v>0</v>
      </c>
      <c r="AX245" s="105"/>
      <c r="AY245" s="105">
        <f>'[3]Items (MC)'!A245</f>
        <v>0</v>
      </c>
      <c r="AZ245" s="105">
        <f>'[3]Blocks (MC)'!A245</f>
        <v>0</v>
      </c>
    </row>
    <row r="246" spans="3:52" x14ac:dyDescent="0.2">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Tools'!$C246</f>
        <v>0</v>
      </c>
      <c r="AV246" s="105">
        <f>'[2]Pogo Sticks'!$C246</f>
        <v>0</v>
      </c>
      <c r="AW246" s="105">
        <f>'[1]Custom Objects'!$C241</f>
        <v>0</v>
      </c>
      <c r="AX246" s="105"/>
      <c r="AY246" s="105">
        <f>'[3]Items (MC)'!A246</f>
        <v>0</v>
      </c>
      <c r="AZ246" s="105">
        <f>'[3]Blocks (MC)'!A246</f>
        <v>0</v>
      </c>
    </row>
    <row r="247" spans="3:52" x14ac:dyDescent="0.2">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Tools'!$C247</f>
        <v>0</v>
      </c>
      <c r="AV247" s="105">
        <f>'[2]Pogo Sticks'!$C247</f>
        <v>0</v>
      </c>
      <c r="AW247" s="105">
        <f>'[1]Custom Objects'!$C242</f>
        <v>0</v>
      </c>
      <c r="AX247" s="105"/>
      <c r="AY247" s="105">
        <f>'[3]Items (MC)'!A247</f>
        <v>0</v>
      </c>
      <c r="AZ247" s="105">
        <f>'[3]Blocks (MC)'!A247</f>
        <v>0</v>
      </c>
    </row>
    <row r="248" spans="3:52" x14ac:dyDescent="0.2">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Tools'!$C248</f>
        <v>0</v>
      </c>
      <c r="AV248" s="105">
        <f>'[2]Pogo Sticks'!$C248</f>
        <v>0</v>
      </c>
      <c r="AW248" s="105">
        <f>'[1]Custom Objects'!$C243</f>
        <v>0</v>
      </c>
      <c r="AX248" s="105"/>
      <c r="AY248" s="105">
        <f>'[3]Items (MC)'!A248</f>
        <v>0</v>
      </c>
      <c r="AZ248" s="105">
        <f>'[3]Blocks (MC)'!A248</f>
        <v>0</v>
      </c>
    </row>
    <row r="249" spans="3:52" x14ac:dyDescent="0.2">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Tools'!$C249</f>
        <v>0</v>
      </c>
      <c r="AV249" s="105">
        <f>'[2]Pogo Sticks'!$C249</f>
        <v>0</v>
      </c>
      <c r="AW249" s="105">
        <f>'[1]Custom Objects'!$C244</f>
        <v>0</v>
      </c>
      <c r="AX249" s="105"/>
      <c r="AY249" s="105">
        <f>'[3]Items (MC)'!A249</f>
        <v>0</v>
      </c>
      <c r="AZ249" s="105">
        <f>'[3]Blocks (MC)'!A249</f>
        <v>0</v>
      </c>
    </row>
    <row r="250" spans="3:52" x14ac:dyDescent="0.2">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Tools'!$C250</f>
        <v>0</v>
      </c>
      <c r="AV250" s="105">
        <f>'[2]Pogo Sticks'!$C250</f>
        <v>0</v>
      </c>
      <c r="AW250" s="105">
        <f>'[1]Custom Objects'!$C245</f>
        <v>0</v>
      </c>
      <c r="AX250" s="105"/>
      <c r="AY250" s="105">
        <f>'[3]Items (MC)'!A250</f>
        <v>0</v>
      </c>
      <c r="AZ250" s="105">
        <f>'[3]Blocks (MC)'!A250</f>
        <v>0</v>
      </c>
    </row>
    <row r="251" spans="3:52" x14ac:dyDescent="0.2">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Tools'!$C251</f>
        <v>0</v>
      </c>
      <c r="AV251" s="105">
        <f>'[2]Pogo Sticks'!$C251</f>
        <v>0</v>
      </c>
      <c r="AW251" s="105">
        <f>'[1]Custom Objects'!$C246</f>
        <v>0</v>
      </c>
      <c r="AX251" s="105"/>
      <c r="AY251" s="105">
        <f>'[3]Items (MC)'!A251</f>
        <v>0</v>
      </c>
      <c r="AZ251" s="105">
        <f>'[3]Blocks (MC)'!A251</f>
        <v>0</v>
      </c>
    </row>
    <row r="252" spans="3:52" x14ac:dyDescent="0.2">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Tools'!$C252</f>
        <v>0</v>
      </c>
      <c r="AV252" s="105">
        <f>'[2]Pogo Sticks'!$C252</f>
        <v>0</v>
      </c>
      <c r="AW252" s="105">
        <f>'[1]Custom Objects'!$C247</f>
        <v>0</v>
      </c>
      <c r="AX252" s="105"/>
      <c r="AY252" s="105">
        <f>'[3]Items (MC)'!A252</f>
        <v>0</v>
      </c>
      <c r="AZ252" s="105">
        <f>'[3]Blocks (MC)'!A252</f>
        <v>0</v>
      </c>
    </row>
    <row r="253" spans="3:52" x14ac:dyDescent="0.2">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Tools'!$C253</f>
        <v>0</v>
      </c>
      <c r="AV253" s="105">
        <f>'[2]Pogo Sticks'!$C253</f>
        <v>0</v>
      </c>
      <c r="AW253" s="105">
        <f>'[1]Custom Objects'!$C248</f>
        <v>0</v>
      </c>
      <c r="AX253" s="105"/>
      <c r="AY253" s="105">
        <f>'[3]Items (MC)'!A253</f>
        <v>0</v>
      </c>
      <c r="AZ253" s="105">
        <f>'[3]Blocks (MC)'!A253</f>
        <v>0</v>
      </c>
    </row>
    <row r="254" spans="3:52" x14ac:dyDescent="0.2">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Tools'!$C254</f>
        <v>0</v>
      </c>
      <c r="AV254" s="105">
        <f>'[2]Pogo Sticks'!$C254</f>
        <v>0</v>
      </c>
      <c r="AW254" s="105">
        <f>'[1]Custom Objects'!$C249</f>
        <v>0</v>
      </c>
      <c r="AX254" s="105"/>
      <c r="AY254" s="105">
        <f>'[3]Items (MC)'!A254</f>
        <v>0</v>
      </c>
      <c r="AZ254" s="105">
        <f>'[3]Blocks (MC)'!A254</f>
        <v>0</v>
      </c>
    </row>
    <row r="255" spans="3:52" x14ac:dyDescent="0.2">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Tools'!$C255</f>
        <v>0</v>
      </c>
      <c r="AV255" s="105">
        <f>'[2]Pogo Sticks'!$C255</f>
        <v>0</v>
      </c>
      <c r="AW255" s="105">
        <f>'[1]Custom Objects'!$C250</f>
        <v>0</v>
      </c>
      <c r="AX255" s="105"/>
      <c r="AY255" s="105">
        <f>'[3]Items (MC)'!A255</f>
        <v>0</v>
      </c>
      <c r="AZ255" s="105">
        <f>'[3]Blocks (MC)'!A255</f>
        <v>0</v>
      </c>
    </row>
    <row r="256" spans="3:52" x14ac:dyDescent="0.2">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Tools'!$C256</f>
        <v>0</v>
      </c>
      <c r="AV256" s="105">
        <f>'[2]Pogo Sticks'!$C256</f>
        <v>0</v>
      </c>
      <c r="AW256" s="105">
        <f>'[1]Custom Objects'!$C251</f>
        <v>0</v>
      </c>
      <c r="AX256" s="105"/>
      <c r="AY256" s="105">
        <f>'[3]Items (MC)'!A256</f>
        <v>0</v>
      </c>
      <c r="AZ256" s="105">
        <f>'[3]Blocks (MC)'!A256</f>
        <v>0</v>
      </c>
    </row>
    <row r="257" spans="3:52" x14ac:dyDescent="0.2">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Tools'!$C257</f>
        <v>0</v>
      </c>
      <c r="AV257" s="105">
        <f>'[2]Pogo Sticks'!$C257</f>
        <v>0</v>
      </c>
      <c r="AW257" s="105">
        <f>'[1]Custom Objects'!$C252</f>
        <v>0</v>
      </c>
      <c r="AX257" s="105"/>
      <c r="AY257" s="105">
        <f>'[3]Items (MC)'!A257</f>
        <v>0</v>
      </c>
      <c r="AZ257" s="105">
        <f>'[3]Blocks (MC)'!A257</f>
        <v>0</v>
      </c>
    </row>
    <row r="258" spans="3:52" x14ac:dyDescent="0.2">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Tools'!$C258</f>
        <v>0</v>
      </c>
      <c r="AV258" s="105">
        <f>'[2]Pogo Sticks'!$C258</f>
        <v>0</v>
      </c>
      <c r="AW258" s="105">
        <f>'[1]Custom Objects'!$C253</f>
        <v>0</v>
      </c>
      <c r="AX258" s="105"/>
      <c r="AY258" s="105">
        <f>'[3]Items (MC)'!A258</f>
        <v>0</v>
      </c>
      <c r="AZ258" s="105">
        <f>'[3]Blocks (MC)'!A258</f>
        <v>0</v>
      </c>
    </row>
    <row r="259" spans="3:52" x14ac:dyDescent="0.2">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Tools'!$C259</f>
        <v>0</v>
      </c>
      <c r="AV259" s="105">
        <f>'[2]Pogo Sticks'!$C259</f>
        <v>0</v>
      </c>
      <c r="AW259" s="105">
        <f>'[1]Custom Objects'!$C254</f>
        <v>0</v>
      </c>
      <c r="AX259" s="105"/>
      <c r="AY259" s="105">
        <f>'[3]Items (MC)'!A259</f>
        <v>0</v>
      </c>
      <c r="AZ259" s="105">
        <f>'[3]Blocks (MC)'!A259</f>
        <v>0</v>
      </c>
    </row>
    <row r="260" spans="3:52" x14ac:dyDescent="0.2">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Tools'!$C260</f>
        <v>0</v>
      </c>
      <c r="AV260" s="105">
        <f>'[2]Pogo Sticks'!$C260</f>
        <v>0</v>
      </c>
      <c r="AW260" s="105">
        <f>'[1]Custom Objects'!$C255</f>
        <v>0</v>
      </c>
      <c r="AX260" s="105"/>
      <c r="AY260" s="105">
        <f>'[3]Items (MC)'!A260</f>
        <v>0</v>
      </c>
      <c r="AZ260" s="105">
        <f>'[3]Blocks (MC)'!A260</f>
        <v>0</v>
      </c>
    </row>
    <row r="261" spans="3:52" x14ac:dyDescent="0.2">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Tools'!$C261</f>
        <v>0</v>
      </c>
      <c r="AV261" s="105">
        <f>'[2]Pogo Sticks'!$C261</f>
        <v>0</v>
      </c>
      <c r="AW261" s="105">
        <f>'[1]Custom Objects'!$C256</f>
        <v>0</v>
      </c>
      <c r="AX261" s="105"/>
      <c r="AY261" s="105">
        <f>'[3]Items (MC)'!A261</f>
        <v>0</v>
      </c>
      <c r="AZ261" s="105">
        <f>'[3]Blocks (MC)'!A261</f>
        <v>0</v>
      </c>
    </row>
    <row r="262" spans="3:52" x14ac:dyDescent="0.2">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Tools'!$C262</f>
        <v>0</v>
      </c>
      <c r="AV262" s="105">
        <f>'[2]Pogo Sticks'!$C262</f>
        <v>0</v>
      </c>
      <c r="AW262" s="105">
        <f>'[1]Custom Objects'!$C257</f>
        <v>0</v>
      </c>
      <c r="AX262" s="105"/>
      <c r="AY262" s="105">
        <f>'[3]Items (MC)'!A262</f>
        <v>0</v>
      </c>
      <c r="AZ262" s="105">
        <f>'[3]Blocks (MC)'!A262</f>
        <v>0</v>
      </c>
    </row>
    <row r="263" spans="3:52" x14ac:dyDescent="0.2">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Tools'!$C263</f>
        <v>0</v>
      </c>
      <c r="AV263" s="105">
        <f>'[2]Pogo Sticks'!$C263</f>
        <v>0</v>
      </c>
      <c r="AW263" s="105">
        <f>'[1]Custom Objects'!$C258</f>
        <v>0</v>
      </c>
      <c r="AX263" s="105"/>
      <c r="AY263" s="105">
        <f>'[3]Items (MC)'!A263</f>
        <v>0</v>
      </c>
      <c r="AZ263" s="105">
        <f>'[3]Blocks (MC)'!A263</f>
        <v>0</v>
      </c>
    </row>
    <row r="264" spans="3:52" x14ac:dyDescent="0.2">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Tools'!$C264</f>
        <v>0</v>
      </c>
      <c r="AV264" s="105">
        <f>'[2]Pogo Sticks'!$C264</f>
        <v>0</v>
      </c>
      <c r="AW264" s="105">
        <f>'[1]Custom Objects'!$C259</f>
        <v>0</v>
      </c>
      <c r="AX264" s="105"/>
      <c r="AY264" s="105">
        <f>'[3]Items (MC)'!A264</f>
        <v>0</v>
      </c>
      <c r="AZ264" s="105">
        <f>'[3]Blocks (MC)'!A264</f>
        <v>0</v>
      </c>
    </row>
    <row r="265" spans="3:52" x14ac:dyDescent="0.2">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Tools'!$C265</f>
        <v>0</v>
      </c>
      <c r="AV265" s="105">
        <f>'[2]Pogo Sticks'!$C265</f>
        <v>0</v>
      </c>
      <c r="AW265" s="105">
        <f>'[1]Custom Objects'!$C260</f>
        <v>0</v>
      </c>
      <c r="AX265" s="105"/>
      <c r="AY265" s="105">
        <f>'[3]Items (MC)'!A265</f>
        <v>0</v>
      </c>
      <c r="AZ265" s="105">
        <f>'[3]Blocks (MC)'!A265</f>
        <v>0</v>
      </c>
    </row>
    <row r="266" spans="3:52" x14ac:dyDescent="0.2">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Tools'!$C266</f>
        <v>0</v>
      </c>
      <c r="AV266" s="105">
        <f>'[2]Pogo Sticks'!$C266</f>
        <v>0</v>
      </c>
      <c r="AW266" s="105">
        <f>'[1]Custom Objects'!$C261</f>
        <v>0</v>
      </c>
      <c r="AX266" s="105"/>
      <c r="AY266" s="105">
        <f>'[3]Items (MC)'!A266</f>
        <v>0</v>
      </c>
      <c r="AZ266" s="105">
        <f>'[3]Blocks (MC)'!A266</f>
        <v>0</v>
      </c>
    </row>
    <row r="267" spans="3:52" x14ac:dyDescent="0.2">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Tools'!$C267</f>
        <v>0</v>
      </c>
      <c r="AV267" s="105">
        <f>'[2]Pogo Sticks'!$C267</f>
        <v>0</v>
      </c>
      <c r="AW267" s="105">
        <f>'[1]Custom Objects'!$C262</f>
        <v>0</v>
      </c>
      <c r="AX267" s="105"/>
      <c r="AY267" s="105">
        <f>'[3]Items (MC)'!A267</f>
        <v>0</v>
      </c>
      <c r="AZ267" s="105">
        <f>'[3]Blocks (MC)'!A267</f>
        <v>0</v>
      </c>
    </row>
    <row r="268" spans="3:52" x14ac:dyDescent="0.2">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Tools'!$C268</f>
        <v>0</v>
      </c>
      <c r="AV268" s="105">
        <f>'[2]Pogo Sticks'!$C268</f>
        <v>0</v>
      </c>
      <c r="AW268" s="105">
        <f>'[1]Custom Objects'!$C263</f>
        <v>0</v>
      </c>
      <c r="AX268" s="105"/>
      <c r="AY268" s="105">
        <f>'[3]Items (MC)'!A268</f>
        <v>0</v>
      </c>
      <c r="AZ268" s="105">
        <f>'[3]Blocks (MC)'!A268</f>
        <v>0</v>
      </c>
    </row>
    <row r="269" spans="3:52" x14ac:dyDescent="0.2">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Tools'!$C269</f>
        <v>0</v>
      </c>
      <c r="AV269" s="105">
        <f>'[2]Pogo Sticks'!$C269</f>
        <v>0</v>
      </c>
      <c r="AW269" s="105">
        <f>'[1]Custom Objects'!$C264</f>
        <v>0</v>
      </c>
      <c r="AX269" s="105"/>
      <c r="AY269" s="105">
        <f>'[3]Items (MC)'!A269</f>
        <v>0</v>
      </c>
      <c r="AZ269" s="105">
        <f>'[3]Blocks (MC)'!A269</f>
        <v>0</v>
      </c>
    </row>
    <row r="270" spans="3:52" x14ac:dyDescent="0.2">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Tools'!$C270</f>
        <v>0</v>
      </c>
      <c r="AV270" s="105">
        <f>'[2]Pogo Sticks'!$C270</f>
        <v>0</v>
      </c>
      <c r="AW270" s="105">
        <f>'[1]Custom Objects'!$C265</f>
        <v>0</v>
      </c>
      <c r="AX270" s="105"/>
      <c r="AY270" s="105">
        <f>'[3]Items (MC)'!A270</f>
        <v>0</v>
      </c>
      <c r="AZ270" s="105">
        <f>'[3]Blocks (MC)'!A270</f>
        <v>0</v>
      </c>
    </row>
    <row r="271" spans="3:52" x14ac:dyDescent="0.2">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Tools'!$C271</f>
        <v>0</v>
      </c>
      <c r="AV271" s="105">
        <f>'[2]Pogo Sticks'!$C271</f>
        <v>0</v>
      </c>
      <c r="AW271" s="105">
        <f>'[1]Custom Objects'!$C266</f>
        <v>0</v>
      </c>
      <c r="AX271" s="105"/>
      <c r="AY271" s="105">
        <f>'[3]Items (MC)'!A271</f>
        <v>0</v>
      </c>
      <c r="AZ271" s="105">
        <f>'[3]Blocks (MC)'!A271</f>
        <v>0</v>
      </c>
    </row>
    <row r="272" spans="3:52" x14ac:dyDescent="0.2">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Tools'!$C272</f>
        <v>0</v>
      </c>
      <c r="AV272" s="105">
        <f>'[2]Pogo Sticks'!$C272</f>
        <v>0</v>
      </c>
      <c r="AW272" s="105">
        <f>'[1]Custom Objects'!$C267</f>
        <v>0</v>
      </c>
      <c r="AX272" s="105"/>
      <c r="AY272" s="105">
        <f>'[3]Items (MC)'!A272</f>
        <v>0</v>
      </c>
      <c r="AZ272" s="105">
        <f>'[3]Blocks (MC)'!A272</f>
        <v>0</v>
      </c>
    </row>
    <row r="273" spans="3:52" x14ac:dyDescent="0.2">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Tools'!$C273</f>
        <v>0</v>
      </c>
      <c r="AV273" s="105">
        <f>'[2]Pogo Sticks'!$C273</f>
        <v>0</v>
      </c>
      <c r="AW273" s="105">
        <f>'[1]Custom Objects'!$C268</f>
        <v>0</v>
      </c>
      <c r="AX273" s="105"/>
      <c r="AY273" s="105">
        <f>'[3]Items (MC)'!A273</f>
        <v>0</v>
      </c>
      <c r="AZ273" s="105">
        <f>'[3]Blocks (MC)'!A273</f>
        <v>0</v>
      </c>
    </row>
    <row r="274" spans="3:52" x14ac:dyDescent="0.2">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Tools'!$C274</f>
        <v>0</v>
      </c>
      <c r="AV274" s="105">
        <f>'[2]Pogo Sticks'!$C274</f>
        <v>0</v>
      </c>
      <c r="AW274" s="105">
        <f>'[1]Custom Objects'!$C269</f>
        <v>0</v>
      </c>
      <c r="AX274" s="105"/>
      <c r="AY274" s="105">
        <f>'[3]Items (MC)'!A274</f>
        <v>0</v>
      </c>
      <c r="AZ274" s="105">
        <f>'[3]Blocks (MC)'!A274</f>
        <v>0</v>
      </c>
    </row>
    <row r="275" spans="3:52" x14ac:dyDescent="0.2">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Tools'!$C275</f>
        <v>0</v>
      </c>
      <c r="AV275" s="105">
        <f>'[2]Pogo Sticks'!$C275</f>
        <v>0</v>
      </c>
      <c r="AW275" s="105">
        <f>'[1]Custom Objects'!$C270</f>
        <v>0</v>
      </c>
      <c r="AX275" s="105"/>
      <c r="AY275" s="105">
        <f>'[3]Items (MC)'!A275</f>
        <v>0</v>
      </c>
      <c r="AZ275" s="105">
        <f>'[3]Blocks (MC)'!A275</f>
        <v>0</v>
      </c>
    </row>
    <row r="276" spans="3:52" x14ac:dyDescent="0.2">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Tools'!$C276</f>
        <v>0</v>
      </c>
      <c r="AV276" s="105">
        <f>'[2]Pogo Sticks'!$C276</f>
        <v>0</v>
      </c>
      <c r="AW276" s="105">
        <f>'[1]Custom Objects'!$C271</f>
        <v>0</v>
      </c>
      <c r="AX276" s="105"/>
      <c r="AY276" s="105">
        <f>'[3]Items (MC)'!A276</f>
        <v>0</v>
      </c>
      <c r="AZ276" s="105">
        <f>'[3]Blocks (MC)'!A276</f>
        <v>0</v>
      </c>
    </row>
    <row r="277" spans="3:52" x14ac:dyDescent="0.2">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Tools'!$C277</f>
        <v>0</v>
      </c>
      <c r="AV277" s="105">
        <f>'[2]Pogo Sticks'!$C277</f>
        <v>0</v>
      </c>
      <c r="AW277" s="105">
        <f>'[1]Custom Objects'!$C272</f>
        <v>0</v>
      </c>
      <c r="AX277" s="105"/>
      <c r="AY277" s="105">
        <f>'[3]Items (MC)'!A277</f>
        <v>0</v>
      </c>
      <c r="AZ277" s="105">
        <f>'[3]Blocks (MC)'!A277</f>
        <v>0</v>
      </c>
    </row>
    <row r="278" spans="3:52" x14ac:dyDescent="0.2">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Tools'!$C278</f>
        <v>0</v>
      </c>
      <c r="AV278" s="105">
        <f>'[2]Pogo Sticks'!$C278</f>
        <v>0</v>
      </c>
      <c r="AW278" s="105">
        <f>'[1]Custom Objects'!$C273</f>
        <v>0</v>
      </c>
      <c r="AX278" s="105"/>
      <c r="AY278" s="105">
        <f>'[3]Items (MC)'!A278</f>
        <v>0</v>
      </c>
      <c r="AZ278" s="105">
        <f>'[3]Blocks (MC)'!A278</f>
        <v>0</v>
      </c>
    </row>
    <row r="279" spans="3:52" x14ac:dyDescent="0.2">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Tools'!$C279</f>
        <v>0</v>
      </c>
      <c r="AV279" s="105">
        <f>'[2]Pogo Sticks'!$C279</f>
        <v>0</v>
      </c>
      <c r="AW279" s="105">
        <f>'[1]Custom Objects'!$C274</f>
        <v>0</v>
      </c>
      <c r="AX279" s="105"/>
      <c r="AY279" s="105">
        <f>'[3]Items (MC)'!A279</f>
        <v>0</v>
      </c>
      <c r="AZ279" s="105">
        <f>'[3]Blocks (MC)'!A279</f>
        <v>0</v>
      </c>
    </row>
    <row r="280" spans="3:52" x14ac:dyDescent="0.2">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Tools'!$C280</f>
        <v>0</v>
      </c>
      <c r="AV280" s="105">
        <f>'[2]Pogo Sticks'!$C280</f>
        <v>0</v>
      </c>
      <c r="AW280" s="105">
        <f>'[1]Custom Objects'!$C275</f>
        <v>0</v>
      </c>
      <c r="AX280" s="105"/>
      <c r="AY280" s="105">
        <f>'[3]Items (MC)'!A280</f>
        <v>0</v>
      </c>
      <c r="AZ280" s="105">
        <f>'[3]Blocks (MC)'!A280</f>
        <v>0</v>
      </c>
    </row>
    <row r="281" spans="3:52" x14ac:dyDescent="0.2">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Tools'!$C281</f>
        <v>0</v>
      </c>
      <c r="AV281" s="105">
        <f>'[2]Pogo Sticks'!$C281</f>
        <v>0</v>
      </c>
      <c r="AW281" s="105">
        <f>'[1]Custom Objects'!$C276</f>
        <v>0</v>
      </c>
      <c r="AX281" s="105"/>
      <c r="AY281" s="105">
        <f>'[3]Items (MC)'!A281</f>
        <v>0</v>
      </c>
      <c r="AZ281" s="105">
        <f>'[3]Blocks (MC)'!A281</f>
        <v>0</v>
      </c>
    </row>
    <row r="282" spans="3:52" x14ac:dyDescent="0.2">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Tools'!$C282</f>
        <v>0</v>
      </c>
      <c r="AV282" s="105">
        <f>'[2]Pogo Sticks'!$C282</f>
        <v>0</v>
      </c>
      <c r="AW282" s="105">
        <f>'[1]Custom Objects'!$C277</f>
        <v>0</v>
      </c>
      <c r="AX282" s="105"/>
      <c r="AY282" s="105">
        <f>'[3]Items (MC)'!A282</f>
        <v>0</v>
      </c>
      <c r="AZ282" s="105">
        <f>'[3]Blocks (MC)'!A282</f>
        <v>0</v>
      </c>
    </row>
    <row r="283" spans="3:52" x14ac:dyDescent="0.2">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Tools'!$C283</f>
        <v>0</v>
      </c>
      <c r="AV283" s="105">
        <f>'[2]Pogo Sticks'!$C283</f>
        <v>0</v>
      </c>
      <c r="AW283" s="105">
        <f>'[1]Custom Objects'!$C278</f>
        <v>0</v>
      </c>
      <c r="AX283" s="105"/>
      <c r="AY283" s="105">
        <f>'[3]Items (MC)'!A283</f>
        <v>0</v>
      </c>
      <c r="AZ283" s="105">
        <f>'[3]Blocks (MC)'!A283</f>
        <v>0</v>
      </c>
    </row>
    <row r="284" spans="3:52" x14ac:dyDescent="0.2">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Tools'!$C284</f>
        <v>0</v>
      </c>
      <c r="AV284" s="105">
        <f>'[2]Pogo Sticks'!$C284</f>
        <v>0</v>
      </c>
      <c r="AW284" s="105">
        <f>'[1]Custom Objects'!$C279</f>
        <v>0</v>
      </c>
      <c r="AX284" s="105"/>
      <c r="AY284" s="105">
        <f>'[3]Items (MC)'!A284</f>
        <v>0</v>
      </c>
      <c r="AZ284" s="105">
        <f>'[3]Blocks (MC)'!A284</f>
        <v>0</v>
      </c>
    </row>
    <row r="285" spans="3:52" x14ac:dyDescent="0.2">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Tools'!$C285</f>
        <v>0</v>
      </c>
      <c r="AV285" s="105">
        <f>'[2]Pogo Sticks'!$C285</f>
        <v>0</v>
      </c>
      <c r="AW285" s="105">
        <f>'[1]Custom Objects'!$C280</f>
        <v>0</v>
      </c>
      <c r="AX285" s="105"/>
      <c r="AY285" s="105">
        <f>'[3]Items (MC)'!A285</f>
        <v>0</v>
      </c>
      <c r="AZ285" s="105">
        <f>'[3]Blocks (MC)'!A285</f>
        <v>0</v>
      </c>
    </row>
    <row r="286" spans="3:52" x14ac:dyDescent="0.2">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Tools'!$C286</f>
        <v>0</v>
      </c>
      <c r="AV286" s="105">
        <f>'[2]Pogo Sticks'!$C286</f>
        <v>0</v>
      </c>
      <c r="AW286" s="105">
        <f>'[1]Custom Objects'!$C281</f>
        <v>0</v>
      </c>
      <c r="AX286" s="105"/>
      <c r="AY286" s="105">
        <f>'[3]Items (MC)'!A286</f>
        <v>0</v>
      </c>
      <c r="AZ286" s="105">
        <f>'[3]Blocks (MC)'!A286</f>
        <v>0</v>
      </c>
    </row>
    <row r="287" spans="3:52" x14ac:dyDescent="0.2">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Tools'!$C287</f>
        <v>0</v>
      </c>
      <c r="AV287" s="105">
        <f>'[2]Pogo Sticks'!$C287</f>
        <v>0</v>
      </c>
      <c r="AW287" s="105">
        <f>'[1]Custom Objects'!$C282</f>
        <v>0</v>
      </c>
      <c r="AX287" s="105"/>
      <c r="AY287" s="105">
        <f>'[3]Items (MC)'!A287</f>
        <v>0</v>
      </c>
      <c r="AZ287" s="105">
        <f>'[3]Blocks (MC)'!A287</f>
        <v>0</v>
      </c>
    </row>
    <row r="288" spans="3:52" x14ac:dyDescent="0.2">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Tools'!$C288</f>
        <v>0</v>
      </c>
      <c r="AV288" s="105">
        <f>'[2]Pogo Sticks'!$C288</f>
        <v>0</v>
      </c>
      <c r="AW288" s="105">
        <f>'[1]Custom Objects'!$C283</f>
        <v>0</v>
      </c>
      <c r="AX288" s="105"/>
      <c r="AY288" s="105">
        <f>'[3]Items (MC)'!A288</f>
        <v>0</v>
      </c>
      <c r="AZ288" s="105">
        <f>'[3]Blocks (MC)'!A288</f>
        <v>0</v>
      </c>
    </row>
    <row r="289" spans="3:52" x14ac:dyDescent="0.2">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Tools'!$C289</f>
        <v>0</v>
      </c>
      <c r="AV289" s="105">
        <f>'[2]Pogo Sticks'!$C289</f>
        <v>0</v>
      </c>
      <c r="AW289" s="105">
        <f>'[1]Custom Objects'!$C284</f>
        <v>0</v>
      </c>
      <c r="AX289" s="105"/>
      <c r="AY289" s="105">
        <f>'[3]Items (MC)'!A289</f>
        <v>0</v>
      </c>
      <c r="AZ289" s="105">
        <f>'[3]Blocks (MC)'!A289</f>
        <v>0</v>
      </c>
    </row>
    <row r="290" spans="3:52" x14ac:dyDescent="0.2">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Tools'!$C290</f>
        <v>0</v>
      </c>
      <c r="AV290" s="105">
        <f>'[2]Pogo Sticks'!$C290</f>
        <v>0</v>
      </c>
      <c r="AW290" s="105">
        <f>'[1]Custom Objects'!$C285</f>
        <v>0</v>
      </c>
      <c r="AX290" s="105"/>
      <c r="AY290" s="105">
        <f>'[3]Items (MC)'!A290</f>
        <v>0</v>
      </c>
      <c r="AZ290" s="105">
        <f>'[3]Blocks (MC)'!A290</f>
        <v>0</v>
      </c>
    </row>
    <row r="291" spans="3:52" x14ac:dyDescent="0.2">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Tools'!$C291</f>
        <v>0</v>
      </c>
      <c r="AV291" s="105">
        <f>'[2]Pogo Sticks'!$C291</f>
        <v>0</v>
      </c>
      <c r="AW291" s="105">
        <f>'[1]Custom Objects'!$C286</f>
        <v>0</v>
      </c>
      <c r="AX291" s="105"/>
      <c r="AY291" s="105">
        <f>'[3]Items (MC)'!A291</f>
        <v>0</v>
      </c>
      <c r="AZ291" s="105">
        <f>'[3]Blocks (MC)'!A291</f>
        <v>0</v>
      </c>
    </row>
    <row r="292" spans="3:52" x14ac:dyDescent="0.2">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Tools'!$C292</f>
        <v>0</v>
      </c>
      <c r="AV292" s="105">
        <f>'[2]Pogo Sticks'!$C292</f>
        <v>0</v>
      </c>
      <c r="AW292" s="105">
        <f>'[1]Custom Objects'!$C287</f>
        <v>0</v>
      </c>
      <c r="AX292" s="105"/>
      <c r="AY292" s="105">
        <f>'[3]Items (MC)'!A292</f>
        <v>0</v>
      </c>
      <c r="AZ292" s="105">
        <f>'[3]Blocks (MC)'!A292</f>
        <v>0</v>
      </c>
    </row>
    <row r="293" spans="3:52" x14ac:dyDescent="0.2">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Tools'!$C293</f>
        <v>0</v>
      </c>
      <c r="AV293" s="105">
        <f>'[2]Pogo Sticks'!$C293</f>
        <v>0</v>
      </c>
      <c r="AW293" s="105">
        <f>'[1]Custom Objects'!$C288</f>
        <v>0</v>
      </c>
      <c r="AX293" s="105"/>
      <c r="AY293" s="105">
        <f>'[3]Items (MC)'!A293</f>
        <v>0</v>
      </c>
      <c r="AZ293" s="105">
        <f>'[3]Blocks (MC)'!A293</f>
        <v>0</v>
      </c>
    </row>
    <row r="294" spans="3:52" x14ac:dyDescent="0.2">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Tools'!$C294</f>
        <v>0</v>
      </c>
      <c r="AV294" s="105">
        <f>'[2]Pogo Sticks'!$C294</f>
        <v>0</v>
      </c>
      <c r="AW294" s="105">
        <f>'[1]Custom Objects'!$C289</f>
        <v>0</v>
      </c>
      <c r="AX294" s="105"/>
      <c r="AY294" s="105">
        <f>'[3]Items (MC)'!A294</f>
        <v>0</v>
      </c>
      <c r="AZ294" s="105">
        <f>'[3]Blocks (MC)'!A294</f>
        <v>0</v>
      </c>
    </row>
    <row r="295" spans="3:52" x14ac:dyDescent="0.2">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Tools'!$C295</f>
        <v>0</v>
      </c>
      <c r="AV295" s="105">
        <f>'[2]Pogo Sticks'!$C295</f>
        <v>0</v>
      </c>
      <c r="AW295" s="105">
        <f>'[1]Custom Objects'!$C290</f>
        <v>0</v>
      </c>
      <c r="AX295" s="105"/>
      <c r="AY295" s="105">
        <f>'[3]Items (MC)'!A295</f>
        <v>0</v>
      </c>
      <c r="AZ295" s="105">
        <f>'[3]Blocks (MC)'!A295</f>
        <v>0</v>
      </c>
    </row>
    <row r="296" spans="3:52" x14ac:dyDescent="0.2">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Tools'!$C296</f>
        <v>0</v>
      </c>
      <c r="AV296" s="105">
        <f>'[2]Pogo Sticks'!$C296</f>
        <v>0</v>
      </c>
      <c r="AW296" s="105">
        <f>'[1]Custom Objects'!$C291</f>
        <v>0</v>
      </c>
      <c r="AX296" s="105"/>
      <c r="AY296" s="105">
        <f>'[3]Items (MC)'!A296</f>
        <v>0</v>
      </c>
      <c r="AZ296" s="105">
        <f>'[3]Blocks (MC)'!A296</f>
        <v>0</v>
      </c>
    </row>
    <row r="297" spans="3:52" x14ac:dyDescent="0.2">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Tools'!$C297</f>
        <v>0</v>
      </c>
      <c r="AV297" s="105">
        <f>'[2]Pogo Sticks'!$C297</f>
        <v>0</v>
      </c>
      <c r="AW297" s="105">
        <f>'[1]Custom Objects'!$C292</f>
        <v>0</v>
      </c>
      <c r="AX297" s="105"/>
      <c r="AY297" s="105">
        <f>'[3]Items (MC)'!A297</f>
        <v>0</v>
      </c>
      <c r="AZ297" s="105">
        <f>'[3]Blocks (MC)'!A297</f>
        <v>0</v>
      </c>
    </row>
    <row r="298" spans="3:52" x14ac:dyDescent="0.2">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Tools'!$C298</f>
        <v>0</v>
      </c>
      <c r="AV298" s="105">
        <f>'[2]Pogo Sticks'!$C298</f>
        <v>0</v>
      </c>
      <c r="AW298" s="105">
        <f>'[1]Custom Objects'!$C293</f>
        <v>0</v>
      </c>
      <c r="AX298" s="105"/>
      <c r="AY298" s="105">
        <f>'[3]Items (MC)'!A298</f>
        <v>0</v>
      </c>
      <c r="AZ298" s="105">
        <f>'[3]Blocks (MC)'!A298</f>
        <v>0</v>
      </c>
    </row>
    <row r="299" spans="3:52" x14ac:dyDescent="0.2">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Tools'!$C299</f>
        <v>0</v>
      </c>
      <c r="AV299" s="105">
        <f>'[2]Pogo Sticks'!$C299</f>
        <v>0</v>
      </c>
      <c r="AW299" s="105">
        <f>'[1]Custom Objects'!$C294</f>
        <v>0</v>
      </c>
      <c r="AX299" s="105"/>
      <c r="AY299" s="105">
        <f>'[3]Items (MC)'!A299</f>
        <v>0</v>
      </c>
      <c r="AZ299" s="105">
        <f>'[3]Blocks (MC)'!A299</f>
        <v>0</v>
      </c>
    </row>
    <row r="300" spans="3:52" x14ac:dyDescent="0.2">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Tools'!$C300</f>
        <v>0</v>
      </c>
      <c r="AV300" s="105">
        <f>'[2]Pogo Sticks'!$C300</f>
        <v>0</v>
      </c>
      <c r="AW300" s="105">
        <f>'[1]Custom Objects'!$C295</f>
        <v>0</v>
      </c>
      <c r="AX300" s="105"/>
      <c r="AY300" s="105">
        <f>'[3]Items (MC)'!A300</f>
        <v>0</v>
      </c>
      <c r="AZ300" s="105">
        <f>'[3]Blocks (MC)'!A300</f>
        <v>0</v>
      </c>
    </row>
    <row r="301" spans="3:52" x14ac:dyDescent="0.2">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Tools'!$C301</f>
        <v>0</v>
      </c>
      <c r="AV301" s="105">
        <f>'[2]Pogo Sticks'!$C301</f>
        <v>0</v>
      </c>
      <c r="AW301" s="105">
        <f>'[1]Custom Objects'!$C296</f>
        <v>0</v>
      </c>
      <c r="AX301" s="105"/>
      <c r="AY301" s="105">
        <f>'[3]Items (MC)'!A301</f>
        <v>0</v>
      </c>
      <c r="AZ301" s="105">
        <f>'[3]Blocks (MC)'!A301</f>
        <v>0</v>
      </c>
    </row>
    <row r="302" spans="3:52" x14ac:dyDescent="0.2">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Tools'!$C302</f>
        <v>0</v>
      </c>
      <c r="AV302" s="105">
        <f>'[2]Pogo Sticks'!$C302</f>
        <v>0</v>
      </c>
      <c r="AW302" s="105">
        <f>'[1]Custom Objects'!$C297</f>
        <v>0</v>
      </c>
      <c r="AX302" s="105"/>
      <c r="AY302" s="105">
        <f>'[3]Items (MC)'!A302</f>
        <v>0</v>
      </c>
      <c r="AZ302" s="105">
        <f>'[3]Blocks (MC)'!A302</f>
        <v>0</v>
      </c>
    </row>
    <row r="303" spans="3:52" x14ac:dyDescent="0.2">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Tools'!$C303</f>
        <v>0</v>
      </c>
      <c r="AV303" s="105">
        <f>'[2]Pogo Sticks'!$C303</f>
        <v>0</v>
      </c>
      <c r="AW303" s="105">
        <f>'[1]Custom Objects'!$C298</f>
        <v>0</v>
      </c>
      <c r="AX303" s="105"/>
      <c r="AY303" s="105">
        <f>'[3]Items (MC)'!A303</f>
        <v>0</v>
      </c>
      <c r="AZ303" s="105">
        <f>'[3]Blocks (MC)'!A303</f>
        <v>0</v>
      </c>
    </row>
    <row r="304" spans="3:52" x14ac:dyDescent="0.2">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Tools'!$C304</f>
        <v>0</v>
      </c>
      <c r="AV304" s="105">
        <f>'[2]Pogo Sticks'!$C304</f>
        <v>0</v>
      </c>
      <c r="AW304" s="105">
        <f>'[1]Custom Objects'!$C299</f>
        <v>0</v>
      </c>
      <c r="AX304" s="105"/>
      <c r="AY304" s="105">
        <f>'[3]Items (MC)'!A304</f>
        <v>0</v>
      </c>
      <c r="AZ304" s="105">
        <f>'[3]Blocks (MC)'!A304</f>
        <v>0</v>
      </c>
    </row>
    <row r="305" spans="3:52" x14ac:dyDescent="0.2">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Tools'!$C305</f>
        <v>0</v>
      </c>
      <c r="AV305" s="105">
        <f>'[2]Pogo Sticks'!$C305</f>
        <v>0</v>
      </c>
      <c r="AW305" s="105">
        <f>'[1]Custom Objects'!$C300</f>
        <v>0</v>
      </c>
      <c r="AX305" s="105"/>
      <c r="AY305" s="105">
        <f>'[3]Items (MC)'!A305</f>
        <v>0</v>
      </c>
      <c r="AZ305" s="105">
        <f>'[3]Blocks (MC)'!A305</f>
        <v>0</v>
      </c>
    </row>
    <row r="306" spans="3:52" x14ac:dyDescent="0.2">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Tools'!$C306</f>
        <v>0</v>
      </c>
      <c r="AV306" s="105">
        <f>'[2]Pogo Sticks'!$C306</f>
        <v>0</v>
      </c>
      <c r="AW306" s="105">
        <f>'[1]Custom Objects'!$C301</f>
        <v>0</v>
      </c>
      <c r="AX306" s="105"/>
      <c r="AY306" s="105">
        <f>'[3]Items (MC)'!A306</f>
        <v>0</v>
      </c>
      <c r="AZ306" s="105">
        <f>'[3]Blocks (MC)'!A306</f>
        <v>0</v>
      </c>
    </row>
    <row r="307" spans="3:52" x14ac:dyDescent="0.2">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Tools'!$C307</f>
        <v>0</v>
      </c>
      <c r="AV307" s="105">
        <f>'[2]Pogo Sticks'!$C307</f>
        <v>0</v>
      </c>
      <c r="AW307" s="105">
        <f>'[1]Custom Objects'!$C302</f>
        <v>0</v>
      </c>
      <c r="AX307" s="105"/>
      <c r="AY307" s="105">
        <f>'[3]Items (MC)'!A307</f>
        <v>0</v>
      </c>
      <c r="AZ307" s="105">
        <f>'[3]Blocks (MC)'!A307</f>
        <v>0</v>
      </c>
    </row>
    <row r="308" spans="3:52" x14ac:dyDescent="0.2">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Tools'!$C308</f>
        <v>0</v>
      </c>
      <c r="AV308" s="105">
        <f>'[2]Pogo Sticks'!$C308</f>
        <v>0</v>
      </c>
      <c r="AW308" s="105">
        <f>'[1]Custom Objects'!$C303</f>
        <v>0</v>
      </c>
      <c r="AX308" s="105"/>
      <c r="AY308" s="105">
        <f>'[3]Items (MC)'!A308</f>
        <v>0</v>
      </c>
      <c r="AZ308" s="105">
        <f>'[3]Blocks (MC)'!A308</f>
        <v>0</v>
      </c>
    </row>
    <row r="309" spans="3:52" x14ac:dyDescent="0.2">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Tools'!$C309</f>
        <v>0</v>
      </c>
      <c r="AV309" s="105">
        <f>'[2]Pogo Sticks'!$C309</f>
        <v>0</v>
      </c>
      <c r="AW309" s="105">
        <f>'[1]Custom Objects'!$C304</f>
        <v>0</v>
      </c>
      <c r="AX309" s="105"/>
      <c r="AY309" s="105">
        <f>'[3]Items (MC)'!A309</f>
        <v>0</v>
      </c>
      <c r="AZ309" s="105">
        <f>'[3]Blocks (MC)'!A309</f>
        <v>0</v>
      </c>
    </row>
    <row r="310" spans="3:52" x14ac:dyDescent="0.2">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Tools'!$C310</f>
        <v>0</v>
      </c>
      <c r="AV310" s="105">
        <f>'[2]Pogo Sticks'!$C310</f>
        <v>0</v>
      </c>
      <c r="AW310" s="105">
        <f>'[1]Custom Objects'!$C305</f>
        <v>0</v>
      </c>
      <c r="AX310" s="105"/>
      <c r="AY310" s="105">
        <f>'[3]Items (MC)'!A310</f>
        <v>0</v>
      </c>
      <c r="AZ310" s="105">
        <f>'[3]Blocks (MC)'!A310</f>
        <v>0</v>
      </c>
    </row>
    <row r="311" spans="3:52" x14ac:dyDescent="0.2">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Tools'!$C311</f>
        <v>0</v>
      </c>
      <c r="AV311" s="105">
        <f>'[2]Pogo Sticks'!$C311</f>
        <v>0</v>
      </c>
      <c r="AW311" s="105">
        <f>'[1]Custom Objects'!$C306</f>
        <v>0</v>
      </c>
      <c r="AX311" s="105"/>
      <c r="AY311" s="105">
        <f>'[3]Items (MC)'!A311</f>
        <v>0</v>
      </c>
      <c r="AZ311" s="105">
        <f>'[3]Blocks (MC)'!A311</f>
        <v>0</v>
      </c>
    </row>
    <row r="312" spans="3:52" x14ac:dyDescent="0.2">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Tools'!$C312</f>
        <v>0</v>
      </c>
      <c r="AV312" s="105">
        <f>'[2]Pogo Sticks'!$C312</f>
        <v>0</v>
      </c>
      <c r="AW312" s="105">
        <f>'[1]Custom Objects'!$C307</f>
        <v>0</v>
      </c>
      <c r="AX312" s="105"/>
      <c r="AY312" s="105">
        <f>'[3]Items (MC)'!A312</f>
        <v>0</v>
      </c>
      <c r="AZ312" s="105">
        <f>'[3]Blocks (MC)'!A312</f>
        <v>0</v>
      </c>
    </row>
    <row r="313" spans="3:52" x14ac:dyDescent="0.2">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Tools'!$C313</f>
        <v>0</v>
      </c>
      <c r="AV313" s="105">
        <f>'[2]Pogo Sticks'!$C313</f>
        <v>0</v>
      </c>
      <c r="AW313" s="105">
        <f>'[1]Custom Objects'!$C308</f>
        <v>0</v>
      </c>
      <c r="AX313" s="105"/>
      <c r="AY313" s="105">
        <f>'[3]Items (MC)'!A313</f>
        <v>0</v>
      </c>
      <c r="AZ313" s="105">
        <f>'[3]Blocks (MC)'!A313</f>
        <v>0</v>
      </c>
    </row>
    <row r="314" spans="3:52" x14ac:dyDescent="0.2">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Tools'!$C314</f>
        <v>0</v>
      </c>
      <c r="AV314" s="105">
        <f>'[2]Pogo Sticks'!$C314</f>
        <v>0</v>
      </c>
      <c r="AW314" s="105">
        <f>'[1]Custom Objects'!$C309</f>
        <v>0</v>
      </c>
      <c r="AX314" s="105"/>
      <c r="AY314" s="105">
        <f>'[3]Items (MC)'!A314</f>
        <v>0</v>
      </c>
      <c r="AZ314" s="105">
        <f>'[3]Blocks (MC)'!A314</f>
        <v>0</v>
      </c>
    </row>
    <row r="315" spans="3:52" x14ac:dyDescent="0.2">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Tools'!$C315</f>
        <v>0</v>
      </c>
      <c r="AV315" s="105">
        <f>'[2]Pogo Sticks'!$C315</f>
        <v>0</v>
      </c>
      <c r="AW315" s="105">
        <f>'[1]Custom Objects'!$C310</f>
        <v>0</v>
      </c>
      <c r="AX315" s="105"/>
      <c r="AY315" s="105">
        <f>'[3]Items (MC)'!A315</f>
        <v>0</v>
      </c>
      <c r="AZ315" s="105">
        <f>'[3]Blocks (MC)'!A315</f>
        <v>0</v>
      </c>
    </row>
    <row r="316" spans="3:52" x14ac:dyDescent="0.2">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Tools'!$C316</f>
        <v>0</v>
      </c>
      <c r="AV316" s="105">
        <f>'[2]Pogo Sticks'!$C316</f>
        <v>0</v>
      </c>
      <c r="AW316" s="105">
        <f>'[1]Custom Objects'!$C311</f>
        <v>0</v>
      </c>
      <c r="AX316" s="105"/>
      <c r="AY316" s="105">
        <f>'[3]Items (MC)'!A316</f>
        <v>0</v>
      </c>
      <c r="AZ316" s="105">
        <f>'[3]Blocks (MC)'!A316</f>
        <v>0</v>
      </c>
    </row>
    <row r="317" spans="3:52" x14ac:dyDescent="0.2">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Tools'!$C317</f>
        <v>0</v>
      </c>
      <c r="AV317" s="105">
        <f>'[2]Pogo Sticks'!$C317</f>
        <v>0</v>
      </c>
      <c r="AW317" s="105">
        <f>'[1]Custom Objects'!$C312</f>
        <v>0</v>
      </c>
      <c r="AX317" s="105"/>
      <c r="AY317" s="105">
        <f>'[3]Items (MC)'!A317</f>
        <v>0</v>
      </c>
      <c r="AZ317" s="105">
        <f>'[3]Blocks (MC)'!A317</f>
        <v>0</v>
      </c>
    </row>
    <row r="318" spans="3:52" x14ac:dyDescent="0.2">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Tools'!$C318</f>
        <v>0</v>
      </c>
      <c r="AV318" s="105">
        <f>'[2]Pogo Sticks'!$C318</f>
        <v>0</v>
      </c>
      <c r="AW318" s="105">
        <f>'[1]Custom Objects'!$C313</f>
        <v>0</v>
      </c>
      <c r="AX318" s="105"/>
      <c r="AY318" s="105">
        <f>'[3]Items (MC)'!A318</f>
        <v>0</v>
      </c>
      <c r="AZ318" s="105">
        <f>'[3]Blocks (MC)'!A318</f>
        <v>0</v>
      </c>
    </row>
    <row r="319" spans="3:52" x14ac:dyDescent="0.2">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Tools'!$C319</f>
        <v>0</v>
      </c>
      <c r="AV319" s="105">
        <f>'[2]Pogo Sticks'!$C319</f>
        <v>0</v>
      </c>
      <c r="AW319" s="105">
        <f>'[1]Custom Objects'!$C314</f>
        <v>0</v>
      </c>
      <c r="AX319" s="105"/>
      <c r="AY319" s="105">
        <f>'[3]Items (MC)'!A319</f>
        <v>0</v>
      </c>
      <c r="AZ319" s="105">
        <f>'[3]Blocks (MC)'!A319</f>
        <v>0</v>
      </c>
    </row>
    <row r="320" spans="3:52" x14ac:dyDescent="0.2">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Tools'!$C320</f>
        <v>0</v>
      </c>
      <c r="AV320" s="105">
        <f>'[2]Pogo Sticks'!$C320</f>
        <v>0</v>
      </c>
      <c r="AW320" s="105">
        <f>'[1]Custom Objects'!$C315</f>
        <v>0</v>
      </c>
      <c r="AX320" s="105"/>
      <c r="AY320" s="105">
        <f>'[3]Items (MC)'!A320</f>
        <v>0</v>
      </c>
      <c r="AZ320" s="105">
        <f>'[3]Blocks (MC)'!A320</f>
        <v>0</v>
      </c>
    </row>
    <row r="321" spans="3:52" x14ac:dyDescent="0.2">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Tools'!$C321</f>
        <v>0</v>
      </c>
      <c r="AV321" s="105">
        <f>'[2]Pogo Sticks'!$C321</f>
        <v>0</v>
      </c>
      <c r="AW321" s="105">
        <f>'[1]Custom Objects'!$C316</f>
        <v>0</v>
      </c>
      <c r="AX321" s="105"/>
      <c r="AY321" s="105">
        <f>'[3]Items (MC)'!A321</f>
        <v>0</v>
      </c>
      <c r="AZ321" s="105">
        <f>'[3]Blocks (MC)'!A321</f>
        <v>0</v>
      </c>
    </row>
    <row r="322" spans="3:52" x14ac:dyDescent="0.2">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Tools'!$C322</f>
        <v>0</v>
      </c>
      <c r="AV322" s="105">
        <f>'[2]Pogo Sticks'!$C322</f>
        <v>0</v>
      </c>
      <c r="AW322" s="105">
        <f>'[1]Custom Objects'!$C317</f>
        <v>0</v>
      </c>
      <c r="AX322" s="105"/>
      <c r="AY322" s="105">
        <f>'[3]Items (MC)'!A322</f>
        <v>0</v>
      </c>
      <c r="AZ322" s="105">
        <f>'[3]Blocks (MC)'!A322</f>
        <v>0</v>
      </c>
    </row>
    <row r="323" spans="3:52" x14ac:dyDescent="0.2">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Tools'!$C323</f>
        <v>0</v>
      </c>
      <c r="AV323" s="105">
        <f>'[2]Pogo Sticks'!$C323</f>
        <v>0</v>
      </c>
      <c r="AW323" s="105">
        <f>'[1]Custom Objects'!$C318</f>
        <v>0</v>
      </c>
      <c r="AX323" s="105"/>
      <c r="AY323" s="105">
        <f>'[3]Items (MC)'!A323</f>
        <v>0</v>
      </c>
      <c r="AZ323" s="105">
        <f>'[3]Blocks (MC)'!A323</f>
        <v>0</v>
      </c>
    </row>
    <row r="324" spans="3:52" x14ac:dyDescent="0.2">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Tools'!$C324</f>
        <v>0</v>
      </c>
      <c r="AV324" s="105">
        <f>'[2]Pogo Sticks'!$C324</f>
        <v>0</v>
      </c>
      <c r="AW324" s="105">
        <f>'[1]Custom Objects'!$C319</f>
        <v>0</v>
      </c>
      <c r="AX324" s="105"/>
      <c r="AY324" s="105">
        <f>'[3]Items (MC)'!A324</f>
        <v>0</v>
      </c>
      <c r="AZ324" s="105">
        <f>'[3]Blocks (MC)'!A324</f>
        <v>0</v>
      </c>
    </row>
    <row r="325" spans="3:52" x14ac:dyDescent="0.2">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Tools'!$C325</f>
        <v>0</v>
      </c>
      <c r="AV325" s="105">
        <f>'[2]Pogo Sticks'!$C325</f>
        <v>0</v>
      </c>
      <c r="AW325" s="105">
        <f>'[1]Custom Objects'!$C320</f>
        <v>0</v>
      </c>
      <c r="AX325" s="105"/>
      <c r="AY325" s="105">
        <f>'[3]Items (MC)'!A325</f>
        <v>0</v>
      </c>
      <c r="AZ325" s="105">
        <f>'[3]Blocks (MC)'!A325</f>
        <v>0</v>
      </c>
    </row>
    <row r="326" spans="3:52" x14ac:dyDescent="0.2">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Tools'!$C326</f>
        <v>0</v>
      </c>
      <c r="AV326" s="105">
        <f>'[2]Pogo Sticks'!$C326</f>
        <v>0</v>
      </c>
      <c r="AW326" s="105">
        <f>'[1]Custom Objects'!$C321</f>
        <v>0</v>
      </c>
      <c r="AX326" s="105"/>
      <c r="AY326" s="105">
        <f>'[3]Items (MC)'!A326</f>
        <v>0</v>
      </c>
      <c r="AZ326" s="105">
        <f>'[3]Blocks (MC)'!A326</f>
        <v>0</v>
      </c>
    </row>
    <row r="327" spans="3:52" x14ac:dyDescent="0.2">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Tools'!$C327</f>
        <v>0</v>
      </c>
      <c r="AV327" s="105">
        <f>'[2]Pogo Sticks'!$C327</f>
        <v>0</v>
      </c>
      <c r="AW327" s="105">
        <f>'[1]Custom Objects'!$C322</f>
        <v>0</v>
      </c>
      <c r="AX327" s="105"/>
      <c r="AY327" s="105">
        <f>'[3]Items (MC)'!A327</f>
        <v>0</v>
      </c>
      <c r="AZ327" s="105">
        <f>'[3]Blocks (MC)'!A327</f>
        <v>0</v>
      </c>
    </row>
    <row r="328" spans="3:52" x14ac:dyDescent="0.2">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Tools'!$C328</f>
        <v>0</v>
      </c>
      <c r="AV328" s="105">
        <f>'[2]Pogo Sticks'!$C328</f>
        <v>0</v>
      </c>
      <c r="AW328" s="105">
        <f>'[1]Custom Objects'!$C323</f>
        <v>0</v>
      </c>
      <c r="AX328" s="105"/>
      <c r="AY328" s="105">
        <f>'[3]Items (MC)'!A328</f>
        <v>0</v>
      </c>
      <c r="AZ328" s="105">
        <f>'[3]Blocks (MC)'!A328</f>
        <v>0</v>
      </c>
    </row>
    <row r="329" spans="3:52" x14ac:dyDescent="0.2">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Tools'!$C329</f>
        <v>0</v>
      </c>
      <c r="AV329" s="105">
        <f>'[2]Pogo Sticks'!$C329</f>
        <v>0</v>
      </c>
      <c r="AW329" s="105">
        <f>'[1]Custom Objects'!$C324</f>
        <v>0</v>
      </c>
      <c r="AX329" s="105"/>
      <c r="AY329" s="105">
        <f>'[3]Items (MC)'!A329</f>
        <v>0</v>
      </c>
      <c r="AZ329" s="105">
        <f>'[3]Blocks (MC)'!A329</f>
        <v>0</v>
      </c>
    </row>
    <row r="330" spans="3:52" x14ac:dyDescent="0.2">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Tools'!$C330</f>
        <v>0</v>
      </c>
      <c r="AV330" s="105">
        <f>'[2]Pogo Sticks'!$C330</f>
        <v>0</v>
      </c>
      <c r="AW330" s="105">
        <f>'[1]Custom Objects'!$C325</f>
        <v>0</v>
      </c>
      <c r="AX330" s="105"/>
      <c r="AY330" s="105">
        <f>'[3]Items (MC)'!A330</f>
        <v>0</v>
      </c>
      <c r="AZ330" s="105">
        <f>'[3]Blocks (MC)'!A330</f>
        <v>0</v>
      </c>
    </row>
    <row r="331" spans="3:52" x14ac:dyDescent="0.2">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Tools'!$C331</f>
        <v>0</v>
      </c>
      <c r="AV331" s="105">
        <f>'[2]Pogo Sticks'!$C331</f>
        <v>0</v>
      </c>
      <c r="AW331" s="105">
        <f>'[1]Custom Objects'!$C326</f>
        <v>0</v>
      </c>
      <c r="AX331" s="105"/>
      <c r="AY331" s="105">
        <f>'[3]Items (MC)'!A331</f>
        <v>0</v>
      </c>
      <c r="AZ331" s="105">
        <f>'[3]Blocks (MC)'!A331</f>
        <v>0</v>
      </c>
    </row>
    <row r="332" spans="3:52" x14ac:dyDescent="0.2">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Tools'!$C332</f>
        <v>0</v>
      </c>
      <c r="AV332" s="105">
        <f>'[2]Pogo Sticks'!$C332</f>
        <v>0</v>
      </c>
      <c r="AW332" s="105">
        <f>'[1]Custom Objects'!$C327</f>
        <v>0</v>
      </c>
      <c r="AX332" s="105"/>
      <c r="AY332" s="105">
        <f>'[3]Items (MC)'!A332</f>
        <v>0</v>
      </c>
      <c r="AZ332" s="105">
        <f>'[3]Blocks (MC)'!A332</f>
        <v>0</v>
      </c>
    </row>
    <row r="333" spans="3:52" x14ac:dyDescent="0.2">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Tools'!$C333</f>
        <v>0</v>
      </c>
      <c r="AV333" s="105">
        <f>'[2]Pogo Sticks'!$C333</f>
        <v>0</v>
      </c>
      <c r="AW333" s="105">
        <f>'[1]Custom Objects'!$C328</f>
        <v>0</v>
      </c>
      <c r="AX333" s="105"/>
      <c r="AY333" s="105">
        <f>'[3]Items (MC)'!A333</f>
        <v>0</v>
      </c>
      <c r="AZ333" s="105">
        <f>'[3]Blocks (MC)'!A333</f>
        <v>0</v>
      </c>
    </row>
    <row r="334" spans="3:52" x14ac:dyDescent="0.2">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Tools'!$C334</f>
        <v>0</v>
      </c>
      <c r="AV334" s="105">
        <f>'[2]Pogo Sticks'!$C334</f>
        <v>0</v>
      </c>
      <c r="AW334" s="105">
        <f>'[1]Custom Objects'!$C329</f>
        <v>0</v>
      </c>
      <c r="AX334" s="105"/>
      <c r="AY334" s="105">
        <f>'[3]Items (MC)'!A334</f>
        <v>0</v>
      </c>
      <c r="AZ334" s="105">
        <f>'[3]Blocks (MC)'!A334</f>
        <v>0</v>
      </c>
    </row>
    <row r="335" spans="3:52" x14ac:dyDescent="0.2">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Tools'!$C335</f>
        <v>0</v>
      </c>
      <c r="AV335" s="105">
        <f>'[2]Pogo Sticks'!$C335</f>
        <v>0</v>
      </c>
      <c r="AW335" s="105">
        <f>'[1]Custom Objects'!$C330</f>
        <v>0</v>
      </c>
      <c r="AX335" s="105"/>
      <c r="AY335" s="105">
        <f>'[3]Items (MC)'!A335</f>
        <v>0</v>
      </c>
      <c r="AZ335" s="105">
        <f>'[3]Blocks (MC)'!A335</f>
        <v>0</v>
      </c>
    </row>
    <row r="336" spans="3:52" x14ac:dyDescent="0.2">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Tools'!$C336</f>
        <v>0</v>
      </c>
      <c r="AV336" s="105">
        <f>'[2]Pogo Sticks'!$C336</f>
        <v>0</v>
      </c>
      <c r="AW336" s="105">
        <f>'[1]Custom Objects'!$C331</f>
        <v>0</v>
      </c>
      <c r="AX336" s="105"/>
      <c r="AY336" s="105">
        <f>'[3]Items (MC)'!A336</f>
        <v>0</v>
      </c>
      <c r="AZ336" s="105">
        <f>'[3]Blocks (MC)'!A336</f>
        <v>0</v>
      </c>
    </row>
    <row r="337" spans="3:52" x14ac:dyDescent="0.2">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Tools'!$C337</f>
        <v>0</v>
      </c>
      <c r="AV337" s="105">
        <f>'[2]Pogo Sticks'!$C337</f>
        <v>0</v>
      </c>
      <c r="AW337" s="105">
        <f>'[1]Custom Objects'!$C332</f>
        <v>0</v>
      </c>
      <c r="AX337" s="105"/>
      <c r="AY337" s="105">
        <f>'[3]Items (MC)'!A337</f>
        <v>0</v>
      </c>
      <c r="AZ337" s="105">
        <f>'[3]Blocks (MC)'!A337</f>
        <v>0</v>
      </c>
    </row>
    <row r="338" spans="3:52" x14ac:dyDescent="0.2">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Tools'!$C338</f>
        <v>0</v>
      </c>
      <c r="AV338" s="105">
        <f>'[2]Pogo Sticks'!$C338</f>
        <v>0</v>
      </c>
      <c r="AW338" s="105">
        <f>'[1]Custom Objects'!$C333</f>
        <v>0</v>
      </c>
      <c r="AX338" s="105"/>
      <c r="AY338" s="105">
        <f>'[3]Items (MC)'!A338</f>
        <v>0</v>
      </c>
      <c r="AZ338" s="105">
        <f>'[3]Blocks (MC)'!A338</f>
        <v>0</v>
      </c>
    </row>
    <row r="339" spans="3:52" x14ac:dyDescent="0.2">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Tools'!$C339</f>
        <v>0</v>
      </c>
      <c r="AV339" s="105">
        <f>'[2]Pogo Sticks'!$C339</f>
        <v>0</v>
      </c>
      <c r="AW339" s="105">
        <f>'[1]Custom Objects'!$C334</f>
        <v>0</v>
      </c>
      <c r="AX339" s="105"/>
      <c r="AY339" s="105">
        <f>'[3]Items (MC)'!A339</f>
        <v>0</v>
      </c>
      <c r="AZ339" s="105">
        <f>'[3]Blocks (MC)'!A339</f>
        <v>0</v>
      </c>
    </row>
    <row r="340" spans="3:52" x14ac:dyDescent="0.2">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Tools'!$C340</f>
        <v>0</v>
      </c>
      <c r="AV340" s="105">
        <f>'[2]Pogo Sticks'!$C340</f>
        <v>0</v>
      </c>
      <c r="AW340" s="105">
        <f>'[1]Custom Objects'!$C335</f>
        <v>0</v>
      </c>
      <c r="AX340" s="105"/>
      <c r="AY340" s="105">
        <f>'[3]Items (MC)'!A340</f>
        <v>0</v>
      </c>
      <c r="AZ340" s="105">
        <f>'[3]Blocks (MC)'!A340</f>
        <v>0</v>
      </c>
    </row>
    <row r="341" spans="3:52" x14ac:dyDescent="0.2">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Tools'!$C341</f>
        <v>0</v>
      </c>
      <c r="AV341" s="105">
        <f>'[2]Pogo Sticks'!$C341</f>
        <v>0</v>
      </c>
      <c r="AW341" s="105">
        <f>'[1]Custom Objects'!$C336</f>
        <v>0</v>
      </c>
      <c r="AX341" s="105"/>
      <c r="AY341" s="105">
        <f>'[3]Items (MC)'!A341</f>
        <v>0</v>
      </c>
      <c r="AZ341" s="105">
        <f>'[3]Blocks (MC)'!A341</f>
        <v>0</v>
      </c>
    </row>
    <row r="342" spans="3:52" x14ac:dyDescent="0.2">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Tools'!$C342</f>
        <v>0</v>
      </c>
      <c r="AV342" s="105">
        <f>'[2]Pogo Sticks'!$C342</f>
        <v>0</v>
      </c>
      <c r="AW342" s="105">
        <f>'[1]Custom Objects'!$C337</f>
        <v>0</v>
      </c>
      <c r="AX342" s="105"/>
      <c r="AY342" s="105">
        <f>'[3]Items (MC)'!A342</f>
        <v>0</v>
      </c>
      <c r="AZ342" s="105">
        <f>'[3]Blocks (MC)'!A342</f>
        <v>0</v>
      </c>
    </row>
    <row r="343" spans="3:52" x14ac:dyDescent="0.2">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Tools'!$C343</f>
        <v>0</v>
      </c>
      <c r="AV343" s="105">
        <f>'[2]Pogo Sticks'!$C343</f>
        <v>0</v>
      </c>
      <c r="AW343" s="105">
        <f>'[1]Custom Objects'!$C338</f>
        <v>0</v>
      </c>
      <c r="AX343" s="105"/>
      <c r="AY343" s="105">
        <f>'[3]Items (MC)'!A343</f>
        <v>0</v>
      </c>
      <c r="AZ343" s="105">
        <f>'[3]Blocks (MC)'!A343</f>
        <v>0</v>
      </c>
    </row>
    <row r="344" spans="3:52" x14ac:dyDescent="0.2">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Tools'!$C344</f>
        <v>0</v>
      </c>
      <c r="AV344" s="105">
        <f>'[2]Pogo Sticks'!$C344</f>
        <v>0</v>
      </c>
      <c r="AW344" s="105">
        <f>'[1]Custom Objects'!$C339</f>
        <v>0</v>
      </c>
      <c r="AX344" s="105"/>
      <c r="AY344" s="105">
        <f>'[3]Items (MC)'!A344</f>
        <v>0</v>
      </c>
      <c r="AZ344" s="105">
        <f>'[3]Blocks (MC)'!A344</f>
        <v>0</v>
      </c>
    </row>
    <row r="345" spans="3:52" x14ac:dyDescent="0.2">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Tools'!$C345</f>
        <v>0</v>
      </c>
      <c r="AV345" s="105">
        <f>'[2]Pogo Sticks'!$C345</f>
        <v>0</v>
      </c>
      <c r="AW345" s="105">
        <f>'[1]Custom Objects'!$C340</f>
        <v>0</v>
      </c>
      <c r="AX345" s="105"/>
      <c r="AY345" s="105">
        <f>'[3]Items (MC)'!A345</f>
        <v>0</v>
      </c>
      <c r="AZ345" s="105">
        <f>'[3]Blocks (MC)'!A345</f>
        <v>0</v>
      </c>
    </row>
    <row r="346" spans="3:52" x14ac:dyDescent="0.2">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Tools'!$C346</f>
        <v>0</v>
      </c>
      <c r="AV346" s="105">
        <f>'[2]Pogo Sticks'!$C346</f>
        <v>0</v>
      </c>
      <c r="AW346" s="105">
        <f>'[1]Custom Objects'!$C341</f>
        <v>0</v>
      </c>
      <c r="AX346" s="105"/>
      <c r="AY346" s="105">
        <f>'[3]Items (MC)'!A346</f>
        <v>0</v>
      </c>
      <c r="AZ346" s="105">
        <f>'[3]Blocks (MC)'!A346</f>
        <v>0</v>
      </c>
    </row>
    <row r="347" spans="3:52" x14ac:dyDescent="0.2">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Tools'!$C347</f>
        <v>0</v>
      </c>
      <c r="AV347" s="105">
        <f>'[2]Pogo Sticks'!$C347</f>
        <v>0</v>
      </c>
      <c r="AW347" s="105">
        <f>'[1]Custom Objects'!$C342</f>
        <v>0</v>
      </c>
      <c r="AX347" s="105"/>
      <c r="AY347" s="105">
        <f>'[3]Items (MC)'!A347</f>
        <v>0</v>
      </c>
      <c r="AZ347" s="105">
        <f>'[3]Blocks (MC)'!A347</f>
        <v>0</v>
      </c>
    </row>
    <row r="348" spans="3:52" x14ac:dyDescent="0.2">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Tools'!$C348</f>
        <v>0</v>
      </c>
      <c r="AV348" s="105">
        <f>'[2]Pogo Sticks'!$C348</f>
        <v>0</v>
      </c>
      <c r="AW348" s="105">
        <f>'[1]Custom Objects'!$C343</f>
        <v>0</v>
      </c>
      <c r="AX348" s="105"/>
      <c r="AY348" s="105">
        <f>'[3]Items (MC)'!A348</f>
        <v>0</v>
      </c>
      <c r="AZ348" s="105">
        <f>'[3]Blocks (MC)'!A348</f>
        <v>0</v>
      </c>
    </row>
    <row r="349" spans="3:52" x14ac:dyDescent="0.2">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Tools'!$C349</f>
        <v>0</v>
      </c>
      <c r="AV349" s="105">
        <f>'[2]Pogo Sticks'!$C349</f>
        <v>0</v>
      </c>
      <c r="AW349" s="105">
        <f>'[1]Custom Objects'!$C344</f>
        <v>0</v>
      </c>
      <c r="AX349" s="105"/>
      <c r="AY349" s="105">
        <f>'[3]Items (MC)'!A349</f>
        <v>0</v>
      </c>
      <c r="AZ349" s="105">
        <f>'[3]Blocks (MC)'!A349</f>
        <v>0</v>
      </c>
    </row>
    <row r="350" spans="3:52" x14ac:dyDescent="0.2">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Tools'!$C350</f>
        <v>0</v>
      </c>
      <c r="AV350" s="105">
        <f>'[2]Pogo Sticks'!$C350</f>
        <v>0</v>
      </c>
      <c r="AW350" s="105">
        <f>'[1]Custom Objects'!$C345</f>
        <v>0</v>
      </c>
      <c r="AX350" s="105"/>
      <c r="AY350" s="105">
        <f>'[3]Items (MC)'!A350</f>
        <v>0</v>
      </c>
      <c r="AZ350" s="105">
        <f>'[3]Blocks (MC)'!A350</f>
        <v>0</v>
      </c>
    </row>
    <row r="351" spans="3:52" x14ac:dyDescent="0.2">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Tools'!$C351</f>
        <v>0</v>
      </c>
      <c r="AV351" s="105">
        <f>'[2]Pogo Sticks'!$C351</f>
        <v>0</v>
      </c>
      <c r="AW351" s="105">
        <f>'[1]Custom Objects'!$C346</f>
        <v>0</v>
      </c>
      <c r="AX351" s="105"/>
      <c r="AY351" s="105">
        <f>'[3]Items (MC)'!A351</f>
        <v>0</v>
      </c>
      <c r="AZ351" s="105">
        <f>'[3]Blocks (MC)'!A351</f>
        <v>0</v>
      </c>
    </row>
    <row r="352" spans="3:52" x14ac:dyDescent="0.2">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Tools'!$C352</f>
        <v>0</v>
      </c>
      <c r="AV352" s="105">
        <f>'[2]Pogo Sticks'!$C352</f>
        <v>0</v>
      </c>
      <c r="AW352" s="105">
        <f>'[1]Custom Objects'!$C347</f>
        <v>0</v>
      </c>
      <c r="AX352" s="105"/>
      <c r="AY352" s="105">
        <f>'[3]Items (MC)'!A352</f>
        <v>0</v>
      </c>
      <c r="AZ352" s="105">
        <f>'[3]Blocks (MC)'!A352</f>
        <v>0</v>
      </c>
    </row>
    <row r="353" spans="3:52" x14ac:dyDescent="0.2">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Tools'!$C353</f>
        <v>0</v>
      </c>
      <c r="AV353" s="105">
        <f>'[2]Pogo Sticks'!$C353</f>
        <v>0</v>
      </c>
      <c r="AW353" s="105">
        <f>'[1]Custom Objects'!$C348</f>
        <v>0</v>
      </c>
      <c r="AX353" s="105"/>
      <c r="AY353" s="105">
        <f>'[3]Items (MC)'!A353</f>
        <v>0</v>
      </c>
      <c r="AZ353" s="105">
        <f>'[3]Blocks (MC)'!A353</f>
        <v>0</v>
      </c>
    </row>
    <row r="354" spans="3:52" x14ac:dyDescent="0.2">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Tools'!$C354</f>
        <v>0</v>
      </c>
      <c r="AV354" s="105">
        <f>'[2]Pogo Sticks'!$C354</f>
        <v>0</v>
      </c>
      <c r="AW354" s="105">
        <f>'[1]Custom Objects'!$C349</f>
        <v>0</v>
      </c>
      <c r="AX354" s="105"/>
      <c r="AY354" s="105">
        <f>'[3]Items (MC)'!A354</f>
        <v>0</v>
      </c>
      <c r="AZ354" s="105">
        <f>'[3]Blocks (MC)'!A354</f>
        <v>0</v>
      </c>
    </row>
    <row r="355" spans="3:52" x14ac:dyDescent="0.2">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Tools'!$C355</f>
        <v>0</v>
      </c>
      <c r="AV355" s="105">
        <f>'[2]Pogo Sticks'!$C355</f>
        <v>0</v>
      </c>
      <c r="AW355" s="105">
        <f>'[1]Custom Objects'!$C350</f>
        <v>0</v>
      </c>
      <c r="AX355" s="105"/>
      <c r="AY355" s="105">
        <f>'[3]Items (MC)'!A355</f>
        <v>0</v>
      </c>
      <c r="AZ355" s="105">
        <f>'[3]Blocks (MC)'!A355</f>
        <v>0</v>
      </c>
    </row>
    <row r="356" spans="3:52" x14ac:dyDescent="0.2">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Tools'!$C356</f>
        <v>0</v>
      </c>
      <c r="AV356" s="105">
        <f>'[2]Pogo Sticks'!$C356</f>
        <v>0</v>
      </c>
      <c r="AW356" s="105">
        <f>'[1]Custom Objects'!$C351</f>
        <v>0</v>
      </c>
      <c r="AX356" s="105"/>
      <c r="AY356" s="105">
        <f>'[3]Items (MC)'!A356</f>
        <v>0</v>
      </c>
      <c r="AZ356" s="105">
        <f>'[3]Blocks (MC)'!A356</f>
        <v>0</v>
      </c>
    </row>
    <row r="357" spans="3:52" x14ac:dyDescent="0.2">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Tools'!$C357</f>
        <v>0</v>
      </c>
      <c r="AV357" s="105">
        <f>'[2]Pogo Sticks'!$C357</f>
        <v>0</v>
      </c>
      <c r="AW357" s="105">
        <f>'[1]Custom Objects'!$C352</f>
        <v>0</v>
      </c>
      <c r="AX357" s="105"/>
      <c r="AY357" s="105">
        <f>'[3]Items (MC)'!A357</f>
        <v>0</v>
      </c>
      <c r="AZ357" s="105">
        <f>'[3]Blocks (MC)'!A357</f>
        <v>0</v>
      </c>
    </row>
    <row r="358" spans="3:52" x14ac:dyDescent="0.2">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Tools'!$C358</f>
        <v>0</v>
      </c>
      <c r="AV358" s="105">
        <f>'[2]Pogo Sticks'!$C358</f>
        <v>0</v>
      </c>
      <c r="AW358" s="105">
        <f>'[1]Custom Objects'!$C353</f>
        <v>0</v>
      </c>
      <c r="AX358" s="105"/>
      <c r="AY358" s="105">
        <f>'[3]Items (MC)'!A358</f>
        <v>0</v>
      </c>
      <c r="AZ358" s="105">
        <f>'[3]Blocks (MC)'!A358</f>
        <v>0</v>
      </c>
    </row>
    <row r="359" spans="3:52" x14ac:dyDescent="0.2">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Tools'!$C359</f>
        <v>0</v>
      </c>
      <c r="AV359" s="105">
        <f>'[2]Pogo Sticks'!$C359</f>
        <v>0</v>
      </c>
      <c r="AW359" s="105">
        <f>'[1]Custom Objects'!$C354</f>
        <v>0</v>
      </c>
      <c r="AX359" s="105"/>
      <c r="AY359" s="105">
        <f>'[3]Items (MC)'!A359</f>
        <v>0</v>
      </c>
      <c r="AZ359" s="105">
        <f>'[3]Blocks (MC)'!A359</f>
        <v>0</v>
      </c>
    </row>
    <row r="360" spans="3:52" x14ac:dyDescent="0.2">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Tools'!$C360</f>
        <v>0</v>
      </c>
      <c r="AV360" s="105">
        <f>'[2]Pogo Sticks'!$C360</f>
        <v>0</v>
      </c>
      <c r="AW360" s="105">
        <f>'[1]Custom Objects'!$C355</f>
        <v>0</v>
      </c>
      <c r="AX360" s="105"/>
      <c r="AY360" s="105">
        <f>'[3]Items (MC)'!A360</f>
        <v>0</v>
      </c>
      <c r="AZ360" s="105">
        <f>'[3]Blocks (MC)'!A360</f>
        <v>0</v>
      </c>
    </row>
    <row r="361" spans="3:52" x14ac:dyDescent="0.2">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Tools'!$C361</f>
        <v>0</v>
      </c>
      <c r="AV361" s="105">
        <f>'[2]Pogo Sticks'!$C361</f>
        <v>0</v>
      </c>
      <c r="AW361" s="105">
        <f>'[1]Custom Objects'!$C356</f>
        <v>0</v>
      </c>
      <c r="AX361" s="105"/>
      <c r="AY361" s="105">
        <f>'[3]Items (MC)'!A361</f>
        <v>0</v>
      </c>
      <c r="AZ361" s="105">
        <f>'[3]Blocks (MC)'!A361</f>
        <v>0</v>
      </c>
    </row>
    <row r="362" spans="3:52" x14ac:dyDescent="0.2">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Tools'!$C362</f>
        <v>0</v>
      </c>
      <c r="AV362" s="105">
        <f>'[2]Pogo Sticks'!$C362</f>
        <v>0</v>
      </c>
      <c r="AW362" s="105">
        <f>'[1]Custom Objects'!$C357</f>
        <v>0</v>
      </c>
      <c r="AX362" s="105"/>
      <c r="AY362" s="105">
        <f>'[3]Items (MC)'!A362</f>
        <v>0</v>
      </c>
      <c r="AZ362" s="105">
        <f>'[3]Blocks (MC)'!A362</f>
        <v>0</v>
      </c>
    </row>
    <row r="363" spans="3:52" x14ac:dyDescent="0.2">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Tools'!$C363</f>
        <v>0</v>
      </c>
      <c r="AV363" s="105">
        <f>'[2]Pogo Sticks'!$C363</f>
        <v>0</v>
      </c>
      <c r="AW363" s="105">
        <f>'[1]Custom Objects'!$C358</f>
        <v>0</v>
      </c>
      <c r="AX363" s="105"/>
      <c r="AY363" s="105">
        <f>'[3]Items (MC)'!A363</f>
        <v>0</v>
      </c>
      <c r="AZ363" s="105">
        <f>'[3]Blocks (MC)'!A363</f>
        <v>0</v>
      </c>
    </row>
    <row r="364" spans="3:52" x14ac:dyDescent="0.2">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Tools'!$C364</f>
        <v>0</v>
      </c>
      <c r="AV364" s="105">
        <f>'[2]Pogo Sticks'!$C364</f>
        <v>0</v>
      </c>
      <c r="AW364" s="105">
        <f>'[1]Custom Objects'!$C359</f>
        <v>0</v>
      </c>
      <c r="AX364" s="105"/>
      <c r="AY364" s="105">
        <f>'[3]Items (MC)'!A364</f>
        <v>0</v>
      </c>
      <c r="AZ364" s="105">
        <f>'[3]Blocks (MC)'!A364</f>
        <v>0</v>
      </c>
    </row>
    <row r="365" spans="3:52" x14ac:dyDescent="0.2">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Tools'!$C365</f>
        <v>0</v>
      </c>
      <c r="AV365" s="105">
        <f>'[2]Pogo Sticks'!$C365</f>
        <v>0</v>
      </c>
      <c r="AW365" s="105">
        <f>'[1]Custom Objects'!$C360</f>
        <v>0</v>
      </c>
      <c r="AX365" s="105"/>
      <c r="AY365" s="105">
        <f>'[3]Items (MC)'!A365</f>
        <v>0</v>
      </c>
      <c r="AZ365" s="105">
        <f>'[3]Blocks (MC)'!A365</f>
        <v>0</v>
      </c>
    </row>
    <row r="366" spans="3:52" x14ac:dyDescent="0.2">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Tools'!$C366</f>
        <v>0</v>
      </c>
      <c r="AV366" s="105">
        <f>'[2]Pogo Sticks'!$C366</f>
        <v>0</v>
      </c>
      <c r="AW366" s="105">
        <f>'[1]Custom Objects'!$C361</f>
        <v>0</v>
      </c>
      <c r="AX366" s="105"/>
      <c r="AY366" s="105">
        <f>'[3]Items (MC)'!A366</f>
        <v>0</v>
      </c>
      <c r="AZ366" s="105">
        <f>'[3]Blocks (MC)'!A366</f>
        <v>0</v>
      </c>
    </row>
    <row r="367" spans="3:52" x14ac:dyDescent="0.2">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Tools'!$C367</f>
        <v>0</v>
      </c>
      <c r="AV367" s="105">
        <f>'[2]Pogo Sticks'!$C367</f>
        <v>0</v>
      </c>
      <c r="AW367" s="105">
        <f>'[1]Custom Objects'!$C362</f>
        <v>0</v>
      </c>
      <c r="AX367" s="105"/>
      <c r="AY367" s="105">
        <f>'[3]Items (MC)'!A367</f>
        <v>0</v>
      </c>
      <c r="AZ367" s="105">
        <f>'[3]Blocks (MC)'!A367</f>
        <v>0</v>
      </c>
    </row>
    <row r="368" spans="3:52" x14ac:dyDescent="0.2">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Tools'!$C368</f>
        <v>0</v>
      </c>
      <c r="AV368" s="105">
        <f>'[2]Pogo Sticks'!$C368</f>
        <v>0</v>
      </c>
      <c r="AW368" s="105">
        <f>'[1]Custom Objects'!$C363</f>
        <v>0</v>
      </c>
      <c r="AX368" s="105"/>
      <c r="AY368" s="105">
        <f>'[3]Items (MC)'!A368</f>
        <v>0</v>
      </c>
      <c r="AZ368" s="105">
        <f>'[3]Blocks (MC)'!A368</f>
        <v>0</v>
      </c>
    </row>
    <row r="369" spans="3:52" x14ac:dyDescent="0.2">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Tools'!$C369</f>
        <v>0</v>
      </c>
      <c r="AV369" s="105">
        <f>'[2]Pogo Sticks'!$C369</f>
        <v>0</v>
      </c>
      <c r="AW369" s="105">
        <f>'[1]Custom Objects'!$C364</f>
        <v>0</v>
      </c>
      <c r="AX369" s="105"/>
      <c r="AY369" s="105">
        <f>'[3]Items (MC)'!A369</f>
        <v>0</v>
      </c>
      <c r="AZ369" s="105">
        <f>'[3]Blocks (MC)'!A369</f>
        <v>0</v>
      </c>
    </row>
    <row r="370" spans="3:52" x14ac:dyDescent="0.2">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Tools'!$C370</f>
        <v>0</v>
      </c>
      <c r="AV370" s="105">
        <f>'[2]Pogo Sticks'!$C370</f>
        <v>0</v>
      </c>
      <c r="AW370" s="105">
        <f>'[1]Custom Objects'!$C365</f>
        <v>0</v>
      </c>
      <c r="AX370" s="105"/>
      <c r="AY370" s="105">
        <f>'[3]Items (MC)'!A370</f>
        <v>0</v>
      </c>
      <c r="AZ370" s="105">
        <f>'[3]Blocks (MC)'!A370</f>
        <v>0</v>
      </c>
    </row>
    <row r="371" spans="3:52" x14ac:dyDescent="0.2">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Tools'!$C371</f>
        <v>0</v>
      </c>
      <c r="AV371" s="105">
        <f>'[2]Pogo Sticks'!$C371</f>
        <v>0</v>
      </c>
      <c r="AW371" s="105">
        <f>'[1]Custom Objects'!$C366</f>
        <v>0</v>
      </c>
      <c r="AX371" s="105"/>
      <c r="AY371" s="105">
        <f>'[3]Items (MC)'!A371</f>
        <v>0</v>
      </c>
      <c r="AZ371" s="105">
        <f>'[3]Blocks (MC)'!A371</f>
        <v>0</v>
      </c>
    </row>
    <row r="372" spans="3:52" x14ac:dyDescent="0.2">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Tools'!$C372</f>
        <v>0</v>
      </c>
      <c r="AV372" s="105">
        <f>'[2]Pogo Sticks'!$C372</f>
        <v>0</v>
      </c>
      <c r="AW372" s="105">
        <f>'[1]Custom Objects'!$C367</f>
        <v>0</v>
      </c>
      <c r="AX372" s="105"/>
      <c r="AY372" s="105">
        <f>'[3]Items (MC)'!A372</f>
        <v>0</v>
      </c>
      <c r="AZ372" s="105">
        <f>'[3]Blocks (MC)'!A372</f>
        <v>0</v>
      </c>
    </row>
    <row r="373" spans="3:52" x14ac:dyDescent="0.2">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Tools'!$C373</f>
        <v>0</v>
      </c>
      <c r="AV373" s="105">
        <f>'[2]Pogo Sticks'!$C373</f>
        <v>0</v>
      </c>
      <c r="AW373" s="105">
        <f>'[1]Custom Objects'!$C368</f>
        <v>0</v>
      </c>
      <c r="AX373" s="105"/>
      <c r="AY373" s="105">
        <f>'[3]Items (MC)'!A373</f>
        <v>0</v>
      </c>
      <c r="AZ373" s="105">
        <f>'[3]Blocks (MC)'!A373</f>
        <v>0</v>
      </c>
    </row>
    <row r="374" spans="3:52" x14ac:dyDescent="0.2">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Tools'!$C374</f>
        <v>0</v>
      </c>
      <c r="AV374" s="105">
        <f>'[2]Pogo Sticks'!$C374</f>
        <v>0</v>
      </c>
      <c r="AW374" s="105">
        <f>'[1]Custom Objects'!$C369</f>
        <v>0</v>
      </c>
      <c r="AX374" s="105"/>
      <c r="AY374" s="105">
        <f>'[3]Items (MC)'!A374</f>
        <v>0</v>
      </c>
      <c r="AZ374" s="105">
        <f>'[3]Blocks (MC)'!A374</f>
        <v>0</v>
      </c>
    </row>
    <row r="375" spans="3:52" x14ac:dyDescent="0.2">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Tools'!$C375</f>
        <v>0</v>
      </c>
      <c r="AV375" s="105">
        <f>'[2]Pogo Sticks'!$C375</f>
        <v>0</v>
      </c>
      <c r="AW375" s="105">
        <f>'[1]Custom Objects'!$C370</f>
        <v>0</v>
      </c>
      <c r="AX375" s="105"/>
      <c r="AY375" s="105">
        <f>'[3]Items (MC)'!A375</f>
        <v>0</v>
      </c>
      <c r="AZ375" s="105">
        <f>'[3]Blocks (MC)'!A375</f>
        <v>0</v>
      </c>
    </row>
    <row r="376" spans="3:52" x14ac:dyDescent="0.2">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Tools'!$C376</f>
        <v>0</v>
      </c>
      <c r="AV376" s="105">
        <f>'[2]Pogo Sticks'!$C376</f>
        <v>0</v>
      </c>
      <c r="AW376" s="105">
        <f>'[1]Custom Objects'!$C371</f>
        <v>0</v>
      </c>
      <c r="AX376" s="105"/>
      <c r="AY376" s="105">
        <f>'[3]Items (MC)'!A376</f>
        <v>0</v>
      </c>
      <c r="AZ376" s="105">
        <f>'[3]Blocks (MC)'!A376</f>
        <v>0</v>
      </c>
    </row>
    <row r="377" spans="3:52" x14ac:dyDescent="0.2">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Tools'!$C377</f>
        <v>0</v>
      </c>
      <c r="AV377" s="105">
        <f>'[2]Pogo Sticks'!$C377</f>
        <v>0</v>
      </c>
      <c r="AW377" s="105">
        <f>'[1]Custom Objects'!$C372</f>
        <v>0</v>
      </c>
      <c r="AX377" s="105"/>
      <c r="AY377" s="105">
        <f>'[3]Items (MC)'!A377</f>
        <v>0</v>
      </c>
      <c r="AZ377" s="105">
        <f>'[3]Blocks (MC)'!A377</f>
        <v>0</v>
      </c>
    </row>
    <row r="378" spans="3:52" x14ac:dyDescent="0.2">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Tools'!$C378</f>
        <v>0</v>
      </c>
      <c r="AV378" s="105">
        <f>'[2]Pogo Sticks'!$C378</f>
        <v>0</v>
      </c>
      <c r="AW378" s="105">
        <f>'[1]Custom Objects'!$C373</f>
        <v>0</v>
      </c>
      <c r="AX378" s="105"/>
      <c r="AY378" s="105">
        <f>'[3]Items (MC)'!A378</f>
        <v>0</v>
      </c>
      <c r="AZ378" s="105">
        <f>'[3]Blocks (MC)'!A378</f>
        <v>0</v>
      </c>
    </row>
    <row r="379" spans="3:52" x14ac:dyDescent="0.2">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Tools'!$C379</f>
        <v>0</v>
      </c>
      <c r="AV379" s="105">
        <f>'[2]Pogo Sticks'!$C379</f>
        <v>0</v>
      </c>
      <c r="AW379" s="105">
        <f>'[1]Custom Objects'!$C374</f>
        <v>0</v>
      </c>
      <c r="AX379" s="105"/>
      <c r="AY379" s="105">
        <f>'[3]Items (MC)'!A379</f>
        <v>0</v>
      </c>
      <c r="AZ379" s="105">
        <f>'[3]Blocks (MC)'!A379</f>
        <v>0</v>
      </c>
    </row>
    <row r="380" spans="3:52" x14ac:dyDescent="0.2">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Tools'!$C380</f>
        <v>0</v>
      </c>
      <c r="AV380" s="105">
        <f>'[2]Pogo Sticks'!$C380</f>
        <v>0</v>
      </c>
      <c r="AW380" s="105">
        <f>'[1]Custom Objects'!$C375</f>
        <v>0</v>
      </c>
      <c r="AX380" s="105"/>
      <c r="AY380" s="105">
        <f>'[3]Items (MC)'!A380</f>
        <v>0</v>
      </c>
      <c r="AZ380" s="105">
        <f>'[3]Blocks (MC)'!A380</f>
        <v>0</v>
      </c>
    </row>
    <row r="381" spans="3:52" x14ac:dyDescent="0.2">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Tools'!$C381</f>
        <v>0</v>
      </c>
      <c r="AV381" s="105">
        <f>'[2]Pogo Sticks'!$C381</f>
        <v>0</v>
      </c>
      <c r="AW381" s="105">
        <f>'[1]Custom Objects'!$C376</f>
        <v>0</v>
      </c>
      <c r="AX381" s="105"/>
      <c r="AY381" s="105">
        <f>'[3]Items (MC)'!A381</f>
        <v>0</v>
      </c>
      <c r="AZ381" s="105">
        <f>'[3]Blocks (MC)'!A381</f>
        <v>0</v>
      </c>
    </row>
    <row r="382" spans="3:52" x14ac:dyDescent="0.2">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Tools'!$C382</f>
        <v>0</v>
      </c>
      <c r="AV382" s="105">
        <f>'[2]Pogo Sticks'!$C382</f>
        <v>0</v>
      </c>
      <c r="AW382" s="105">
        <f>'[1]Custom Objects'!$C377</f>
        <v>0</v>
      </c>
      <c r="AX382" s="105"/>
      <c r="AY382" s="105">
        <f>'[3]Items (MC)'!A382</f>
        <v>0</v>
      </c>
      <c r="AZ382" s="105">
        <f>'[3]Blocks (MC)'!A382</f>
        <v>0</v>
      </c>
    </row>
    <row r="383" spans="3:52" x14ac:dyDescent="0.2">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Tools'!$C383</f>
        <v>0</v>
      </c>
      <c r="AV383" s="105">
        <f>'[2]Pogo Sticks'!$C383</f>
        <v>0</v>
      </c>
      <c r="AW383" s="105">
        <f>'[1]Custom Objects'!$C378</f>
        <v>0</v>
      </c>
      <c r="AX383" s="105"/>
      <c r="AY383" s="105">
        <f>'[3]Items (MC)'!A383</f>
        <v>0</v>
      </c>
      <c r="AZ383" s="105">
        <f>'[3]Blocks (MC)'!A383</f>
        <v>0</v>
      </c>
    </row>
    <row r="384" spans="3:52" x14ac:dyDescent="0.2">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Tools'!$C384</f>
        <v>0</v>
      </c>
      <c r="AV384" s="105">
        <f>'[2]Pogo Sticks'!$C384</f>
        <v>0</v>
      </c>
      <c r="AW384" s="105">
        <f>'[1]Custom Objects'!$C379</f>
        <v>0</v>
      </c>
      <c r="AX384" s="105"/>
      <c r="AY384" s="105">
        <f>'[3]Items (MC)'!A384</f>
        <v>0</v>
      </c>
      <c r="AZ384" s="105">
        <f>'[3]Blocks (MC)'!A384</f>
        <v>0</v>
      </c>
    </row>
    <row r="385" spans="3:52" x14ac:dyDescent="0.2">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Tools'!$C385</f>
        <v>0</v>
      </c>
      <c r="AV385" s="105">
        <f>'[2]Pogo Sticks'!$C385</f>
        <v>0</v>
      </c>
      <c r="AW385" s="105">
        <f>'[1]Custom Objects'!$C380</f>
        <v>0</v>
      </c>
      <c r="AX385" s="105"/>
      <c r="AY385" s="105">
        <f>'[3]Items (MC)'!A385</f>
        <v>0</v>
      </c>
      <c r="AZ385" s="105">
        <f>'[3]Blocks (MC)'!A385</f>
        <v>0</v>
      </c>
    </row>
    <row r="386" spans="3:52" x14ac:dyDescent="0.2">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Tools'!$C386</f>
        <v>0</v>
      </c>
      <c r="AV386" s="105">
        <f>'[2]Pogo Sticks'!$C386</f>
        <v>0</v>
      </c>
      <c r="AW386" s="105">
        <f>'[1]Custom Objects'!$C381</f>
        <v>0</v>
      </c>
      <c r="AX386" s="105"/>
      <c r="AY386" s="105">
        <f>'[3]Items (MC)'!A386</f>
        <v>0</v>
      </c>
      <c r="AZ386" s="105">
        <f>'[3]Blocks (MC)'!A386</f>
        <v>0</v>
      </c>
    </row>
    <row r="387" spans="3:52" x14ac:dyDescent="0.2">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Tools'!$C387</f>
        <v>0</v>
      </c>
      <c r="AV387" s="105">
        <f>'[2]Pogo Sticks'!$C387</f>
        <v>0</v>
      </c>
      <c r="AW387" s="105">
        <f>'[1]Custom Objects'!$C382</f>
        <v>0</v>
      </c>
      <c r="AX387" s="105"/>
      <c r="AY387" s="105">
        <f>'[3]Items (MC)'!A387</f>
        <v>0</v>
      </c>
      <c r="AZ387" s="105">
        <f>'[3]Blocks (MC)'!A387</f>
        <v>0</v>
      </c>
    </row>
    <row r="388" spans="3:52" x14ac:dyDescent="0.2">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Tools'!$C388</f>
        <v>0</v>
      </c>
      <c r="AV388" s="105">
        <f>'[2]Pogo Sticks'!$C388</f>
        <v>0</v>
      </c>
      <c r="AW388" s="105">
        <f>'[1]Custom Objects'!$C383</f>
        <v>0</v>
      </c>
      <c r="AX388" s="105"/>
      <c r="AY388" s="105">
        <f>'[3]Items (MC)'!A388</f>
        <v>0</v>
      </c>
      <c r="AZ388" s="105">
        <f>'[3]Blocks (MC)'!A388</f>
        <v>0</v>
      </c>
    </row>
    <row r="389" spans="3:52" x14ac:dyDescent="0.2">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Tools'!$C389</f>
        <v>0</v>
      </c>
      <c r="AV389" s="105">
        <f>'[2]Pogo Sticks'!$C389</f>
        <v>0</v>
      </c>
      <c r="AW389" s="105">
        <f>'[1]Custom Objects'!$C384</f>
        <v>0</v>
      </c>
      <c r="AX389" s="105"/>
      <c r="AY389" s="105">
        <f>'[3]Items (MC)'!A389</f>
        <v>0</v>
      </c>
      <c r="AZ389" s="105">
        <f>'[3]Blocks (MC)'!A389</f>
        <v>0</v>
      </c>
    </row>
    <row r="390" spans="3:52" x14ac:dyDescent="0.2">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Tools'!$C390</f>
        <v>0</v>
      </c>
      <c r="AV390" s="105">
        <f>'[2]Pogo Sticks'!$C390</f>
        <v>0</v>
      </c>
      <c r="AW390" s="105">
        <f>'[1]Custom Objects'!$C385</f>
        <v>0</v>
      </c>
      <c r="AX390" s="105"/>
      <c r="AY390" s="105">
        <f>'[3]Items (MC)'!A390</f>
        <v>0</v>
      </c>
      <c r="AZ390" s="105">
        <f>'[3]Blocks (MC)'!A390</f>
        <v>0</v>
      </c>
    </row>
    <row r="391" spans="3:52" x14ac:dyDescent="0.2">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Tools'!$C391</f>
        <v>0</v>
      </c>
      <c r="AV391" s="105">
        <f>'[2]Pogo Sticks'!$C391</f>
        <v>0</v>
      </c>
      <c r="AW391" s="105">
        <f>'[1]Custom Objects'!$C386</f>
        <v>0</v>
      </c>
      <c r="AX391" s="105"/>
      <c r="AY391" s="105">
        <f>'[3]Items (MC)'!A391</f>
        <v>0</v>
      </c>
      <c r="AZ391" s="105">
        <f>'[3]Blocks (MC)'!A391</f>
        <v>0</v>
      </c>
    </row>
    <row r="392" spans="3:52" x14ac:dyDescent="0.2">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Tools'!$C392</f>
        <v>0</v>
      </c>
      <c r="AV392" s="105">
        <f>'[2]Pogo Sticks'!$C392</f>
        <v>0</v>
      </c>
      <c r="AW392" s="105">
        <f>'[1]Custom Objects'!$C387</f>
        <v>0</v>
      </c>
      <c r="AX392" s="105"/>
      <c r="AY392" s="105">
        <f>'[3]Items (MC)'!A392</f>
        <v>0</v>
      </c>
      <c r="AZ392" s="105">
        <f>'[3]Blocks (MC)'!A392</f>
        <v>0</v>
      </c>
    </row>
    <row r="393" spans="3:52" x14ac:dyDescent="0.2">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Tools'!$C393</f>
        <v>0</v>
      </c>
      <c r="AV393" s="105">
        <f>'[2]Pogo Sticks'!$C393</f>
        <v>0</v>
      </c>
      <c r="AW393" s="105">
        <f>'[1]Custom Objects'!$C388</f>
        <v>0</v>
      </c>
      <c r="AX393" s="105"/>
      <c r="AY393" s="105">
        <f>'[3]Items (MC)'!A393</f>
        <v>0</v>
      </c>
      <c r="AZ393" s="105">
        <f>'[3]Blocks (MC)'!A393</f>
        <v>0</v>
      </c>
    </row>
    <row r="394" spans="3:52" x14ac:dyDescent="0.2">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Tools'!$C394</f>
        <v>0</v>
      </c>
      <c r="AV394" s="105">
        <f>'[2]Pogo Sticks'!$C394</f>
        <v>0</v>
      </c>
      <c r="AW394" s="105">
        <f>'[1]Custom Objects'!$C389</f>
        <v>0</v>
      </c>
      <c r="AX394" s="105"/>
      <c r="AY394" s="105">
        <f>'[3]Items (MC)'!A394</f>
        <v>0</v>
      </c>
      <c r="AZ394" s="105">
        <f>'[3]Blocks (MC)'!A394</f>
        <v>0</v>
      </c>
    </row>
    <row r="395" spans="3:52" x14ac:dyDescent="0.2">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Tools'!$C395</f>
        <v>0</v>
      </c>
      <c r="AV395" s="105">
        <f>'[2]Pogo Sticks'!$C395</f>
        <v>0</v>
      </c>
      <c r="AW395" s="105">
        <f>'[1]Custom Objects'!$C390</f>
        <v>0</v>
      </c>
      <c r="AX395" s="105"/>
      <c r="AY395" s="105">
        <f>'[3]Items (MC)'!A395</f>
        <v>0</v>
      </c>
      <c r="AZ395" s="105">
        <f>'[3]Blocks (MC)'!A395</f>
        <v>0</v>
      </c>
    </row>
    <row r="396" spans="3:52" x14ac:dyDescent="0.2">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Tools'!$C396</f>
        <v>0</v>
      </c>
      <c r="AV396" s="105">
        <f>'[2]Pogo Sticks'!$C396</f>
        <v>0</v>
      </c>
      <c r="AW396" s="105">
        <f>'[1]Custom Objects'!$C391</f>
        <v>0</v>
      </c>
      <c r="AX396" s="105"/>
      <c r="AY396" s="105">
        <f>'[3]Items (MC)'!A396</f>
        <v>0</v>
      </c>
      <c r="AZ396" s="105">
        <f>'[3]Blocks (MC)'!A396</f>
        <v>0</v>
      </c>
    </row>
    <row r="397" spans="3:52" x14ac:dyDescent="0.2">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Tools'!$C397</f>
        <v>0</v>
      </c>
      <c r="AV397" s="105">
        <f>'[2]Pogo Sticks'!$C397</f>
        <v>0</v>
      </c>
      <c r="AW397" s="105">
        <f>'[1]Custom Objects'!$C392</f>
        <v>0</v>
      </c>
      <c r="AX397" s="105"/>
      <c r="AY397" s="105">
        <f>'[3]Items (MC)'!A397</f>
        <v>0</v>
      </c>
      <c r="AZ397" s="105">
        <f>'[3]Blocks (MC)'!A397</f>
        <v>0</v>
      </c>
    </row>
    <row r="398" spans="3:52" x14ac:dyDescent="0.2">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Tools'!$C398</f>
        <v>0</v>
      </c>
      <c r="AV398" s="105">
        <f>'[2]Pogo Sticks'!$C398</f>
        <v>0</v>
      </c>
      <c r="AW398" s="105">
        <f>'[1]Custom Objects'!$C393</f>
        <v>0</v>
      </c>
      <c r="AX398" s="105"/>
      <c r="AY398" s="105">
        <f>'[3]Items (MC)'!A398</f>
        <v>0</v>
      </c>
      <c r="AZ398" s="105">
        <f>'[3]Blocks (MC)'!A398</f>
        <v>0</v>
      </c>
    </row>
    <row r="399" spans="3:52" x14ac:dyDescent="0.2">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Tools'!$C399</f>
        <v>0</v>
      </c>
      <c r="AV399" s="105">
        <f>'[2]Pogo Sticks'!$C399</f>
        <v>0</v>
      </c>
      <c r="AW399" s="105">
        <f>'[1]Custom Objects'!$C394</f>
        <v>0</v>
      </c>
      <c r="AX399" s="105"/>
      <c r="AY399" s="105">
        <f>'[3]Items (MC)'!A399</f>
        <v>0</v>
      </c>
      <c r="AZ399" s="105">
        <f>'[3]Blocks (MC)'!A399</f>
        <v>0</v>
      </c>
    </row>
    <row r="400" spans="3:52" x14ac:dyDescent="0.2">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Tools'!$C400</f>
        <v>0</v>
      </c>
      <c r="AV400" s="105">
        <f>'[2]Pogo Sticks'!$C400</f>
        <v>0</v>
      </c>
      <c r="AW400" s="105">
        <f>'[1]Custom Objects'!$C395</f>
        <v>0</v>
      </c>
      <c r="AX400" s="105"/>
      <c r="AY400" s="105">
        <f>'[3]Items (MC)'!A400</f>
        <v>0</v>
      </c>
      <c r="AZ400" s="105">
        <f>'[3]Blocks (MC)'!A400</f>
        <v>0</v>
      </c>
    </row>
    <row r="401" spans="31:49" x14ac:dyDescent="0.2">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5546875" defaultRowHeight="15" x14ac:dyDescent="0.25"/>
  <cols>
    <col min="1" max="1" width="8.85546875" style="95"/>
    <col min="2" max="2" width="20.140625" style="95" customWidth="1"/>
    <col min="3" max="3" width="14.28515625" style="95" bestFit="1" customWidth="1"/>
    <col min="4" max="4" width="19.7109375" style="95" bestFit="1" customWidth="1"/>
    <col min="5" max="5" width="6.140625" style="95" bestFit="1" customWidth="1"/>
    <col min="6" max="6" width="8.85546875" style="95"/>
    <col min="7" max="7" width="13.42578125" style="95" customWidth="1"/>
    <col min="8" max="8" width="19.85546875" style="95" customWidth="1"/>
    <col min="9" max="16384" width="8.85546875" style="95"/>
  </cols>
  <sheetData>
    <row r="1" spans="1:8" ht="30" x14ac:dyDescent="0.25">
      <c r="A1" s="101" t="str">
        <f>[3]Enums!$A$133</f>
        <v>Version</v>
      </c>
      <c r="B1" s="99" t="s">
        <v>85</v>
      </c>
      <c r="C1" s="100" t="s">
        <v>84</v>
      </c>
      <c r="D1" s="99" t="s">
        <v>83</v>
      </c>
      <c r="E1" s="99" t="s">
        <v>82</v>
      </c>
      <c r="F1" s="98" t="s">
        <v>81</v>
      </c>
      <c r="G1" s="97" t="s">
        <v>80</v>
      </c>
      <c r="H1" s="97" t="s">
        <v>79</v>
      </c>
    </row>
    <row r="2" spans="1:8" x14ac:dyDescent="0.25">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25">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25">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25">
      <c r="A5" s="96" t="str">
        <f>[3]Enums!$A$134</f>
        <v>1.0.0</v>
      </c>
      <c r="B5" s="95" t="str">
        <f t="shared" si="0"/>
        <v>Methane</v>
      </c>
      <c r="C5" s="95" t="str">
        <f xml:space="preserve"> [3]Compounds!$B$1</f>
        <v>Compound</v>
      </c>
      <c r="D5" s="95" t="str">
        <f>[3]Compounds!B192</f>
        <v>Methane</v>
      </c>
      <c r="E5" s="95">
        <f t="shared" si="1"/>
        <v>3</v>
      </c>
      <c r="F5" s="95">
        <v>6</v>
      </c>
      <c r="G5" s="95">
        <v>8</v>
      </c>
    </row>
    <row r="6" spans="1:8" x14ac:dyDescent="0.25">
      <c r="A6" s="96" t="str">
        <f>[3]Enums!$A$134</f>
        <v>1.0.0</v>
      </c>
      <c r="B6" s="95" t="str">
        <f t="shared" si="0"/>
        <v>Diesel</v>
      </c>
      <c r="C6" s="95" t="str">
        <f xml:space="preserve"> [3]Compounds!$B$1</f>
        <v>Compound</v>
      </c>
      <c r="D6" s="95" t="str">
        <f>[3]Compounds!B115</f>
        <v>Diesel</v>
      </c>
      <c r="E6" s="95">
        <f t="shared" si="1"/>
        <v>4</v>
      </c>
      <c r="F6" s="95">
        <v>7</v>
      </c>
      <c r="G6" s="95">
        <v>16</v>
      </c>
    </row>
    <row r="7" spans="1:8" x14ac:dyDescent="0.25">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25">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25">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25">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25">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25">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25">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25">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25">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25">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25">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25">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25">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25">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25">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25">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25">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25">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25">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25">
      <c r="A26" s="95" t="str">
        <f>[3]Enums!$A$138</f>
        <v>1.0.4</v>
      </c>
      <c r="B26" s="95" t="str">
        <f t="shared" si="0"/>
        <v>Hydrogen</v>
      </c>
      <c r="C26" s="95" t="str">
        <f>[3]Elements!$B$1</f>
        <v>Element</v>
      </c>
      <c r="D26" s="95" t="str">
        <f>[3]Elements!$B$2</f>
        <v>Hydrogen</v>
      </c>
      <c r="E26" s="95">
        <f t="shared" si="1"/>
        <v>24</v>
      </c>
      <c r="F26" s="95">
        <v>7</v>
      </c>
      <c r="G26" s="95">
        <v>15</v>
      </c>
    </row>
    <row r="27" spans="1:7" x14ac:dyDescent="0.25">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25">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25">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25">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25">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25">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25">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25">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25">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25">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25">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25">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25">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25">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25">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25">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25">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25">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25">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25">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25">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25">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25">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25">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25">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25">
      <c r="A52" s="95" t="str">
        <f>[3]Enums!$A$140</f>
        <v>1.0.6</v>
      </c>
      <c r="B52" s="95" t="str">
        <f t="shared" si="2"/>
        <v>Lava Bucket</v>
      </c>
      <c r="C52" s="95" t="str">
        <f>'[3]Items (MC)'!$B$1</f>
        <v>Minecraft Item</v>
      </c>
      <c r="D52" s="95" t="str">
        <f>'[3]Items (MC)'!B73</f>
        <v>Lava Bucket</v>
      </c>
      <c r="E52" s="95">
        <v>50</v>
      </c>
      <c r="F52" s="95">
        <v>4</v>
      </c>
      <c r="G52" s="95">
        <v>1000</v>
      </c>
    </row>
    <row r="53" spans="1:7" x14ac:dyDescent="0.25">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25">
      <c r="A54" s="95" t="str">
        <f>[3]Enums!$A$140</f>
        <v>1.0.6</v>
      </c>
      <c r="B54" s="95" t="str">
        <f t="shared" si="2"/>
        <v>Writable Book</v>
      </c>
      <c r="C54" s="95" t="str">
        <f>'[3]Items (MC)'!$B$1</f>
        <v>Minecraft Item</v>
      </c>
      <c r="D54" s="95" t="str">
        <f>'[3]Items (MC)'!B132</f>
        <v>Writable Book</v>
      </c>
      <c r="E54" s="95">
        <v>51</v>
      </c>
      <c r="F54" s="95">
        <v>1</v>
      </c>
      <c r="G54" s="95">
        <v>10</v>
      </c>
    </row>
    <row r="55" spans="1:7" x14ac:dyDescent="0.25">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25">
      <c r="A56" s="95" t="str">
        <f>[3]Enums!$A$140</f>
        <v>1.0.6</v>
      </c>
      <c r="B56" s="95" t="str">
        <f t="shared" si="2"/>
        <v>Book</v>
      </c>
      <c r="C56" s="95" t="str">
        <f>'[3]Items (MC)'!$B$1</f>
        <v>Minecraft Item</v>
      </c>
      <c r="D56" s="95" t="str">
        <f>'[3]Items (MC)'!B86</f>
        <v>Book</v>
      </c>
      <c r="E56" s="95">
        <v>52</v>
      </c>
      <c r="F56" s="95">
        <v>1</v>
      </c>
      <c r="G56" s="95">
        <v>5</v>
      </c>
    </row>
    <row r="57" spans="1:7" x14ac:dyDescent="0.25">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25">
      <c r="A58" s="95" t="str">
        <f>[3]Enums!$A$140</f>
        <v>1.0.6</v>
      </c>
      <c r="B58" s="95" t="str">
        <f t="shared" si="2"/>
        <v>Wooden Hoe</v>
      </c>
      <c r="C58" s="95" t="str">
        <f>'[3]Items (MC)'!$B$1</f>
        <v>Minecraft Item</v>
      </c>
      <c r="D58" s="95" t="str">
        <f>'[3]Items (MC)'!B36</f>
        <v>Wooden Hoe</v>
      </c>
      <c r="E58" s="95">
        <v>53</v>
      </c>
      <c r="F58" s="95">
        <v>1</v>
      </c>
      <c r="G58" s="95">
        <v>10</v>
      </c>
    </row>
    <row r="59" spans="1:7" x14ac:dyDescent="0.25">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25">
      <c r="A60" s="95" t="str">
        <f>[3]Enums!$A$140</f>
        <v>1.0.6</v>
      </c>
      <c r="B60" s="95" t="str">
        <f t="shared" si="2"/>
        <v>Stick</v>
      </c>
      <c r="C60" s="95" t="str">
        <f>'[3]Items (MC)'!$B$1</f>
        <v>Minecraft Item</v>
      </c>
      <c r="D60" s="95" t="str">
        <f>'[3]Items (MC)'!B26</f>
        <v>Stick</v>
      </c>
      <c r="E60" s="95">
        <v>54</v>
      </c>
      <c r="F60" s="95">
        <v>1</v>
      </c>
      <c r="G60" s="95">
        <v>5</v>
      </c>
    </row>
    <row r="61" spans="1:7" x14ac:dyDescent="0.25">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25">
      <c r="A62" s="95" t="str">
        <f>[3]Enums!$A$140</f>
        <v>1.0.6</v>
      </c>
      <c r="B62" s="95" t="str">
        <f t="shared" si="2"/>
        <v>Wooden Pickaxe</v>
      </c>
      <c r="C62" s="95" t="str">
        <f>'[3]Items (MC)'!$B$1</f>
        <v>Minecraft Item</v>
      </c>
      <c r="D62" s="95" t="str">
        <f>'[3]Items (MC)'!B16</f>
        <v>Wooden Pickaxe</v>
      </c>
      <c r="E62" s="95">
        <v>55</v>
      </c>
      <c r="F62" s="95">
        <v>1</v>
      </c>
      <c r="G62" s="95">
        <v>10</v>
      </c>
    </row>
    <row r="63" spans="1:7" x14ac:dyDescent="0.25">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25">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25">
      <c r="A65" s="95" t="str">
        <f>[3]Enums!$A$140</f>
        <v>1.0.6</v>
      </c>
      <c r="B65" s="95" t="str">
        <f t="shared" si="2"/>
        <v>Bow</v>
      </c>
      <c r="C65" s="95" t="str">
        <f>'[3]Items (MC)'!$B$1</f>
        <v>Minecraft Item</v>
      </c>
      <c r="D65" s="95" t="str">
        <f>'[3]Items (MC)'!B7</f>
        <v>Bow</v>
      </c>
      <c r="E65" s="95">
        <f t="shared" si="4"/>
        <v>58</v>
      </c>
      <c r="F65" s="95">
        <v>1</v>
      </c>
      <c r="G65" s="95">
        <v>10</v>
      </c>
    </row>
    <row r="66" spans="1:7" x14ac:dyDescent="0.25">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25">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25">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25">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25">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25">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25">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25">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25">
      <c r="A74" s="95" t="str">
        <f>[3]Enums!$A$141</f>
        <v>1.0.7</v>
      </c>
      <c r="B74" s="95" t="str">
        <f t="shared" si="5"/>
        <v>Trapdoor</v>
      </c>
      <c r="C74" s="95" t="str">
        <f>Objects!$AZ$1</f>
        <v>Minecraft Block</v>
      </c>
      <c r="D74" s="95" t="str">
        <f>Objects!AZ98</f>
        <v>Trapdoor</v>
      </c>
      <c r="E74" s="95">
        <f t="shared" si="4"/>
        <v>67</v>
      </c>
      <c r="F74" s="95">
        <v>1</v>
      </c>
      <c r="G74" s="95">
        <v>15</v>
      </c>
    </row>
    <row r="75" spans="1:7" x14ac:dyDescent="0.25">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25">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25">
      <c r="A77" s="95" t="str">
        <f>[3]Enums!$A$141</f>
        <v>1.0.7</v>
      </c>
      <c r="B77" s="95" t="str">
        <f t="shared" si="5"/>
        <v>Chest</v>
      </c>
      <c r="C77" s="95" t="str">
        <f>Objects!$AZ$1</f>
        <v>Minecraft Block</v>
      </c>
      <c r="D77" s="95" t="str">
        <f>Objects!AZ56</f>
        <v>Chest</v>
      </c>
      <c r="E77" s="95">
        <f t="shared" si="4"/>
        <v>70</v>
      </c>
      <c r="F77" s="95">
        <v>1</v>
      </c>
      <c r="G77" s="95">
        <v>15</v>
      </c>
    </row>
    <row r="78" spans="1:7" x14ac:dyDescent="0.25">
      <c r="A78" s="95" t="str">
        <f>[3]Enums!$A$141</f>
        <v>1.0.7</v>
      </c>
      <c r="B78" s="95" t="str">
        <f t="shared" si="5"/>
        <v>Oak Stairs</v>
      </c>
      <c r="C78" s="95" t="str">
        <f>Objects!$AZ$1</f>
        <v>Minecraft Block</v>
      </c>
      <c r="D78" s="95" t="str">
        <f>Objects!AZ55</f>
        <v>Oak Stairs</v>
      </c>
      <c r="E78" s="95">
        <f t="shared" si="4"/>
        <v>71</v>
      </c>
      <c r="F78" s="95">
        <v>1</v>
      </c>
      <c r="G78" s="95">
        <v>15</v>
      </c>
    </row>
    <row r="79" spans="1:7" x14ac:dyDescent="0.25">
      <c r="A79" s="95" t="str">
        <f>[3]Enums!$A$141</f>
        <v>1.0.7</v>
      </c>
      <c r="B79" s="95" t="str">
        <f t="shared" si="5"/>
        <v>Bookshelf</v>
      </c>
      <c r="C79" s="95" t="str">
        <f>Objects!$AZ$1</f>
        <v>Minecraft Block</v>
      </c>
      <c r="D79" s="95" t="str">
        <f>Objects!AZ49</f>
        <v>Bookshelf</v>
      </c>
      <c r="E79" s="95">
        <f t="shared" si="4"/>
        <v>72</v>
      </c>
      <c r="F79" s="95">
        <v>1</v>
      </c>
      <c r="G79" s="95">
        <v>15</v>
      </c>
    </row>
    <row r="80" spans="1:7" x14ac:dyDescent="0.25">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25">
      <c r="A81" s="95" t="str">
        <f>[3]Enums!$A$141</f>
        <v>1.0.7</v>
      </c>
      <c r="B81" s="95" t="str">
        <f t="shared" si="5"/>
        <v>Blaze Rod</v>
      </c>
      <c r="C81" s="95" t="str">
        <f>'[3]Items (MC)'!$B$1</f>
        <v>Minecraft Item</v>
      </c>
      <c r="D81" s="95" t="str">
        <f>Objects!AY115</f>
        <v>Blaze Rod</v>
      </c>
      <c r="E81" s="95">
        <f t="shared" si="4"/>
        <v>74</v>
      </c>
      <c r="F81" s="95">
        <v>3</v>
      </c>
      <c r="G81" s="95">
        <v>12</v>
      </c>
    </row>
    <row r="82" spans="1:7" x14ac:dyDescent="0.25">
      <c r="A82" s="95" t="str">
        <f>[3]Enums!$A$141</f>
        <v>1.0.7</v>
      </c>
      <c r="B82" s="95" t="str">
        <f t="shared" si="5"/>
        <v>Noteblock</v>
      </c>
      <c r="C82" s="95" t="str">
        <f>Objects!$AZ$1</f>
        <v>Minecraft Block</v>
      </c>
      <c r="D82" s="95" t="str">
        <f>Objects!AZ27</f>
        <v>Noteblock</v>
      </c>
      <c r="E82" s="95">
        <f t="shared" si="4"/>
        <v>75</v>
      </c>
      <c r="F82" s="95">
        <v>1</v>
      </c>
      <c r="G82" s="95">
        <v>15</v>
      </c>
    </row>
    <row r="83" spans="1:7" x14ac:dyDescent="0.25">
      <c r="A83" s="95" t="str">
        <f>[3]Enums!$A$141</f>
        <v>1.0.7</v>
      </c>
      <c r="B83" s="95" t="str">
        <f t="shared" si="5"/>
        <v>Planks</v>
      </c>
      <c r="C83" s="95" t="str">
        <f>Objects!$AZ$1</f>
        <v>Minecraft Block</v>
      </c>
      <c r="D83" s="95" t="str">
        <f>Objects!AZ7</f>
        <v>Planks</v>
      </c>
      <c r="E83" s="95">
        <f t="shared" si="4"/>
        <v>76</v>
      </c>
      <c r="F83" s="95">
        <v>2</v>
      </c>
      <c r="G83" s="95">
        <v>15</v>
      </c>
    </row>
    <row r="84" spans="1:7" x14ac:dyDescent="0.25">
      <c r="A84" s="95" t="str">
        <f>[3]Enums!$A$141</f>
        <v>1.0.7</v>
      </c>
      <c r="B84" s="95" t="str">
        <f t="shared" si="5"/>
        <v>Log</v>
      </c>
      <c r="C84" s="95" t="str">
        <f>Objects!$AZ$1</f>
        <v>Minecraft Block</v>
      </c>
      <c r="D84" s="95" t="str">
        <f>Objects!AZ19</f>
        <v>Log</v>
      </c>
      <c r="E84" s="95">
        <f t="shared" si="4"/>
        <v>77</v>
      </c>
      <c r="F84" s="95">
        <v>1</v>
      </c>
      <c r="G84" s="95">
        <v>15</v>
      </c>
    </row>
    <row r="85" spans="1:7" x14ac:dyDescent="0.25">
      <c r="A85" s="95" t="str">
        <f>[3]Enums!$A$141</f>
        <v>1.0.7</v>
      </c>
      <c r="B85" s="95" t="str">
        <f t="shared" si="5"/>
        <v>Fence</v>
      </c>
      <c r="C85" s="95" t="str">
        <f>Objects!$AZ$1</f>
        <v>Minecraft Block</v>
      </c>
      <c r="D85" s="95" t="str">
        <f>Objects!AZ87</f>
        <v>Fence</v>
      </c>
      <c r="E85" s="95">
        <f t="shared" si="4"/>
        <v>78</v>
      </c>
      <c r="F85" s="95">
        <v>1</v>
      </c>
      <c r="G85" s="95">
        <v>15</v>
      </c>
    </row>
    <row r="86" spans="1:7" x14ac:dyDescent="0.25">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25">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25">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25">
      <c r="A89" s="95" t="str">
        <f>[3]Enums!$A$141</f>
        <v>1.0.7</v>
      </c>
      <c r="B89" s="95" t="str">
        <f t="shared" si="5"/>
        <v>Wooden Slab</v>
      </c>
      <c r="C89" s="95" t="str">
        <f>Objects!$AZ$1</f>
        <v>Minecraft Block</v>
      </c>
      <c r="D89" s="95" t="str">
        <f>Objects!AZ128</f>
        <v>Wooden Slab</v>
      </c>
      <c r="E89" s="95">
        <v>82</v>
      </c>
      <c r="F89" s="95">
        <v>1</v>
      </c>
      <c r="G89" s="95">
        <v>7.5</v>
      </c>
    </row>
    <row r="90" spans="1:7" x14ac:dyDescent="0.25">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25">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25">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25">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25">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25">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25">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0"/>
  <sheetViews>
    <sheetView tabSelected="1" workbookViewId="0">
      <pane xSplit="4" ySplit="1" topLeftCell="E8" activePane="bottomRight" state="frozen"/>
      <selection pane="topRight" activeCell="E1" sqref="E1"/>
      <selection pane="bottomLeft" activeCell="A2" sqref="A2"/>
      <selection pane="bottomRight" activeCell="A29" sqref="A29"/>
    </sheetView>
  </sheetViews>
  <sheetFormatPr defaultColWidth="8.85546875" defaultRowHeight="12.75" x14ac:dyDescent="0.2"/>
  <cols>
    <col min="1" max="1" width="8.85546875" style="122"/>
    <col min="2" max="2" width="9.28515625" style="122" customWidth="1"/>
    <col min="3" max="3" width="11.7109375" style="122" customWidth="1"/>
    <col min="4" max="4" width="20.85546875" style="122" customWidth="1"/>
    <col min="5" max="5" width="8.85546875" style="122" customWidth="1"/>
    <col min="6" max="6" width="10.140625" style="122" customWidth="1"/>
    <col min="7" max="7" width="15.7109375" style="122" customWidth="1"/>
    <col min="8" max="11" width="8.85546875" style="122"/>
    <col min="12" max="12" width="32.7109375" style="125" bestFit="1" customWidth="1"/>
    <col min="13" max="13" width="8.85546875" style="125"/>
    <col min="14" max="14" width="14" style="122" bestFit="1" customWidth="1"/>
    <col min="15" max="15" width="10.42578125" style="122" bestFit="1" customWidth="1"/>
    <col min="16" max="19" width="8.85546875" style="122"/>
    <col min="20" max="20" width="10.28515625" style="122" bestFit="1" customWidth="1"/>
    <col min="21" max="21" width="11.85546875" style="122" bestFit="1" customWidth="1"/>
    <col min="22" max="22" width="10.140625" style="122" bestFit="1" customWidth="1"/>
    <col min="23" max="23" width="96" style="122" bestFit="1" customWidth="1"/>
    <col min="24" max="24" width="24" style="122" customWidth="1"/>
    <col min="25" max="25" width="12.5703125" style="122" customWidth="1"/>
    <col min="26" max="26" width="8.85546875" style="122"/>
    <col min="27" max="27" width="14.85546875" style="122" customWidth="1"/>
    <col min="28" max="16384" width="8.85546875" style="122"/>
  </cols>
  <sheetData>
    <row r="1" spans="1:32" ht="25.5" x14ac:dyDescent="0.2">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5" x14ac:dyDescent="0.25">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5" x14ac:dyDescent="0.25">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5" x14ac:dyDescent="0.25">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5" x14ac:dyDescent="0.25">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5" x14ac:dyDescent="0.25">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5" x14ac:dyDescent="0.25">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5" x14ac:dyDescent="0.25">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5" x14ac:dyDescent="0.25">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5" x14ac:dyDescent="0.25">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T4"/>
  <sheetViews>
    <sheetView workbookViewId="0">
      <selection activeCell="B3" sqref="B3"/>
    </sheetView>
  </sheetViews>
  <sheetFormatPr defaultRowHeight="12.75" x14ac:dyDescent="0.2"/>
  <cols>
    <col min="4" max="4" width="16.85546875" bestFit="1" customWidth="1"/>
    <col min="11" max="11" width="47.140625" bestFit="1" customWidth="1"/>
  </cols>
  <sheetData>
    <row r="1" spans="1:20" ht="25.5" x14ac:dyDescent="0.2">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AD940"/>
  <sheetViews>
    <sheetView workbookViewId="0">
      <pane xSplit="6" ySplit="1" topLeftCell="K62" activePane="bottomRight" state="frozen"/>
      <selection activeCell="I33" sqref="I33"/>
      <selection pane="topRight" activeCell="I33" sqref="I33"/>
      <selection pane="bottomLeft" activeCell="I33" sqref="I33"/>
      <selection pane="bottomRight" activeCell="U3" sqref="U3"/>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25">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25">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25">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25">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25">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25">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25">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25">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25">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25">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25">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25">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25">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25">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25">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25">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25">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25">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25">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25">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25">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25">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25">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25">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25">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25">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25">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25">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25">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25">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25">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25">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25">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25">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25">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25">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25">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25">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25">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25">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25">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25">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25">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25">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25">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25">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25">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25">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25">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25">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25">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25">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25">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25">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25">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25">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25">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25">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25">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25">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25">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25">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25">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25">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25">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25">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25">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25">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25">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25">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25">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25">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25">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25">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25">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25">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25">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25">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25">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25">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25">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25">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25">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25">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25">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25">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25">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25">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25">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25">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25">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25">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25">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25">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25">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25">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25">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25">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25">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25">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25">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25">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25">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25">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25">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25">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25">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25">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25">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25">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25">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25">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25">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25">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25">
      <c r="A116" s="33" t="str">
        <f>[3]Enums!$A$144</f>
        <v>1.1.0</v>
      </c>
      <c r="B116" s="81" t="b">
        <v>1</v>
      </c>
      <c r="C116" s="81" t="b">
        <v>0</v>
      </c>
      <c r="D116" s="81">
        <v>6</v>
      </c>
      <c r="E116" s="174" t="str">
        <f>Objects!$AW$9</f>
        <v>Jet Pack (Beginner)</v>
      </c>
      <c r="F116" s="174">
        <v>1</v>
      </c>
      <c r="G116" s="174" t="str">
        <f>Objects!$I$24</f>
        <v>Cartridge (Propane)</v>
      </c>
      <c r="H116" s="174">
        <v>1</v>
      </c>
      <c r="I116" s="81" t="str">
        <f>Objects!$AW$9</f>
        <v>Jet Pack (Beginner)</v>
      </c>
      <c r="J116" s="81">
        <v>1</v>
      </c>
      <c r="K116" s="81" t="str">
        <f>Objects!$I$24</f>
        <v>Cartridge (Propane)</v>
      </c>
      <c r="L116" s="91">
        <v>1</v>
      </c>
      <c r="M116" s="84"/>
      <c r="N116" s="81"/>
      <c r="O116" s="81"/>
      <c r="P116" s="81"/>
      <c r="Q116" s="81"/>
      <c r="R116" s="91"/>
      <c r="S116" s="84"/>
      <c r="T116" s="81"/>
      <c r="U116" s="81"/>
      <c r="V116" s="81"/>
      <c r="W116" s="81"/>
      <c r="X116" s="91"/>
      <c r="AA116" s="81"/>
      <c r="AB116" s="81"/>
      <c r="AC116" s="81"/>
    </row>
    <row r="117" spans="1:29" ht="15" customHeight="1" x14ac:dyDescent="0.25">
      <c r="A117" s="33" t="str">
        <f>[3]Enums!$A$144</f>
        <v>1.1.0</v>
      </c>
      <c r="B117" s="81" t="b">
        <v>1</v>
      </c>
      <c r="C117" s="81" t="b">
        <v>0</v>
      </c>
      <c r="D117" s="81">
        <v>6</v>
      </c>
      <c r="E117" s="84" t="str">
        <f>Objects!$AW$9</f>
        <v>Jet Pack (Beginner)</v>
      </c>
      <c r="F117" s="91">
        <v>1</v>
      </c>
      <c r="G117" s="81"/>
      <c r="H117" s="81"/>
      <c r="I117" s="81"/>
      <c r="J117" s="81"/>
      <c r="K117" s="81"/>
      <c r="L117" s="91"/>
      <c r="M117" s="84" t="str">
        <f>Objects!$I$24</f>
        <v>Cartridge (Propane)</v>
      </c>
      <c r="N117" s="81">
        <v>1</v>
      </c>
      <c r="O117" s="81" t="str">
        <f>Objects!$AW$9</f>
        <v>Jet Pack (Beginner)</v>
      </c>
      <c r="P117" s="81">
        <v>1</v>
      </c>
      <c r="Q117" s="81" t="str">
        <f>Objects!$I$24</f>
        <v>Cartridge (Propane)</v>
      </c>
      <c r="R117" s="91">
        <v>1</v>
      </c>
      <c r="S117" s="84"/>
      <c r="T117" s="81"/>
      <c r="U117" s="81"/>
      <c r="V117" s="81"/>
      <c r="W117" s="81"/>
      <c r="X117" s="91"/>
      <c r="AA117" s="81"/>
      <c r="AB117" s="81"/>
      <c r="AC117" s="81"/>
    </row>
    <row r="118" spans="1:29" ht="15" customHeight="1" x14ac:dyDescent="0.25">
      <c r="A118" s="33" t="str">
        <f>[3]Enums!$A$144</f>
        <v>1.1.0</v>
      </c>
      <c r="B118" s="81" t="b">
        <v>1</v>
      </c>
      <c r="C118" s="81" t="b">
        <v>0</v>
      </c>
      <c r="D118" s="81">
        <v>6</v>
      </c>
      <c r="E118" s="84" t="str">
        <f>Objects!$AW$9</f>
        <v>Jet Pack (Beginner)</v>
      </c>
      <c r="F118" s="91">
        <v>1</v>
      </c>
      <c r="G118" s="81"/>
      <c r="H118" s="81"/>
      <c r="I118" s="81"/>
      <c r="J118" s="81"/>
      <c r="K118" s="81"/>
      <c r="L118" s="91"/>
      <c r="M118" s="84"/>
      <c r="N118" s="81"/>
      <c r="O118" s="81"/>
      <c r="P118" s="81"/>
      <c r="Q118" s="81"/>
      <c r="R118" s="91"/>
      <c r="S118" s="84" t="str">
        <f>Objects!$I$24</f>
        <v>Cartridge (Propane)</v>
      </c>
      <c r="T118" s="81">
        <v>1</v>
      </c>
      <c r="U118" s="81" t="str">
        <f>Objects!$AW$9</f>
        <v>Jet Pack (Beginner)</v>
      </c>
      <c r="V118" s="81">
        <v>1</v>
      </c>
      <c r="W118" s="81" t="str">
        <f>Objects!$I$24</f>
        <v>Cartridge (Propane)</v>
      </c>
      <c r="X118" s="91">
        <v>1</v>
      </c>
      <c r="AA118" s="81"/>
      <c r="AB118" s="81"/>
      <c r="AC118" s="81"/>
    </row>
    <row r="119" spans="1:29" ht="15" customHeight="1" x14ac:dyDescent="0.25">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Objects!$AZ$44</f>
        <v>Iron Block</v>
      </c>
      <c r="T119" s="81">
        <v>1</v>
      </c>
      <c r="U119" s="81" t="str">
        <f>Objects!$AZ$63</f>
        <v>Furnace</v>
      </c>
      <c r="V119" s="81">
        <v>1</v>
      </c>
      <c r="W119" s="81" t="str">
        <f>Objects!$AZ$44</f>
        <v>Iron Block</v>
      </c>
      <c r="X119" s="91">
        <v>1</v>
      </c>
      <c r="AA119" s="81"/>
      <c r="AB119" s="81"/>
      <c r="AC119" s="81"/>
    </row>
    <row r="120" spans="1:29" ht="15" customHeight="1" x14ac:dyDescent="0.25">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Objects!$F$19</f>
        <v>Block of Brass</v>
      </c>
      <c r="T120" s="81">
        <v>1</v>
      </c>
      <c r="U120" s="81" t="str">
        <f>Objects!$AZ$63</f>
        <v>Furnace</v>
      </c>
      <c r="V120" s="81">
        <v>1</v>
      </c>
      <c r="W120" s="81" t="str">
        <f>Objects!$F$19</f>
        <v>Block of Brass</v>
      </c>
      <c r="X120" s="91">
        <v>1</v>
      </c>
      <c r="AA120" s="81"/>
      <c r="AB120" s="81"/>
      <c r="AC120" s="81"/>
    </row>
    <row r="121" spans="1:29" ht="15" customHeight="1" x14ac:dyDescent="0.25">
      <c r="A121" s="33" t="str">
        <f>[3]Enums!$A$134</f>
        <v>1.0.0</v>
      </c>
      <c r="B121" s="81" t="b">
        <v>1</v>
      </c>
      <c r="C121" s="81" t="b">
        <v>0</v>
      </c>
      <c r="D121" s="81">
        <v>5</v>
      </c>
      <c r="E121" s="84" t="str">
        <f>Objects!$AT$15</f>
        <v>Merox Treatment Unit</v>
      </c>
      <c r="F121" s="91">
        <v>1</v>
      </c>
      <c r="G121" s="81" t="str">
        <f>Objects!$AW$22</f>
        <v>Regulator (Medium Pressure)</v>
      </c>
      <c r="H121" s="81">
        <v>1</v>
      </c>
      <c r="I121" s="81" t="str">
        <f>Objects!$AZ$156</f>
        <v>Hopper</v>
      </c>
      <c r="J121" s="81">
        <v>1</v>
      </c>
      <c r="K121" s="81" t="str">
        <f>Objects!$T$2</f>
        <v>Canister (Hydrogen)</v>
      </c>
      <c r="L121" s="91">
        <v>1</v>
      </c>
      <c r="M121" s="84" t="str">
        <f>Objects!$Z$84</f>
        <v>Block (PP)</v>
      </c>
      <c r="N121" s="81">
        <v>1</v>
      </c>
      <c r="O121" s="81" t="str">
        <f>Objects!$AZ$154</f>
        <v>Redstone Block</v>
      </c>
      <c r="P121" s="81">
        <v>1</v>
      </c>
      <c r="Q121" s="81" t="str">
        <f>Objects!$Z$84</f>
        <v>Block (PP)</v>
      </c>
      <c r="R121" s="91">
        <v>1</v>
      </c>
      <c r="S121" s="84" t="str">
        <f>Objects!$F$20</f>
        <v>Block of Bronze</v>
      </c>
      <c r="T121" s="81">
        <v>1</v>
      </c>
      <c r="U121" s="81" t="str">
        <f>Objects!$AZ$63</f>
        <v>Furnace</v>
      </c>
      <c r="V121" s="81">
        <v>1</v>
      </c>
      <c r="W121" s="81" t="str">
        <f>Objects!$F$20</f>
        <v>Block of Bronze</v>
      </c>
      <c r="X121" s="91">
        <v>1</v>
      </c>
      <c r="AA121" s="81"/>
      <c r="AB121" s="81"/>
      <c r="AC121" s="81"/>
    </row>
    <row r="122" spans="1:29" ht="15" customHeight="1" x14ac:dyDescent="0.25">
      <c r="A122" s="33" t="str">
        <f>[3]Enums!$A$134</f>
        <v>1.0.0</v>
      </c>
      <c r="B122" s="81" t="b">
        <v>1</v>
      </c>
      <c r="C122" s="81" t="b">
        <v>0</v>
      </c>
      <c r="D122" s="81">
        <v>5</v>
      </c>
      <c r="E122" s="84" t="str">
        <f>Objects!$AT$15</f>
        <v>Merox Treatment Unit</v>
      </c>
      <c r="F122" s="91">
        <v>1</v>
      </c>
      <c r="G122" s="81" t="str">
        <f>Objects!$AW$22</f>
        <v>Regulator (Medium Pressure)</v>
      </c>
      <c r="H122" s="81">
        <v>1</v>
      </c>
      <c r="I122" s="81" t="str">
        <f>Objects!$AZ$156</f>
        <v>Hopper</v>
      </c>
      <c r="J122" s="81">
        <v>1</v>
      </c>
      <c r="K122" s="81" t="str">
        <f>Objects!$T$2</f>
        <v>Canister (Hydrogen)</v>
      </c>
      <c r="L122" s="91">
        <v>1</v>
      </c>
      <c r="M122" s="84" t="str">
        <f>Objects!$Z$84</f>
        <v>Block (PP)</v>
      </c>
      <c r="N122" s="81">
        <v>1</v>
      </c>
      <c r="O122" s="81" t="str">
        <f>Objects!$AZ$154</f>
        <v>Redstone Block</v>
      </c>
      <c r="P122" s="81">
        <v>1</v>
      </c>
      <c r="Q122" s="81" t="str">
        <f>Objects!$Z$84</f>
        <v>Block (PP)</v>
      </c>
      <c r="R122" s="91">
        <v>1</v>
      </c>
      <c r="S122" s="84" t="str">
        <f>Objects!$F$6</f>
        <v>Block of Nickel</v>
      </c>
      <c r="T122" s="81">
        <v>1</v>
      </c>
      <c r="U122" s="81" t="str">
        <f>Objects!$AZ$63</f>
        <v>Furnace</v>
      </c>
      <c r="V122" s="81">
        <v>1</v>
      </c>
      <c r="W122" s="81" t="str">
        <f>Objects!$F$6</f>
        <v>Block of Nickel</v>
      </c>
      <c r="X122" s="91">
        <v>1</v>
      </c>
      <c r="AA122" s="81"/>
      <c r="AB122" s="81"/>
      <c r="AC122" s="81"/>
    </row>
    <row r="123" spans="1:29" ht="15" customHeight="1" x14ac:dyDescent="0.25">
      <c r="A123" s="33" t="str">
        <f>[3]Enums!$A$134</f>
        <v>1.0.0</v>
      </c>
      <c r="B123" s="81" t="b">
        <v>1</v>
      </c>
      <c r="C123" s="81" t="b">
        <v>0</v>
      </c>
      <c r="D123" s="81">
        <v>5</v>
      </c>
      <c r="E123" s="81" t="str">
        <f>Objects!$AT$15</f>
        <v>Merox Treatment Unit</v>
      </c>
      <c r="F123" s="91">
        <v>1</v>
      </c>
      <c r="G123" s="81" t="str">
        <f>Objects!$AW$22</f>
        <v>Regulator (Medium Pressure)</v>
      </c>
      <c r="H123" s="81">
        <v>1</v>
      </c>
      <c r="I123" s="81" t="str">
        <f>Objects!$AZ$156</f>
        <v>Hopper</v>
      </c>
      <c r="J123" s="81">
        <v>1</v>
      </c>
      <c r="K123" s="81" t="str">
        <f>Objects!$T$2</f>
        <v>Canister (Hydrogen)</v>
      </c>
      <c r="L123" s="81">
        <v>1</v>
      </c>
      <c r="M123" s="81" t="str">
        <f>Objects!$Z$84</f>
        <v>Block (PP)</v>
      </c>
      <c r="N123" s="81">
        <v>1</v>
      </c>
      <c r="O123" s="81" t="str">
        <f>Objects!$AZ$154</f>
        <v>Redstone Block</v>
      </c>
      <c r="P123" s="81">
        <v>1</v>
      </c>
      <c r="Q123" s="81" t="str">
        <f>Objects!$Z$84</f>
        <v>Block (PP)</v>
      </c>
      <c r="R123" s="81">
        <v>1</v>
      </c>
      <c r="S123" s="81" t="str">
        <f>Objects!$F$12</f>
        <v>Block of Tungsten</v>
      </c>
      <c r="T123" s="81">
        <v>1</v>
      </c>
      <c r="U123" s="81" t="str">
        <f>Objects!$AZ$63</f>
        <v>Furnace</v>
      </c>
      <c r="V123" s="81">
        <v>1</v>
      </c>
      <c r="W123" s="81" t="str">
        <f>Objects!$F$12</f>
        <v>Block of Tungsten</v>
      </c>
      <c r="X123" s="81">
        <v>1</v>
      </c>
      <c r="AA123" s="81"/>
      <c r="AB123" s="81"/>
      <c r="AC123" s="81"/>
    </row>
    <row r="124" spans="1:29" ht="15" customHeight="1" x14ac:dyDescent="0.25">
      <c r="A124" s="33"/>
      <c r="B124" s="81" t="b">
        <v>1</v>
      </c>
      <c r="C124" s="81" t="b">
        <v>0</v>
      </c>
      <c r="D124" s="81">
        <v>1</v>
      </c>
      <c r="E124" s="81" t="str">
        <f>Objects!$AT$13</f>
        <v>Wine Press</v>
      </c>
      <c r="F124" s="91">
        <v>1</v>
      </c>
      <c r="G124" s="84" t="str">
        <f>Objects!$AZ$156</f>
        <v>Hopper</v>
      </c>
      <c r="H124" s="81">
        <v>1</v>
      </c>
      <c r="I124" s="81" t="str">
        <f>Objects!$AZ$31</f>
        <v>Sticky Piston</v>
      </c>
      <c r="J124" s="81">
        <v>1</v>
      </c>
      <c r="K124" s="84"/>
      <c r="L124" s="81"/>
      <c r="M124" s="84" t="str">
        <f>Objects!$AZ$44</f>
        <v>Iron Block</v>
      </c>
      <c r="N124" s="81">
        <v>1</v>
      </c>
      <c r="O124" s="84" t="str">
        <f>Objects!$AZ$154</f>
        <v>Redstone Block</v>
      </c>
      <c r="P124" s="81">
        <v>1</v>
      </c>
      <c r="Q124" s="84" t="str">
        <f>Objects!$AZ$44</f>
        <v>Iron Block</v>
      </c>
      <c r="R124" s="81">
        <v>1</v>
      </c>
      <c r="S124" s="84" t="str">
        <f>Objects!$AZ$44</f>
        <v>Iron Block</v>
      </c>
      <c r="T124" s="81">
        <v>1</v>
      </c>
      <c r="U124" s="84" t="str">
        <f>Objects!$AZ$31</f>
        <v>Sticky Piston</v>
      </c>
      <c r="V124" s="81">
        <v>1</v>
      </c>
      <c r="W124" s="84" t="str">
        <f>Objects!$AZ$44</f>
        <v>Iron Block</v>
      </c>
      <c r="X124" s="81">
        <v>1</v>
      </c>
      <c r="AA124" s="81"/>
      <c r="AB124" s="81"/>
      <c r="AC124" s="81"/>
    </row>
    <row r="125" spans="1:29" ht="15" customHeight="1" x14ac:dyDescent="0.25">
      <c r="A125" s="176"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Objects!$F$12</f>
        <v>Block of Tungsten</v>
      </c>
      <c r="T125" s="81">
        <v>1</v>
      </c>
      <c r="U125" s="81" t="str">
        <f>Objects!$AZ$63</f>
        <v>Furnace</v>
      </c>
      <c r="V125" s="81">
        <v>1</v>
      </c>
      <c r="W125" s="81" t="str">
        <f>Objects!$F$12</f>
        <v>Block of Tungsten</v>
      </c>
      <c r="X125" s="91">
        <v>1</v>
      </c>
      <c r="Y125" s="81"/>
      <c r="AA125" s="81"/>
      <c r="AB125" s="81"/>
      <c r="AC125" s="81"/>
    </row>
    <row r="126" spans="1:29" ht="15" customHeight="1" x14ac:dyDescent="0.25">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Objects!$F$12</f>
        <v>Block of Tungsten</v>
      </c>
      <c r="T126" s="81">
        <v>1</v>
      </c>
      <c r="U126" s="81" t="str">
        <f>Objects!$AZ$63</f>
        <v>Furnace</v>
      </c>
      <c r="V126" s="81">
        <v>1</v>
      </c>
      <c r="W126" s="81" t="str">
        <f>Objects!$F$12</f>
        <v>Block of Tungsten</v>
      </c>
      <c r="X126" s="91">
        <v>1</v>
      </c>
      <c r="Y126" s="81"/>
      <c r="AA126" s="81"/>
      <c r="AB126" s="81"/>
      <c r="AC126" s="81"/>
    </row>
    <row r="127" spans="1:29" ht="15" customHeight="1" x14ac:dyDescent="0.25">
      <c r="A127" s="33" t="str">
        <f>[3]Enums!$A$134</f>
        <v>1.0.0</v>
      </c>
      <c r="B127" s="81" t="b">
        <v>1</v>
      </c>
      <c r="C127" s="81" t="b">
        <v>0</v>
      </c>
      <c r="D127" s="81">
        <v>6</v>
      </c>
      <c r="E127" s="84" t="str">
        <f>Objects!$AT$10</f>
        <v>Chemical Processor</v>
      </c>
      <c r="F127" s="91">
        <v>1</v>
      </c>
      <c r="G127" s="81" t="str">
        <f>Objects!$AW$22</f>
        <v>Regulator (Medium Pressure)</v>
      </c>
      <c r="H127" s="81">
        <v>1</v>
      </c>
      <c r="I127" s="81" t="str">
        <f>Objects!$AZ$156</f>
        <v>Hopper</v>
      </c>
      <c r="J127" s="81">
        <v>1</v>
      </c>
      <c r="K127" s="81" t="str">
        <f>Objects!$AW$31</f>
        <v>Heat Exchanger</v>
      </c>
      <c r="L127" s="91">
        <v>1</v>
      </c>
      <c r="M127" s="81" t="str">
        <f>Objects!$K$123</f>
        <v>Beaker (Diesel)</v>
      </c>
      <c r="N127" s="81">
        <v>1</v>
      </c>
      <c r="O127" s="81" t="str">
        <f>Objects!$AZ$154</f>
        <v>Redstone Block</v>
      </c>
      <c r="P127" s="81">
        <v>1</v>
      </c>
      <c r="Q127" s="81" t="str">
        <f>Objects!$K$290</f>
        <v>Cartridge (Sweet Propane Fuel)</v>
      </c>
      <c r="R127" s="91">
        <v>1</v>
      </c>
      <c r="S127" s="84" t="str">
        <f>Objects!$F$6</f>
        <v>Block of Nickel</v>
      </c>
      <c r="T127" s="81">
        <v>1</v>
      </c>
      <c r="U127" s="81" t="str">
        <f>Objects!$AZ$63</f>
        <v>Furnace</v>
      </c>
      <c r="V127" s="81">
        <v>1</v>
      </c>
      <c r="W127" s="81" t="str">
        <f>Objects!$F$6</f>
        <v>Block of Nickel</v>
      </c>
      <c r="X127" s="91">
        <v>1</v>
      </c>
      <c r="Y127" s="81"/>
      <c r="AA127" s="81"/>
      <c r="AB127" s="81"/>
      <c r="AC127" s="81"/>
    </row>
    <row r="128" spans="1:29" ht="15" customHeight="1" x14ac:dyDescent="0.25">
      <c r="A128" s="33" t="str">
        <f>[3]Enums!$A$134</f>
        <v>1.0.0</v>
      </c>
      <c r="B128" s="81" t="b">
        <v>1</v>
      </c>
      <c r="C128" s="81" t="b">
        <v>0</v>
      </c>
      <c r="D128" s="81">
        <v>6</v>
      </c>
      <c r="E128" s="84" t="str">
        <f>Objects!$AT$10</f>
        <v>Chemical Processor</v>
      </c>
      <c r="F128" s="91">
        <v>1</v>
      </c>
      <c r="G128" s="81" t="str">
        <f>Objects!$AW$22</f>
        <v>Regulator (Medium Pressure)</v>
      </c>
      <c r="H128" s="81">
        <v>1</v>
      </c>
      <c r="I128" s="81" t="str">
        <f>Objects!$AZ$156</f>
        <v>Hopper</v>
      </c>
      <c r="J128" s="81">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91">
        <v>1</v>
      </c>
      <c r="S128" s="84" t="str">
        <f>Objects!$F$6</f>
        <v>Block of Nickel</v>
      </c>
      <c r="T128" s="81">
        <v>1</v>
      </c>
      <c r="U128" s="81" t="str">
        <f>Objects!$AZ$63</f>
        <v>Furnace</v>
      </c>
      <c r="V128" s="81">
        <v>1</v>
      </c>
      <c r="W128" s="81" t="str">
        <f>Objects!$F$6</f>
        <v>Block of Nickel</v>
      </c>
      <c r="X128" s="91">
        <v>1</v>
      </c>
      <c r="Y128" s="81"/>
      <c r="AA128" s="81"/>
      <c r="AB128" s="81"/>
      <c r="AC128" s="81"/>
    </row>
    <row r="129" spans="1:29" ht="15" customHeight="1" x14ac:dyDescent="0.25">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84">
        <v>1</v>
      </c>
      <c r="K129" s="84" t="str">
        <f>Objects!$AW$31</f>
        <v>Heat Exchanger</v>
      </c>
      <c r="L129" s="91">
        <v>1</v>
      </c>
      <c r="M129" s="81" t="str">
        <f>Objects!$K$123</f>
        <v>Beaker (Diesel)</v>
      </c>
      <c r="N129" s="81">
        <v>1</v>
      </c>
      <c r="O129" s="81" t="str">
        <f>Objects!$AZ$154</f>
        <v>Redstone Block</v>
      </c>
      <c r="P129" s="81">
        <v>1</v>
      </c>
      <c r="Q129" s="81" t="str">
        <f>Objects!$K$290</f>
        <v>Cartridge (Sweet Propane Fuel)</v>
      </c>
      <c r="R129" s="81">
        <v>1</v>
      </c>
      <c r="S129" s="84" t="str">
        <f>Objects!$F$20</f>
        <v>Block of Bronze</v>
      </c>
      <c r="T129" s="91">
        <v>1</v>
      </c>
      <c r="U129" s="84" t="str">
        <f>Objects!$AZ$63</f>
        <v>Furnace</v>
      </c>
      <c r="V129" s="84">
        <v>1</v>
      </c>
      <c r="W129" s="81" t="str">
        <f>Objects!$F$20</f>
        <v>Block of Bronze</v>
      </c>
      <c r="X129" s="81">
        <v>1</v>
      </c>
      <c r="Y129" s="81"/>
      <c r="AA129" s="81"/>
      <c r="AB129" s="81"/>
      <c r="AC129" s="81"/>
    </row>
    <row r="130" spans="1:29" ht="15" customHeight="1" x14ac:dyDescent="0.25">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4">
        <v>1</v>
      </c>
      <c r="K130" s="81" t="str">
        <f>Objects!$AW$31</f>
        <v>Heat Exchanger</v>
      </c>
      <c r="L130" s="91">
        <v>1</v>
      </c>
      <c r="M130" s="81" t="str">
        <f>Objects!$K$290</f>
        <v>Cartridge (Sweet Propane Fuel)</v>
      </c>
      <c r="N130" s="81">
        <v>1</v>
      </c>
      <c r="O130" s="81" t="str">
        <f>Objects!$AZ$154</f>
        <v>Redstone Block</v>
      </c>
      <c r="P130" s="81">
        <v>1</v>
      </c>
      <c r="Q130" s="81" t="str">
        <f>Objects!$K$123</f>
        <v>Beaker (Diesel)</v>
      </c>
      <c r="R130" s="81">
        <v>1</v>
      </c>
      <c r="S130" s="81" t="str">
        <f>Objects!$F$20</f>
        <v>Block of Bronze</v>
      </c>
      <c r="T130" s="91">
        <v>1</v>
      </c>
      <c r="U130" s="84" t="str">
        <f>Objects!$AZ$63</f>
        <v>Furnace</v>
      </c>
      <c r="V130" s="84">
        <v>1</v>
      </c>
      <c r="W130" s="84" t="str">
        <f>Objects!$F$20</f>
        <v>Block of Bronze</v>
      </c>
      <c r="X130" s="81">
        <v>1</v>
      </c>
      <c r="Y130" s="81"/>
      <c r="AA130" s="81"/>
      <c r="AB130" s="81"/>
      <c r="AC130" s="81"/>
    </row>
    <row r="131" spans="1:29" ht="15" customHeight="1" x14ac:dyDescent="0.25">
      <c r="A131" s="33" t="str">
        <f>[3]Enums!$A$134</f>
        <v>1.0.0</v>
      </c>
      <c r="B131" s="81" t="b">
        <v>1</v>
      </c>
      <c r="C131" s="81" t="b">
        <v>0</v>
      </c>
      <c r="D131" s="81">
        <v>6</v>
      </c>
      <c r="E131" s="84" t="str">
        <f>Objects!$AT$10</f>
        <v>Chemical Processor</v>
      </c>
      <c r="F131" s="91">
        <v>1</v>
      </c>
      <c r="G131" s="81" t="str">
        <f>Objects!$AW$22</f>
        <v>Regulator (Medium Pressure)</v>
      </c>
      <c r="H131" s="81">
        <v>1</v>
      </c>
      <c r="I131" s="84" t="str">
        <f>Objects!$AZ$156</f>
        <v>Hopper</v>
      </c>
      <c r="J131" s="91">
        <v>1</v>
      </c>
      <c r="K131" s="81" t="str">
        <f>Objects!$AW$31</f>
        <v>Heat Exchanger</v>
      </c>
      <c r="L131" s="91">
        <v>1</v>
      </c>
      <c r="M131" s="84" t="str">
        <f>Objects!$K$123</f>
        <v>Beaker (Diesel)</v>
      </c>
      <c r="N131" s="81">
        <v>1</v>
      </c>
      <c r="O131" s="81" t="str">
        <f>Objects!$AZ$154</f>
        <v>Redstone Block</v>
      </c>
      <c r="P131" s="81">
        <v>1</v>
      </c>
      <c r="Q131" s="81" t="str">
        <f>Objects!$K$290</f>
        <v>Cartridge (Sweet Propane Fuel)</v>
      </c>
      <c r="R131" s="91">
        <v>1</v>
      </c>
      <c r="S131" s="84" t="str">
        <f>Objects!$F$19</f>
        <v>Block of Brass</v>
      </c>
      <c r="T131" s="81">
        <v>1</v>
      </c>
      <c r="U131" s="81" t="str">
        <f>Objects!$AZ$63</f>
        <v>Furnace</v>
      </c>
      <c r="V131" s="81">
        <v>1</v>
      </c>
      <c r="W131" s="81" t="str">
        <f>Objects!$F$19</f>
        <v>Block of Brass</v>
      </c>
      <c r="X131" s="91">
        <v>1</v>
      </c>
      <c r="Y131" s="81"/>
      <c r="AA131" s="81"/>
      <c r="AB131" s="81"/>
      <c r="AC131" s="81"/>
    </row>
    <row r="132" spans="1:29" ht="15" customHeight="1" x14ac:dyDescent="0.25">
      <c r="A132" s="33" t="str">
        <f>[3]Enums!$A$134</f>
        <v>1.0.0</v>
      </c>
      <c r="B132" s="81" t="b">
        <v>1</v>
      </c>
      <c r="C132" s="81" t="b">
        <v>0</v>
      </c>
      <c r="D132" s="81">
        <v>6</v>
      </c>
      <c r="E132" s="84" t="str">
        <f>Objects!$AT$10</f>
        <v>Chemical Processor</v>
      </c>
      <c r="F132" s="91">
        <v>1</v>
      </c>
      <c r="G132" s="81" t="str">
        <f>Objects!$AW$22</f>
        <v>Regulator (Medium Pressure)</v>
      </c>
      <c r="H132" s="81">
        <v>1</v>
      </c>
      <c r="I132" s="84" t="str">
        <f>Objects!$AZ$156</f>
        <v>Hopper</v>
      </c>
      <c r="J132" s="81">
        <v>1</v>
      </c>
      <c r="K132" s="84" t="str">
        <f>Objects!$AW$31</f>
        <v>Heat Exchanger</v>
      </c>
      <c r="L132" s="81">
        <v>1</v>
      </c>
      <c r="M132" s="84" t="str">
        <f>Objects!$K$290</f>
        <v>Cartridge (Sweet Propane Fuel)</v>
      </c>
      <c r="N132" s="81">
        <v>1</v>
      </c>
      <c r="O132" s="81" t="str">
        <f>Objects!$AZ$154</f>
        <v>Redstone Block</v>
      </c>
      <c r="P132" s="81">
        <v>1</v>
      </c>
      <c r="Q132" s="81" t="str">
        <f>Objects!$K$123</f>
        <v>Beaker (Diesel)</v>
      </c>
      <c r="R132" s="91">
        <v>1</v>
      </c>
      <c r="S132" s="84" t="str">
        <f>Objects!$F$19</f>
        <v>Block of Brass</v>
      </c>
      <c r="T132" s="81">
        <v>1</v>
      </c>
      <c r="U132" s="81" t="str">
        <f>Objects!$AZ$63</f>
        <v>Furnace</v>
      </c>
      <c r="V132" s="81">
        <v>1</v>
      </c>
      <c r="W132" s="81" t="str">
        <f>Objects!$F$19</f>
        <v>Block of Brass</v>
      </c>
      <c r="X132" s="91">
        <v>1</v>
      </c>
      <c r="Y132" s="81"/>
      <c r="AA132" s="81"/>
      <c r="AB132" s="81"/>
      <c r="AC132" s="81"/>
    </row>
    <row r="133" spans="1:29" ht="15" customHeight="1" x14ac:dyDescent="0.25">
      <c r="A133" s="33" t="str">
        <f>[3]Enums!$A$144</f>
        <v>1.1.0</v>
      </c>
      <c r="B133" s="81" t="b">
        <v>1</v>
      </c>
      <c r="C133" s="81" t="b">
        <v>0</v>
      </c>
      <c r="D133" s="81">
        <v>7</v>
      </c>
      <c r="E133" s="84" t="str">
        <f>Objects!$AW$5</f>
        <v>Flame Chucker</v>
      </c>
      <c r="F133" s="91">
        <v>1</v>
      </c>
      <c r="G133" s="84" t="str">
        <f>Objects!$AW$25</f>
        <v>Lighter</v>
      </c>
      <c r="H133" s="81">
        <v>1</v>
      </c>
      <c r="I133" s="81" t="str">
        <f>Objects!$AW$22</f>
        <v>Regulator (Medium Pressure)</v>
      </c>
      <c r="J133" s="81">
        <v>1</v>
      </c>
      <c r="K133" s="81" t="str">
        <f>Objects!$AE$145</f>
        <v>Hose (Medium Pressure)</v>
      </c>
      <c r="L133" s="91">
        <v>1</v>
      </c>
      <c r="M133" s="84" t="str">
        <f>Objects!$I$24</f>
        <v>Cartridge (Propane)</v>
      </c>
      <c r="N133" s="81">
        <v>1</v>
      </c>
      <c r="O133" s="84" t="str">
        <f>Objects!$AL$5</f>
        <v>Kevlar Vest</v>
      </c>
      <c r="P133" s="81">
        <v>1</v>
      </c>
      <c r="Q133" s="84" t="str">
        <f>Objects!$I$24</f>
        <v>Cartridge (Propane)</v>
      </c>
      <c r="R133" s="81">
        <v>1</v>
      </c>
      <c r="S133" s="84"/>
      <c r="T133" s="81"/>
      <c r="U133" s="81"/>
      <c r="V133" s="81"/>
      <c r="W133" s="81"/>
      <c r="X133" s="91"/>
      <c r="AA133" s="81"/>
      <c r="AB133" s="81"/>
      <c r="AC133" s="81"/>
    </row>
    <row r="134" spans="1:29" ht="15" customHeight="1" x14ac:dyDescent="0.25">
      <c r="A134" s="33" t="str">
        <f>[3]Enums!$A$144</f>
        <v>1.1.0</v>
      </c>
      <c r="B134" s="81" t="b">
        <v>1</v>
      </c>
      <c r="C134" s="81" t="b">
        <v>0</v>
      </c>
      <c r="D134" s="81">
        <v>7</v>
      </c>
      <c r="E134" s="84" t="str">
        <f>Objects!$AW$5</f>
        <v>Flame Chucker</v>
      </c>
      <c r="F134" s="91">
        <v>1</v>
      </c>
      <c r="G134" s="84" t="str">
        <f>Objects!$I$24</f>
        <v>Cartridge (Propane)</v>
      </c>
      <c r="H134" s="81">
        <v>1</v>
      </c>
      <c r="I134" s="81" t="str">
        <f>Objects!$AW$5</f>
        <v>Flame Chucker</v>
      </c>
      <c r="J134" s="81">
        <v>1</v>
      </c>
      <c r="K134" s="81" t="str">
        <f>Objects!$I$24</f>
        <v>Cartridge (Propane)</v>
      </c>
      <c r="L134" s="91">
        <v>1</v>
      </c>
      <c r="M134" s="84"/>
      <c r="N134" s="81"/>
      <c r="O134" s="81"/>
      <c r="P134" s="81"/>
      <c r="Q134" s="81"/>
      <c r="R134" s="91"/>
      <c r="S134" s="84"/>
      <c r="T134" s="81"/>
      <c r="U134" s="84"/>
      <c r="V134" s="81"/>
      <c r="W134" s="84"/>
      <c r="X134" s="81"/>
      <c r="AA134" s="81"/>
      <c r="AB134" s="81"/>
      <c r="AC134" s="81"/>
    </row>
    <row r="135" spans="1:29" ht="15" customHeight="1" x14ac:dyDescent="0.25">
      <c r="A135" s="33" t="str">
        <f>[3]Enums!$A$144</f>
        <v>1.1.0</v>
      </c>
      <c r="B135" s="81" t="b">
        <v>1</v>
      </c>
      <c r="C135" s="81" t="b">
        <v>0</v>
      </c>
      <c r="D135" s="81">
        <v>7</v>
      </c>
      <c r="E135" s="84" t="str">
        <f>Objects!$AW$5</f>
        <v>Flame Chucker</v>
      </c>
      <c r="F135" s="91">
        <v>1</v>
      </c>
      <c r="I135" s="83"/>
      <c r="M135" s="84" t="str">
        <f>Objects!$I$24</f>
        <v>Cartridge (Propane)</v>
      </c>
      <c r="N135" s="81">
        <v>1</v>
      </c>
      <c r="O135" s="81" t="str">
        <f>Objects!$AW$5</f>
        <v>Flame Chucker</v>
      </c>
      <c r="P135" s="81">
        <v>1</v>
      </c>
      <c r="Q135" s="81" t="str">
        <f>Objects!$I$24</f>
        <v>Cartridge (Propane)</v>
      </c>
      <c r="R135" s="91">
        <v>1</v>
      </c>
      <c r="S135" s="84"/>
      <c r="T135" s="81"/>
      <c r="U135" s="81"/>
      <c r="V135" s="81"/>
      <c r="W135" s="81"/>
      <c r="X135" s="91"/>
      <c r="AA135" s="81"/>
      <c r="AB135" s="81"/>
      <c r="AC135" s="81"/>
    </row>
    <row r="136" spans="1:29" ht="15" customHeight="1" x14ac:dyDescent="0.25">
      <c r="A136" s="33" t="str">
        <f>[3]Enums!$A$144</f>
        <v>1.1.0</v>
      </c>
      <c r="B136" s="81" t="b">
        <v>1</v>
      </c>
      <c r="C136" s="81" t="b">
        <v>0</v>
      </c>
      <c r="D136" s="81">
        <v>7</v>
      </c>
      <c r="E136" s="84" t="str">
        <f>Objects!$AW$5</f>
        <v>Flame Chucker</v>
      </c>
      <c r="F136" s="91">
        <v>1</v>
      </c>
      <c r="O136" s="83"/>
      <c r="S136" s="84" t="str">
        <f>Objects!$I$24</f>
        <v>Cartridge (Propane)</v>
      </c>
      <c r="T136" s="81">
        <v>1</v>
      </c>
      <c r="U136" s="81" t="str">
        <f>Objects!$AW$5</f>
        <v>Flame Chucker</v>
      </c>
      <c r="V136" s="81">
        <v>1</v>
      </c>
      <c r="W136" s="81" t="str">
        <f>Objects!$I$24</f>
        <v>Cartridge (Propane)</v>
      </c>
      <c r="X136" s="91">
        <v>1</v>
      </c>
      <c r="AA136" s="81"/>
      <c r="AB136" s="81"/>
      <c r="AC136" s="81"/>
    </row>
    <row r="137" spans="1:29" ht="15" customHeight="1" x14ac:dyDescent="0.25">
      <c r="A137" s="33" t="str">
        <f>[3]Enums!$A$144</f>
        <v>1.1.0</v>
      </c>
      <c r="B137" s="81" t="b">
        <v>1</v>
      </c>
      <c r="C137" s="81" t="b">
        <v>0</v>
      </c>
      <c r="D137" s="81">
        <v>7</v>
      </c>
      <c r="E137" s="84" t="str">
        <f>Objects!$AW$6</f>
        <v>Flame Hurler</v>
      </c>
      <c r="F137" s="91">
        <v>1</v>
      </c>
      <c r="G137" s="84" t="str">
        <f>Objects!$AW$25</f>
        <v>Lighter</v>
      </c>
      <c r="H137" s="81">
        <v>1</v>
      </c>
      <c r="I137" s="81" t="str">
        <f>Objects!$AW$23</f>
        <v>Regulator (High Pressure)</v>
      </c>
      <c r="J137" s="81">
        <v>1</v>
      </c>
      <c r="K137" s="81" t="str">
        <f>Objects!$AE$146</f>
        <v>Hose (High Pressure)</v>
      </c>
      <c r="L137" s="91">
        <v>1</v>
      </c>
      <c r="M137" s="84" t="str">
        <f>Objects!$I$24</f>
        <v>Cartridge (Propane)</v>
      </c>
      <c r="N137" s="81">
        <v>1</v>
      </c>
      <c r="O137" s="81" t="str">
        <f>Objects!$AL$5</f>
        <v>Kevlar Vest</v>
      </c>
      <c r="P137" s="81">
        <v>1</v>
      </c>
      <c r="Q137" s="81" t="str">
        <f>Objects!$I$24</f>
        <v>Cartridge (Propane)</v>
      </c>
      <c r="R137" s="91">
        <v>1</v>
      </c>
      <c r="S137" s="84"/>
      <c r="T137" s="81"/>
      <c r="U137" s="84"/>
      <c r="V137" s="81"/>
      <c r="W137" s="81"/>
      <c r="X137" s="91"/>
      <c r="AA137" s="81"/>
      <c r="AB137" s="81"/>
      <c r="AC137" s="81"/>
    </row>
    <row r="138" spans="1:29" ht="15" customHeight="1" x14ac:dyDescent="0.25">
      <c r="A138" s="33" t="str">
        <f>[3]Enums!$A$144</f>
        <v>1.1.0</v>
      </c>
      <c r="B138" s="81" t="b">
        <v>1</v>
      </c>
      <c r="C138" s="81" t="b">
        <v>0</v>
      </c>
      <c r="D138" s="81">
        <v>7</v>
      </c>
      <c r="E138" s="84" t="str">
        <f>Objects!$AW$6</f>
        <v>Flame Hurler</v>
      </c>
      <c r="F138" s="91">
        <v>1</v>
      </c>
      <c r="G138" s="84" t="str">
        <f>Objects!$I$24</f>
        <v>Cartridge (Propane)</v>
      </c>
      <c r="H138" s="81">
        <v>1</v>
      </c>
      <c r="I138" s="81" t="str">
        <f>Objects!$AW$6</f>
        <v>Flame Hurler</v>
      </c>
      <c r="J138" s="81">
        <v>1</v>
      </c>
      <c r="K138" s="81" t="str">
        <f>Objects!$I$24</f>
        <v>Cartridge (Propane)</v>
      </c>
      <c r="L138" s="91">
        <v>1</v>
      </c>
      <c r="M138" s="84"/>
      <c r="N138" s="81"/>
      <c r="O138" s="81"/>
      <c r="P138" s="81"/>
      <c r="Q138" s="84"/>
      <c r="R138" s="91"/>
      <c r="S138" s="84"/>
      <c r="T138" s="81"/>
      <c r="U138" s="84"/>
      <c r="V138" s="81"/>
      <c r="W138" s="81"/>
      <c r="X138" s="91"/>
      <c r="AA138" s="81"/>
      <c r="AB138" s="81"/>
      <c r="AC138" s="81"/>
    </row>
    <row r="139" spans="1:29" ht="15" customHeight="1" x14ac:dyDescent="0.25">
      <c r="A139" s="33" t="str">
        <f>[3]Enums!$A$144</f>
        <v>1.1.0</v>
      </c>
      <c r="B139" s="81" t="b">
        <v>1</v>
      </c>
      <c r="C139" s="81" t="b">
        <v>0</v>
      </c>
      <c r="D139" s="81">
        <v>7</v>
      </c>
      <c r="E139" s="84" t="str">
        <f>Objects!$AW$6</f>
        <v>Flame Hurler</v>
      </c>
      <c r="F139" s="91">
        <v>1</v>
      </c>
      <c r="M139" s="84" t="str">
        <f>Objects!$I$24</f>
        <v>Cartridge (Propane)</v>
      </c>
      <c r="N139" s="81">
        <v>1</v>
      </c>
      <c r="O139" s="81" t="str">
        <f>Objects!$AW$6</f>
        <v>Flame Hurler</v>
      </c>
      <c r="P139" s="81">
        <v>1</v>
      </c>
      <c r="Q139" s="84" t="str">
        <f>Objects!$I$24</f>
        <v>Cartridge (Propane)</v>
      </c>
      <c r="R139" s="81">
        <v>1</v>
      </c>
      <c r="S139" s="84"/>
      <c r="T139" s="81"/>
      <c r="U139" s="84"/>
      <c r="V139" s="81"/>
      <c r="W139" s="81"/>
      <c r="X139" s="91"/>
      <c r="AA139" s="81"/>
      <c r="AB139" s="81"/>
      <c r="AC139" s="81"/>
    </row>
    <row r="140" spans="1:29" ht="15" customHeight="1" x14ac:dyDescent="0.25">
      <c r="A140" s="176" t="str">
        <f>[3]Enums!$A$144</f>
        <v>1.1.0</v>
      </c>
      <c r="B140" s="81" t="b">
        <v>1</v>
      </c>
      <c r="C140" s="81" t="b">
        <v>0</v>
      </c>
      <c r="D140" s="81">
        <v>7</v>
      </c>
      <c r="E140" s="84" t="str">
        <f>Objects!$AW$6</f>
        <v>Flame Hurler</v>
      </c>
      <c r="F140" s="91">
        <v>1</v>
      </c>
      <c r="Q140" s="83"/>
      <c r="R140" s="82"/>
      <c r="S140" s="84" t="str">
        <f>Objects!$I$24</f>
        <v>Cartridge (Propane)</v>
      </c>
      <c r="T140" s="81">
        <v>1</v>
      </c>
      <c r="U140" s="84" t="str">
        <f>Objects!$AW$6</f>
        <v>Flame Hurler</v>
      </c>
      <c r="V140" s="81">
        <v>1</v>
      </c>
      <c r="W140" s="81" t="str">
        <f>Objects!$I$24</f>
        <v>Cartridge (Propane)</v>
      </c>
      <c r="X140" s="91">
        <v>1</v>
      </c>
      <c r="AA140" s="81"/>
      <c r="AB140" s="81"/>
      <c r="AC140" s="81"/>
    </row>
    <row r="141" spans="1:29" ht="15" customHeight="1" x14ac:dyDescent="0.25">
      <c r="A141" s="33" t="str">
        <f>[3]Enums!$A$144</f>
        <v>1.1.0</v>
      </c>
      <c r="B141" s="81" t="b">
        <v>1</v>
      </c>
      <c r="C141" s="81" t="b">
        <v>0</v>
      </c>
      <c r="D141" s="81">
        <v>7</v>
      </c>
      <c r="E141" s="84" t="str">
        <f>Objects!$AW$7</f>
        <v>Flame Thrower</v>
      </c>
      <c r="F141" s="91">
        <v>1</v>
      </c>
      <c r="G141" s="84" t="str">
        <f>Objects!$AW$25</f>
        <v>Lighter</v>
      </c>
      <c r="H141" s="81">
        <v>1</v>
      </c>
      <c r="I141" s="81" t="str">
        <f>Objects!$AW$24</f>
        <v>Regulator (Extreme Pressure)</v>
      </c>
      <c r="J141" s="81">
        <v>1</v>
      </c>
      <c r="K141" s="81" t="str">
        <f>Objects!$AE$147</f>
        <v>Hose (Extreme Pressure)</v>
      </c>
      <c r="L141" s="91">
        <v>1</v>
      </c>
      <c r="M141" s="84" t="str">
        <f>Objects!$I$24</f>
        <v>Cartridge (Propane)</v>
      </c>
      <c r="N141" s="81">
        <v>1</v>
      </c>
      <c r="O141" s="81" t="str">
        <f>Objects!$AL$5</f>
        <v>Kevlar Vest</v>
      </c>
      <c r="P141" s="81">
        <v>1</v>
      </c>
      <c r="Q141" s="84" t="str">
        <f>Objects!$I$24</f>
        <v>Cartridge (Propane)</v>
      </c>
      <c r="R141" s="81">
        <v>1</v>
      </c>
      <c r="S141" s="84"/>
      <c r="T141" s="81"/>
      <c r="U141" s="84"/>
      <c r="V141" s="81"/>
      <c r="W141" s="81"/>
      <c r="X141" s="91"/>
      <c r="AA141" s="81"/>
      <c r="AB141" s="81"/>
      <c r="AC141" s="81"/>
    </row>
    <row r="142" spans="1:29" ht="15" customHeight="1" x14ac:dyDescent="0.25">
      <c r="A142" s="33" t="str">
        <f>[3]Enums!$A$144</f>
        <v>1.1.0</v>
      </c>
      <c r="B142" s="81" t="b">
        <v>1</v>
      </c>
      <c r="C142" s="81" t="b">
        <v>0</v>
      </c>
      <c r="D142" s="81">
        <v>7</v>
      </c>
      <c r="E142" s="84" t="str">
        <f>Objects!$AW$7</f>
        <v>Flame Thrower</v>
      </c>
      <c r="F142" s="91">
        <v>1</v>
      </c>
      <c r="G142" s="84" t="str">
        <f>Objects!$I$24</f>
        <v>Cartridge (Propane)</v>
      </c>
      <c r="H142" s="81">
        <v>1</v>
      </c>
      <c r="I142" s="81" t="str">
        <f>Objects!$AW$7</f>
        <v>Flame Thrower</v>
      </c>
      <c r="J142" s="81">
        <v>1</v>
      </c>
      <c r="K142" s="81" t="str">
        <f>Objects!$I$24</f>
        <v>Cartridge (Propane)</v>
      </c>
      <c r="L142" s="91">
        <v>1</v>
      </c>
      <c r="M142" s="84"/>
      <c r="N142" s="81"/>
      <c r="O142" s="81"/>
      <c r="P142" s="81"/>
      <c r="Q142" s="84"/>
      <c r="R142" s="81"/>
      <c r="S142" s="84"/>
      <c r="T142" s="81"/>
      <c r="U142" s="84"/>
      <c r="V142" s="81"/>
      <c r="W142" s="81"/>
      <c r="X142" s="91"/>
      <c r="AA142" s="81"/>
      <c r="AB142" s="81"/>
      <c r="AC142" s="81"/>
    </row>
    <row r="143" spans="1:29" ht="15" customHeight="1" x14ac:dyDescent="0.25">
      <c r="A143" s="33" t="str">
        <f>[3]Enums!$A$144</f>
        <v>1.1.0</v>
      </c>
      <c r="B143" s="81" t="b">
        <v>1</v>
      </c>
      <c r="C143" s="81" t="b">
        <v>0</v>
      </c>
      <c r="D143" s="81">
        <v>7</v>
      </c>
      <c r="E143" s="84" t="str">
        <f>Objects!$AW$7</f>
        <v>Flame Thrower</v>
      </c>
      <c r="F143" s="91">
        <v>1</v>
      </c>
      <c r="G143" s="82"/>
      <c r="M143" s="84" t="str">
        <f>Objects!$I$24</f>
        <v>Cartridge (Propane)</v>
      </c>
      <c r="N143" s="81">
        <v>1</v>
      </c>
      <c r="O143" s="81" t="str">
        <f>Objects!$AW$7</f>
        <v>Flame Thrower</v>
      </c>
      <c r="P143" s="81">
        <v>1</v>
      </c>
      <c r="Q143" s="84" t="str">
        <f>Objects!$I$24</f>
        <v>Cartridge (Propane)</v>
      </c>
      <c r="R143" s="81">
        <v>1</v>
      </c>
      <c r="S143" s="84"/>
      <c r="T143" s="81"/>
      <c r="U143" s="81"/>
      <c r="V143" s="81"/>
      <c r="W143" s="81"/>
      <c r="X143" s="81"/>
      <c r="AA143" s="81"/>
      <c r="AB143" s="81"/>
      <c r="AC143" s="81"/>
    </row>
    <row r="144" spans="1:29" ht="15" customHeight="1" x14ac:dyDescent="0.25">
      <c r="A144" s="176" t="str">
        <f>[3]Enums!$A$144</f>
        <v>1.1.0</v>
      </c>
      <c r="B144" s="81" t="b">
        <v>1</v>
      </c>
      <c r="C144" s="81" t="b">
        <v>0</v>
      </c>
      <c r="D144" s="81">
        <v>7</v>
      </c>
      <c r="E144" s="84" t="str">
        <f>Objects!$AW$7</f>
        <v>Flame Thrower</v>
      </c>
      <c r="F144" s="91">
        <v>1</v>
      </c>
      <c r="H144" s="85"/>
      <c r="K144" s="83"/>
      <c r="Q144" s="83"/>
      <c r="R144" s="82"/>
      <c r="S144" s="84" t="str">
        <f>Objects!$I$24</f>
        <v>Cartridge (Propane)</v>
      </c>
      <c r="T144" s="91">
        <v>1</v>
      </c>
      <c r="U144" s="81" t="str">
        <f>Objects!$AW$7</f>
        <v>Flame Thrower</v>
      </c>
      <c r="V144" s="81">
        <v>1</v>
      </c>
      <c r="W144" s="84" t="str">
        <f>Objects!$I$24</f>
        <v>Cartridge (Propane)</v>
      </c>
      <c r="X144" s="91">
        <v>1</v>
      </c>
      <c r="AA144" s="81"/>
      <c r="AB144" s="81"/>
      <c r="AC144" s="81"/>
    </row>
    <row r="145" spans="1:29" ht="15" customHeight="1" x14ac:dyDescent="0.25">
      <c r="A145" s="33" t="str">
        <f>[3]Enums!$A$134</f>
        <v>1.0.0</v>
      </c>
      <c r="B145" s="81" t="b">
        <v>1</v>
      </c>
      <c r="C145" s="81" t="b">
        <v>0</v>
      </c>
      <c r="D145" s="81">
        <v>7</v>
      </c>
      <c r="E145" s="84" t="str">
        <f>Objects!$AW$4</f>
        <v>Flame Tosser</v>
      </c>
      <c r="F145" s="91">
        <v>1</v>
      </c>
      <c r="G145" s="81" t="str">
        <f>Objects!$AW$25</f>
        <v>Lighter</v>
      </c>
      <c r="H145" s="81">
        <v>1</v>
      </c>
      <c r="I145" s="84" t="str">
        <f>Objects!$AW$21</f>
        <v>Regulator (Low Pressure)</v>
      </c>
      <c r="J145" s="91">
        <v>1</v>
      </c>
      <c r="K145" s="81" t="str">
        <f>Objects!$AE$14</f>
        <v>Hose (Low Pressure)</v>
      </c>
      <c r="L145" s="91">
        <v>1</v>
      </c>
      <c r="M145" s="84" t="str">
        <f>Objects!$I$24</f>
        <v>Cartridge (Propane)</v>
      </c>
      <c r="N145" s="91">
        <v>1</v>
      </c>
      <c r="O145" s="81" t="str">
        <f>Objects!$AL$5</f>
        <v>Kevlar Vest</v>
      </c>
      <c r="P145" s="81">
        <v>1</v>
      </c>
      <c r="Q145" s="84" t="str">
        <f>Objects!$I$24</f>
        <v>Cartridge (Propane)</v>
      </c>
      <c r="R145" s="91">
        <v>1</v>
      </c>
      <c r="S145" s="84"/>
      <c r="T145" s="81"/>
      <c r="U145" s="84"/>
      <c r="V145" s="91"/>
      <c r="W145" s="81"/>
      <c r="X145" s="81"/>
      <c r="AA145" s="81"/>
      <c r="AB145" s="81"/>
      <c r="AC145" s="81"/>
    </row>
    <row r="146" spans="1:29" ht="15" customHeight="1" x14ac:dyDescent="0.25">
      <c r="A146" s="33" t="str">
        <f>[3]Enums!$A$134</f>
        <v>1.0.0</v>
      </c>
      <c r="B146" s="81" t="b">
        <v>1</v>
      </c>
      <c r="C146" s="81" t="b">
        <v>0</v>
      </c>
      <c r="D146" s="81">
        <v>7</v>
      </c>
      <c r="E146" s="84" t="str">
        <f>Objects!$AW$4</f>
        <v>Flame Tosser</v>
      </c>
      <c r="F146" s="91">
        <v>1</v>
      </c>
      <c r="G146" s="81" t="str">
        <f>Objects!$I$24</f>
        <v>Cartridge (Propane)</v>
      </c>
      <c r="H146" s="81">
        <v>1</v>
      </c>
      <c r="I146" s="81" t="str">
        <f>Objects!$AW$4</f>
        <v>Flame Tosser</v>
      </c>
      <c r="J146" s="81">
        <v>1</v>
      </c>
      <c r="K146" s="81" t="str">
        <f>Objects!$I$24</f>
        <v>Cartridge (Propane)</v>
      </c>
      <c r="L146" s="81">
        <v>1</v>
      </c>
      <c r="M146" s="81"/>
      <c r="N146" s="81"/>
      <c r="O146" s="81"/>
      <c r="P146" s="81"/>
      <c r="Q146" s="81"/>
      <c r="R146" s="81"/>
      <c r="S146" s="81"/>
      <c r="T146" s="81"/>
      <c r="U146" s="81"/>
      <c r="V146" s="81"/>
      <c r="W146" s="81"/>
      <c r="X146" s="81"/>
      <c r="AA146" s="81"/>
      <c r="AB146" s="81"/>
      <c r="AC146" s="81"/>
    </row>
    <row r="147" spans="1:29" ht="15" customHeight="1" x14ac:dyDescent="0.25">
      <c r="A147" s="176" t="str">
        <f>[3]Enums!$A$134</f>
        <v>1.0.0</v>
      </c>
      <c r="B147" s="81" t="b">
        <v>1</v>
      </c>
      <c r="C147" s="81" t="b">
        <v>0</v>
      </c>
      <c r="D147" s="81">
        <v>7</v>
      </c>
      <c r="E147" s="84" t="str">
        <f>Objects!$AW$4</f>
        <v>Flame Tosser</v>
      </c>
      <c r="F147" s="91">
        <v>1</v>
      </c>
      <c r="G147" s="82"/>
      <c r="L147" s="82"/>
      <c r="M147" s="81" t="str">
        <f>Objects!$I$24</f>
        <v>Cartridge (Propane)</v>
      </c>
      <c r="N147" s="81">
        <v>1</v>
      </c>
      <c r="O147" s="81" t="str">
        <f>Objects!$AW$4</f>
        <v>Flame Tosser</v>
      </c>
      <c r="P147" s="81">
        <v>1</v>
      </c>
      <c r="Q147" s="81" t="str">
        <f>Objects!$I$24</f>
        <v>Cartridge (Propane)</v>
      </c>
      <c r="R147" s="81">
        <v>1</v>
      </c>
      <c r="S147" s="81"/>
      <c r="T147" s="81"/>
      <c r="U147" s="81"/>
      <c r="V147" s="81"/>
      <c r="W147" s="81"/>
      <c r="X147" s="81"/>
      <c r="AA147" s="81"/>
      <c r="AB147" s="81"/>
      <c r="AC147" s="81"/>
    </row>
    <row r="148" spans="1:29" ht="15" customHeight="1" x14ac:dyDescent="0.25">
      <c r="A148" s="33" t="str">
        <f>[3]Enums!$A$134</f>
        <v>1.0.0</v>
      </c>
      <c r="B148" s="81" t="b">
        <v>1</v>
      </c>
      <c r="C148" s="81" t="b">
        <v>0</v>
      </c>
      <c r="D148" s="81">
        <v>7</v>
      </c>
      <c r="E148" s="84" t="str">
        <f>Objects!$AW$4</f>
        <v>Flame Tosser</v>
      </c>
      <c r="F148" s="91">
        <v>1</v>
      </c>
      <c r="G148" s="82"/>
      <c r="L148" s="82"/>
      <c r="M148" s="82"/>
      <c r="R148" s="82"/>
      <c r="S148" s="81" t="str">
        <f>Objects!$I$24</f>
        <v>Cartridge (Propane)</v>
      </c>
      <c r="T148" s="81">
        <v>1</v>
      </c>
      <c r="U148" s="81" t="str">
        <f>Objects!$AW$4</f>
        <v>Flame Tosser</v>
      </c>
      <c r="V148" s="81">
        <v>1</v>
      </c>
      <c r="W148" s="81" t="str">
        <f>Objects!$I$24</f>
        <v>Cartridge (Propane)</v>
      </c>
      <c r="X148" s="81">
        <v>1</v>
      </c>
      <c r="AA148" s="81"/>
      <c r="AB148" s="81"/>
      <c r="AC148" s="81"/>
    </row>
    <row r="149" spans="1:29" ht="15" customHeight="1" x14ac:dyDescent="0.25">
      <c r="A149" s="176" t="str">
        <f>[3]Enums!$A$144</f>
        <v>1.1.0</v>
      </c>
      <c r="B149" s="81" t="b">
        <v>1</v>
      </c>
      <c r="C149" s="81" t="b">
        <v>1</v>
      </c>
      <c r="D149" s="81">
        <v>8</v>
      </c>
      <c r="E149" s="84" t="str">
        <f>Objects!$AW$51</f>
        <v>Scuba Mask Light (Advanced)</v>
      </c>
      <c r="F149" s="91">
        <v>1</v>
      </c>
      <c r="G149" s="81" t="str">
        <f>Objects!$AE$140</f>
        <v>Scuba Mask (Advanced)</v>
      </c>
      <c r="H149" s="81">
        <v>1</v>
      </c>
      <c r="I149" s="81" t="str">
        <f>Objects!$AW$8</f>
        <v>Flashlight</v>
      </c>
      <c r="J149" s="81">
        <v>1</v>
      </c>
      <c r="K149" s="81"/>
      <c r="L149" s="81"/>
      <c r="M149" s="81"/>
      <c r="N149" s="81"/>
      <c r="O149" s="81"/>
      <c r="P149" s="81"/>
      <c r="Q149" s="81"/>
      <c r="R149" s="81"/>
      <c r="S149" s="81"/>
      <c r="T149" s="81"/>
      <c r="U149" s="81"/>
      <c r="V149" s="81"/>
      <c r="W149" s="81"/>
      <c r="X149" s="81"/>
      <c r="AA149" s="81"/>
      <c r="AB149" s="81"/>
      <c r="AC149" s="81"/>
    </row>
    <row r="150" spans="1:29" ht="15" customHeight="1" x14ac:dyDescent="0.25">
      <c r="A150" s="176" t="str">
        <f>[3]Enums!$A$144</f>
        <v>1.1.0</v>
      </c>
      <c r="B150" s="81" t="b">
        <v>1</v>
      </c>
      <c r="C150" s="81" t="b">
        <v>1</v>
      </c>
      <c r="D150" s="81">
        <v>8</v>
      </c>
      <c r="E150" s="84" t="str">
        <f>Objects!$AW$49</f>
        <v>Scuba Mask Light (Beginner)</v>
      </c>
      <c r="F150" s="91">
        <v>1</v>
      </c>
      <c r="G150" s="84" t="str">
        <f>Objects!$AE$9</f>
        <v>Scuba Mask (Beginner)</v>
      </c>
      <c r="H150" s="81">
        <v>1</v>
      </c>
      <c r="I150" s="81" t="str">
        <f>Objects!$AW$8</f>
        <v>Flashlight</v>
      </c>
      <c r="J150" s="81">
        <v>1</v>
      </c>
      <c r="K150" s="81"/>
      <c r="L150" s="91"/>
      <c r="M150" s="84"/>
      <c r="N150" s="81"/>
      <c r="O150" s="81"/>
      <c r="P150" s="81"/>
      <c r="Q150" s="84"/>
      <c r="R150" s="81"/>
      <c r="S150" s="84"/>
      <c r="T150" s="81"/>
      <c r="U150" s="81"/>
      <c r="V150" s="81"/>
      <c r="W150" s="84"/>
      <c r="X150" s="81"/>
      <c r="AA150" s="81"/>
      <c r="AB150" s="81"/>
      <c r="AC150" s="81"/>
    </row>
    <row r="151" spans="1:29" s="120" customFormat="1" ht="15" customHeight="1" x14ac:dyDescent="0.25">
      <c r="A151" s="116" t="str">
        <f>[3]Enums!$A$144</f>
        <v>1.1.0</v>
      </c>
      <c r="B151" s="117" t="b">
        <v>1</v>
      </c>
      <c r="C151" s="117" t="b">
        <v>1</v>
      </c>
      <c r="D151" s="117">
        <v>8</v>
      </c>
      <c r="E151" s="118" t="str">
        <f>Objects!$AW$50</f>
        <v>Scuba Mask Light (Intermediate)</v>
      </c>
      <c r="F151" s="119">
        <v>1</v>
      </c>
      <c r="G151" s="118" t="str">
        <f>Objects!$AE$139</f>
        <v>Scuba Mask (Intermediate)</v>
      </c>
      <c r="H151" s="117">
        <v>1</v>
      </c>
      <c r="I151" s="117" t="str">
        <f>Objects!$AW$8</f>
        <v>Flashlight</v>
      </c>
      <c r="J151" s="117">
        <v>1</v>
      </c>
      <c r="K151" s="117"/>
      <c r="L151" s="119"/>
      <c r="M151" s="118"/>
      <c r="N151" s="117"/>
      <c r="O151" s="117"/>
      <c r="P151" s="117"/>
      <c r="Q151" s="118"/>
      <c r="R151" s="117"/>
      <c r="S151" s="118"/>
      <c r="T151" s="117"/>
      <c r="U151" s="117"/>
      <c r="V151" s="117"/>
      <c r="W151" s="118"/>
      <c r="X151" s="117"/>
      <c r="AA151" s="117"/>
      <c r="AB151" s="117"/>
      <c r="AC151" s="117"/>
    </row>
    <row r="152" spans="1:29" ht="15" customHeight="1" x14ac:dyDescent="0.25">
      <c r="A152" s="176" t="str">
        <f>[3]Enums!$A$144</f>
        <v>1.1.0</v>
      </c>
      <c r="B152" s="81" t="b">
        <v>1</v>
      </c>
      <c r="C152" s="81" t="b">
        <v>1</v>
      </c>
      <c r="D152" s="81">
        <v>8</v>
      </c>
      <c r="E152" s="84" t="str">
        <f>Objects!$AW$52</f>
        <v>Scuba Mask Light (Pro)</v>
      </c>
      <c r="F152" s="91">
        <v>1</v>
      </c>
      <c r="G152" s="84" t="str">
        <f>Objects!$AE$141</f>
        <v>Scuba Mask (Pro)</v>
      </c>
      <c r="H152" s="91">
        <v>1</v>
      </c>
      <c r="I152" s="84" t="str">
        <f>Objects!$AW$8</f>
        <v>Flashlight</v>
      </c>
      <c r="J152" s="81">
        <v>1</v>
      </c>
      <c r="K152" s="84"/>
      <c r="L152" s="91"/>
      <c r="M152" s="84"/>
      <c r="N152" s="81"/>
      <c r="O152" s="81"/>
      <c r="P152" s="81"/>
      <c r="Q152" s="81"/>
      <c r="R152" s="91"/>
      <c r="S152" s="84"/>
      <c r="T152" s="91"/>
      <c r="U152" s="84"/>
      <c r="V152" s="81"/>
      <c r="W152" s="84"/>
      <c r="X152" s="91"/>
      <c r="AA152" s="81"/>
      <c r="AB152" s="81"/>
      <c r="AC152" s="81"/>
    </row>
    <row r="153" spans="1:29" ht="15" customHeight="1" x14ac:dyDescent="0.25">
      <c r="A153" s="176" t="str">
        <f>[3]Enums!$A$134</f>
        <v>1.0.0</v>
      </c>
      <c r="B153" s="81" t="b">
        <v>1</v>
      </c>
      <c r="C153" s="81" t="b">
        <v>0</v>
      </c>
      <c r="D153" s="81">
        <v>6</v>
      </c>
      <c r="E153" s="84" t="str">
        <f>Objects!$AT$10</f>
        <v>Chemical Processor</v>
      </c>
      <c r="F153" s="91">
        <v>1</v>
      </c>
      <c r="G153" s="81" t="str">
        <f>Objects!$AW$22</f>
        <v>Regulator (Medium Pressure)</v>
      </c>
      <c r="H153" s="91">
        <v>1</v>
      </c>
      <c r="I153" s="84" t="str">
        <f>Objects!$AZ$156</f>
        <v>Hopper</v>
      </c>
      <c r="J153" s="81">
        <v>1</v>
      </c>
      <c r="K153" s="84" t="str">
        <f>Objects!$AW$31</f>
        <v>Heat Exchanger</v>
      </c>
      <c r="L153" s="91">
        <v>1</v>
      </c>
      <c r="M153" s="84" t="str">
        <f>Objects!$K$123</f>
        <v>Beaker (Diesel)</v>
      </c>
      <c r="N153" s="81">
        <v>1</v>
      </c>
      <c r="O153" s="81" t="str">
        <f>Objects!$AZ$154</f>
        <v>Redstone Block</v>
      </c>
      <c r="P153" s="81">
        <v>1</v>
      </c>
      <c r="Q153" s="81" t="str">
        <f>Objects!$K$290</f>
        <v>Cartridge (Sweet Propane Fuel)</v>
      </c>
      <c r="R153" s="91">
        <v>1</v>
      </c>
      <c r="S153" s="84" t="str">
        <f>Objects!$AZ$44</f>
        <v>Iron Block</v>
      </c>
      <c r="T153" s="91">
        <v>1</v>
      </c>
      <c r="U153" s="84" t="str">
        <f>Objects!$AZ$63</f>
        <v>Furnace</v>
      </c>
      <c r="V153" s="81">
        <v>1</v>
      </c>
      <c r="W153" s="84" t="str">
        <f>Objects!$AZ$44</f>
        <v>Iron Block</v>
      </c>
      <c r="X153" s="91">
        <v>1</v>
      </c>
      <c r="Y153" s="81"/>
      <c r="AA153" s="81"/>
      <c r="AB153" s="81"/>
      <c r="AC153" s="81"/>
    </row>
    <row r="154" spans="1:29" ht="15" customHeight="1" x14ac:dyDescent="0.25">
      <c r="A154" s="176" t="str">
        <f>[3]Enums!$A$134</f>
        <v>1.0.0</v>
      </c>
      <c r="B154" s="81" t="b">
        <v>1</v>
      </c>
      <c r="C154" s="81" t="b">
        <v>0</v>
      </c>
      <c r="D154" s="81">
        <v>6</v>
      </c>
      <c r="E154" s="84" t="str">
        <f>Objects!$AT$10</f>
        <v>Chemical Processor</v>
      </c>
      <c r="F154" s="91">
        <v>1</v>
      </c>
      <c r="G154" s="81" t="str">
        <f>Objects!$AW$22</f>
        <v>Regulator (Medium Pressure)</v>
      </c>
      <c r="H154" s="81">
        <v>1</v>
      </c>
      <c r="I154" s="84" t="str">
        <f>Objects!$AZ$156</f>
        <v>Hopper</v>
      </c>
      <c r="J154" s="81">
        <v>1</v>
      </c>
      <c r="K154" s="84" t="str">
        <f>Objects!$AW$31</f>
        <v>Heat Exchanger</v>
      </c>
      <c r="L154" s="81">
        <v>1</v>
      </c>
      <c r="M154" s="84" t="str">
        <f>Objects!$K$290</f>
        <v>Cartridge (Sweet Propane Fuel)</v>
      </c>
      <c r="N154" s="81">
        <v>1</v>
      </c>
      <c r="O154" s="81" t="str">
        <f>Objects!$AZ$154</f>
        <v>Redstone Block</v>
      </c>
      <c r="P154" s="81">
        <v>1</v>
      </c>
      <c r="Q154" s="81" t="str">
        <f>Objects!$K$123</f>
        <v>Beaker (Diesel)</v>
      </c>
      <c r="R154" s="91">
        <v>1</v>
      </c>
      <c r="S154" s="84" t="str">
        <f>Objects!$AZ$44</f>
        <v>Iron Block</v>
      </c>
      <c r="T154" s="81">
        <v>1</v>
      </c>
      <c r="U154" s="81" t="str">
        <f>Objects!$AZ$63</f>
        <v>Furnace</v>
      </c>
      <c r="V154" s="81">
        <v>1</v>
      </c>
      <c r="W154" s="81" t="str">
        <f>Objects!$AZ$44</f>
        <v>Iron Block</v>
      </c>
      <c r="X154" s="91">
        <v>1</v>
      </c>
      <c r="Y154" s="81"/>
      <c r="AA154" s="81"/>
      <c r="AB154" s="81"/>
      <c r="AC154" s="81"/>
    </row>
    <row r="155" spans="1:29" ht="15" customHeight="1" x14ac:dyDescent="0.25">
      <c r="A155" s="121" t="str">
        <f>[3]Enums!$A$137</f>
        <v>1.0.3</v>
      </c>
      <c r="B155" s="81" t="b">
        <v>1</v>
      </c>
      <c r="C155" s="81" t="b">
        <v>0</v>
      </c>
      <c r="D155" s="81">
        <v>8</v>
      </c>
      <c r="E155" s="84" t="str">
        <f>Objects!$AW$37</f>
        <v>Diamond-PEEK Heated Knife</v>
      </c>
      <c r="F155" s="91">
        <v>1</v>
      </c>
      <c r="G155" s="84" t="str">
        <f>Objects!$AY$10</f>
        <v>Diamond</v>
      </c>
      <c r="H155" s="81">
        <v>1</v>
      </c>
      <c r="I155" s="84" t="str">
        <f>Objects!$AY$10</f>
        <v>Diamond</v>
      </c>
      <c r="J155" s="81">
        <v>1</v>
      </c>
      <c r="K155" s="84"/>
      <c r="L155" s="81"/>
      <c r="M155" s="84"/>
      <c r="N155" s="81"/>
      <c r="O155" s="81" t="str">
        <f>Objects!$AZ$154</f>
        <v>Redstone Block</v>
      </c>
      <c r="P155" s="81">
        <v>1</v>
      </c>
      <c r="Q155" s="81"/>
      <c r="R155" s="91"/>
      <c r="S155" s="84"/>
      <c r="T155" s="81"/>
      <c r="U155" s="81" t="str">
        <f>Objects!$AE$19</f>
        <v>Heated Knife Handle (PEEK)</v>
      </c>
      <c r="V155" s="81">
        <v>1</v>
      </c>
      <c r="W155" s="81"/>
      <c r="X155" s="91"/>
      <c r="AA155" s="81"/>
      <c r="AB155" s="81"/>
      <c r="AC155" s="81"/>
    </row>
    <row r="156" spans="1:29" ht="15" customHeight="1" x14ac:dyDescent="0.25">
      <c r="A156" s="33" t="str">
        <f>[3]Enums!$A$144</f>
        <v>1.1.0</v>
      </c>
      <c r="B156" s="81" t="b">
        <v>1</v>
      </c>
      <c r="C156" s="81" t="b">
        <v>0</v>
      </c>
      <c r="D156" s="81">
        <v>8</v>
      </c>
      <c r="E156" s="84" t="str">
        <f>Objects!$AW8</f>
        <v>Flashlight</v>
      </c>
      <c r="F156" s="91">
        <v>1</v>
      </c>
      <c r="G156" s="84" t="str">
        <f>Objects!$AW$30</f>
        <v>Gas Mantle</v>
      </c>
      <c r="H156" s="91">
        <v>1</v>
      </c>
      <c r="I156" s="84" t="str">
        <f>Objects!AW43</f>
        <v>Lead-Acid Battery (1-Cell)</v>
      </c>
      <c r="J156" s="81">
        <v>1</v>
      </c>
      <c r="K156" s="84" t="str">
        <f>Objects!$AE$16</f>
        <v>Flashlight Shaft (PS)</v>
      </c>
      <c r="L156" s="91">
        <v>1</v>
      </c>
      <c r="M156" s="84"/>
      <c r="N156" s="81"/>
      <c r="O156" s="81"/>
      <c r="P156" s="81"/>
      <c r="Q156" s="81"/>
      <c r="R156" s="91"/>
      <c r="S156" s="84"/>
      <c r="T156" s="81"/>
      <c r="U156" s="84"/>
      <c r="V156" s="81"/>
      <c r="W156" s="84"/>
      <c r="X156" s="81"/>
      <c r="AA156" s="81"/>
      <c r="AB156" s="81"/>
      <c r="AC156" s="81"/>
    </row>
    <row r="157" spans="1:29" ht="15" customHeight="1" x14ac:dyDescent="0.25">
      <c r="A157" s="115" t="str">
        <f>[3]Enums!$A$144</f>
        <v>1.1.0</v>
      </c>
      <c r="B157" s="81" t="b">
        <v>1</v>
      </c>
      <c r="C157" s="81" t="b">
        <v>0</v>
      </c>
      <c r="D157" s="81">
        <v>8</v>
      </c>
      <c r="E157" s="84" t="str">
        <f>Objects!$AW$8</f>
        <v>Flashlight</v>
      </c>
      <c r="F157" s="91">
        <v>1</v>
      </c>
      <c r="G157" s="84" t="str">
        <f>Objects!$AW$30</f>
        <v>Gas Mantle</v>
      </c>
      <c r="H157" s="91">
        <v>1</v>
      </c>
      <c r="I157" s="84" t="str">
        <f>Objects!AW45</f>
        <v>Lithium Ion Battery (1-Cell)</v>
      </c>
      <c r="J157" s="81">
        <v>1</v>
      </c>
      <c r="K157" s="84" t="str">
        <f>Objects!$AE$16</f>
        <v>Flashlight Shaft (PS)</v>
      </c>
      <c r="L157" s="91">
        <v>1</v>
      </c>
      <c r="M157" s="84"/>
      <c r="N157" s="81"/>
      <c r="O157" s="81"/>
      <c r="P157" s="81"/>
      <c r="Q157" s="81"/>
      <c r="R157" s="91"/>
      <c r="S157" s="84"/>
      <c r="T157" s="81"/>
      <c r="U157" s="84"/>
      <c r="V157" s="81"/>
      <c r="W157" s="84"/>
      <c r="X157" s="81"/>
      <c r="AA157" s="81"/>
      <c r="AB157" s="81"/>
      <c r="AC157" s="81"/>
    </row>
    <row r="158" spans="1:29" ht="15" customHeight="1" x14ac:dyDescent="0.25">
      <c r="A158" s="115" t="str">
        <f>[3]Enums!$A$144</f>
        <v>1.1.0</v>
      </c>
      <c r="B158" s="81" t="b">
        <v>1</v>
      </c>
      <c r="C158" s="81" t="b">
        <v>0</v>
      </c>
      <c r="D158" s="81">
        <v>8</v>
      </c>
      <c r="E158" s="84" t="str">
        <f>Objects!$AW$8</f>
        <v>Flashlight</v>
      </c>
      <c r="F158" s="91">
        <v>1</v>
      </c>
      <c r="G158" s="81" t="str">
        <f>Objects!$AW$30</f>
        <v>Gas Mantle</v>
      </c>
      <c r="H158" s="81">
        <v>1</v>
      </c>
      <c r="I158" s="84" t="str">
        <f>Objects!AW47</f>
        <v>Nickel Metal Hydride Battery (1-Cell)</v>
      </c>
      <c r="J158" s="81">
        <v>1</v>
      </c>
      <c r="K158" s="81" t="str">
        <f>Objects!$AE$16</f>
        <v>Flashlight Shaft (PS)</v>
      </c>
      <c r="L158" s="91">
        <v>1</v>
      </c>
      <c r="M158" s="84"/>
      <c r="N158" s="81"/>
      <c r="O158" s="81"/>
      <c r="P158" s="81"/>
      <c r="Q158" s="81"/>
      <c r="R158" s="91"/>
      <c r="S158" s="84"/>
      <c r="T158" s="81"/>
      <c r="U158" s="81"/>
      <c r="V158" s="81"/>
      <c r="W158" s="81"/>
      <c r="X158" s="91"/>
      <c r="AA158" s="81"/>
      <c r="AB158" s="81"/>
      <c r="AC158" s="81"/>
    </row>
    <row r="159" spans="1:29" ht="15" customHeight="1" x14ac:dyDescent="0.25">
      <c r="A159" s="115" t="str">
        <f>[3]Enums!$A$144</f>
        <v>1.1.0</v>
      </c>
      <c r="B159" s="81" t="b">
        <v>1</v>
      </c>
      <c r="C159" s="81" t="b">
        <v>0</v>
      </c>
      <c r="D159" s="81">
        <v>8</v>
      </c>
      <c r="E159" s="83" t="str">
        <f>Objects!AW43</f>
        <v>Lead-Acid Battery (1-Cell)</v>
      </c>
      <c r="F159" s="85">
        <v>1</v>
      </c>
      <c r="G159" s="81" t="str">
        <f>Objects!$D$14</f>
        <v>Plumbum (Lead) Ingot</v>
      </c>
      <c r="H159" s="81">
        <v>1</v>
      </c>
      <c r="I159" s="81" t="str">
        <f>Objects!$G$33</f>
        <v>Lead Oxide Catalyst</v>
      </c>
      <c r="J159" s="81">
        <v>1</v>
      </c>
      <c r="K159" s="81" t="str">
        <f>Objects!$D$14</f>
        <v>Plumbum (Lead) Ingot</v>
      </c>
      <c r="L159" s="81">
        <v>1</v>
      </c>
      <c r="M159" s="81" t="str">
        <f>Objects!$AE$134</f>
        <v>Battery Case (SAN)</v>
      </c>
      <c r="N159" s="81">
        <v>1</v>
      </c>
      <c r="O159" s="84" t="str">
        <f>Objects!$AA$23</f>
        <v>Slab (LDPE)</v>
      </c>
      <c r="P159" s="81">
        <v>1</v>
      </c>
      <c r="Q159" s="81" t="str">
        <f>Objects!$K$287</f>
        <v>Beaker (Sulfuric Acid)</v>
      </c>
      <c r="R159" s="91">
        <v>1</v>
      </c>
      <c r="S159" s="84" t="str">
        <f>Objects!$D$14</f>
        <v>Plumbum (Lead) Ingot</v>
      </c>
      <c r="T159" s="81">
        <v>1</v>
      </c>
      <c r="U159" s="81" t="str">
        <f>Objects!$D$14</f>
        <v>Plumbum (Lead) Ingot</v>
      </c>
      <c r="V159" s="81">
        <v>1</v>
      </c>
      <c r="W159" s="81" t="str">
        <f>Objects!$D$14</f>
        <v>Plumbum (Lead) Ingot</v>
      </c>
      <c r="X159" s="91">
        <v>1</v>
      </c>
      <c r="AA159" s="81"/>
      <c r="AB159" s="81"/>
      <c r="AC159" s="81"/>
    </row>
    <row r="160" spans="1:29" ht="15" customHeight="1" x14ac:dyDescent="0.25">
      <c r="A160" s="115" t="str">
        <f>[3]Enums!$A$144</f>
        <v>1.1.0</v>
      </c>
      <c r="B160" s="81" t="b">
        <v>1</v>
      </c>
      <c r="C160" s="81" t="b">
        <v>0</v>
      </c>
      <c r="D160" s="81">
        <v>8</v>
      </c>
      <c r="E160" s="83" t="str">
        <f>Objects!AW44</f>
        <v>Lead-Acid Battery (9-Cell)</v>
      </c>
      <c r="F160" s="85">
        <v>1</v>
      </c>
      <c r="G160" s="81" t="str">
        <f>Objects!$F$14</f>
        <v>Block of Plumbum (Lead)</v>
      </c>
      <c r="H160" s="81">
        <v>1</v>
      </c>
      <c r="I160" s="81" t="str">
        <f>Objects!$G$33</f>
        <v>Lead Oxide Catalyst</v>
      </c>
      <c r="J160" s="81">
        <v>1</v>
      </c>
      <c r="K160" s="81" t="str">
        <f>Objects!$F$14</f>
        <v>Block of Plumbum (Lead)</v>
      </c>
      <c r="L160" s="81">
        <v>1</v>
      </c>
      <c r="M160" s="84" t="str">
        <f>Objects!$AE$134</f>
        <v>Battery Case (SAN)</v>
      </c>
      <c r="N160" s="81">
        <v>1</v>
      </c>
      <c r="O160" s="81" t="str">
        <f>Objects!$AA$23</f>
        <v>Slab (LDPE)</v>
      </c>
      <c r="P160" s="81">
        <v>1</v>
      </c>
      <c r="Q160" s="81" t="str">
        <f>Objects!$K$287</f>
        <v>Beaker (Sulfuric Acid)</v>
      </c>
      <c r="R160" s="91">
        <v>1</v>
      </c>
      <c r="S160" s="81" t="str">
        <f>Objects!$F$14</f>
        <v>Block of Plumbum (Lead)</v>
      </c>
      <c r="T160" s="81">
        <v>1</v>
      </c>
      <c r="U160" s="84" t="str">
        <f>Objects!$F$14</f>
        <v>Block of Plumbum (Lead)</v>
      </c>
      <c r="V160" s="81">
        <v>1</v>
      </c>
      <c r="W160" s="81" t="str">
        <f>Objects!$F$14</f>
        <v>Block of Plumbum (Lead)</v>
      </c>
      <c r="X160" s="91">
        <v>1</v>
      </c>
      <c r="AA160" s="81"/>
      <c r="AB160" s="81"/>
      <c r="AC160" s="81"/>
    </row>
    <row r="161" spans="1:29" ht="15" customHeight="1" x14ac:dyDescent="0.25">
      <c r="A161" s="115" t="str">
        <f>[3]Enums!$A$144</f>
        <v>1.1.0</v>
      </c>
      <c r="B161" s="81" t="b">
        <v>1</v>
      </c>
      <c r="C161" s="81" t="b">
        <v>0</v>
      </c>
      <c r="D161" s="81">
        <v>8</v>
      </c>
      <c r="E161" s="83" t="str">
        <f>Objects!AW45</f>
        <v>Lithium Ion Battery (1-Cell)</v>
      </c>
      <c r="F161" s="91">
        <v>1</v>
      </c>
      <c r="G161" s="81"/>
      <c r="H161" s="81"/>
      <c r="I161" s="84" t="str">
        <f>Objects!$C$19</f>
        <v>Graphite</v>
      </c>
      <c r="J161" s="81">
        <v>1</v>
      </c>
      <c r="K161" s="81"/>
      <c r="L161" s="91"/>
      <c r="M161" s="84" t="str">
        <f>Objects!$AE$134</f>
        <v>Battery Case (SAN)</v>
      </c>
      <c r="N161" s="81">
        <v>1</v>
      </c>
      <c r="O161" s="81" t="str">
        <f>Objects!$AA$23</f>
        <v>Slab (LDPE)</v>
      </c>
      <c r="P161" s="81">
        <v>1</v>
      </c>
      <c r="Q161" s="81" t="str">
        <f>Objects!$N$18</f>
        <v>Bag (Lithium Hexafluorophosphate)</v>
      </c>
      <c r="R161" s="91">
        <v>1</v>
      </c>
      <c r="S161" s="84" t="str">
        <f>Objects!D6</f>
        <v>Nickel Ingot</v>
      </c>
      <c r="T161" s="81">
        <v>1</v>
      </c>
      <c r="U161" s="81" t="str">
        <f>Objects!D5</f>
        <v>Cobalt Ingot</v>
      </c>
      <c r="V161" s="81">
        <v>1</v>
      </c>
      <c r="W161" s="81" t="str">
        <f>Objects!D4</f>
        <v>Manganese Ingot</v>
      </c>
      <c r="X161" s="91">
        <v>1</v>
      </c>
      <c r="AA161" s="81"/>
      <c r="AB161" s="81"/>
      <c r="AC161" s="81"/>
    </row>
    <row r="162" spans="1:29" ht="15" customHeight="1" x14ac:dyDescent="0.25">
      <c r="A162" s="115" t="str">
        <f>[3]Enums!$A$144</f>
        <v>1.1.0</v>
      </c>
      <c r="B162" s="81" t="b">
        <v>1</v>
      </c>
      <c r="C162" s="81" t="b">
        <v>0</v>
      </c>
      <c r="D162" s="81">
        <v>8</v>
      </c>
      <c r="E162" s="83" t="str">
        <f>Objects!AW46</f>
        <v>Lithium Ion Battery (9-Cell)</v>
      </c>
      <c r="F162" s="91">
        <v>1</v>
      </c>
      <c r="G162" s="81" t="str">
        <f>Objects!$C$19</f>
        <v>Graphite</v>
      </c>
      <c r="H162" s="81">
        <v>1</v>
      </c>
      <c r="I162" s="81" t="str">
        <f>Objects!$C$19</f>
        <v>Graphite</v>
      </c>
      <c r="J162" s="81">
        <v>1</v>
      </c>
      <c r="K162" s="81" t="str">
        <f>Objects!$C$19</f>
        <v>Graphite</v>
      </c>
      <c r="L162" s="81">
        <v>1</v>
      </c>
      <c r="M162" s="81" t="str">
        <f>Objects!$AE$134</f>
        <v>Battery Case (SAN)</v>
      </c>
      <c r="N162" s="81">
        <v>1</v>
      </c>
      <c r="O162" s="84" t="str">
        <f>Objects!$AA$23</f>
        <v>Slab (LDPE)</v>
      </c>
      <c r="P162" s="81">
        <v>1</v>
      </c>
      <c r="Q162" s="81" t="str">
        <f>Objects!$N$18</f>
        <v>Bag (Lithium Hexafluorophosphate)</v>
      </c>
      <c r="R162" s="91">
        <v>1</v>
      </c>
      <c r="S162" s="84" t="str">
        <f>Objects!F6</f>
        <v>Block of Nickel</v>
      </c>
      <c r="T162" s="81">
        <v>1</v>
      </c>
      <c r="U162" s="81" t="str">
        <f>Objects!F5</f>
        <v>Block of Cobalt</v>
      </c>
      <c r="V162" s="81">
        <v>1</v>
      </c>
      <c r="W162" s="81" t="str">
        <f>Objects!F4</f>
        <v>Block of Manganese</v>
      </c>
      <c r="X162" s="91">
        <v>1</v>
      </c>
      <c r="AA162" s="81"/>
      <c r="AB162" s="81"/>
      <c r="AC162" s="81"/>
    </row>
    <row r="163" spans="1:29" ht="15" customHeight="1" x14ac:dyDescent="0.25">
      <c r="A163" s="115" t="str">
        <f>[3]Enums!$A$144</f>
        <v>1.1.0</v>
      </c>
      <c r="B163" s="81" t="b">
        <v>1</v>
      </c>
      <c r="C163" s="81" t="b">
        <v>0</v>
      </c>
      <c r="D163" s="81">
        <v>8</v>
      </c>
      <c r="E163" s="83" t="str">
        <f>Objects!AW47</f>
        <v>Nickel Metal Hydride Battery (1-Cell)</v>
      </c>
      <c r="F163" s="91">
        <v>1</v>
      </c>
      <c r="G163" s="81" t="str">
        <f>Objects!$D$24</f>
        <v>Nichrome Ingot</v>
      </c>
      <c r="H163" s="81">
        <v>1</v>
      </c>
      <c r="I163" s="81" t="str">
        <f>Objects!$D$3</f>
        <v>Titanium Ingot</v>
      </c>
      <c r="J163" s="81">
        <v>1</v>
      </c>
      <c r="K163" s="81" t="str">
        <f>Objects!$D$24</f>
        <v>Nichrome Ingot</v>
      </c>
      <c r="L163" s="81">
        <v>1</v>
      </c>
      <c r="M163" s="84" t="str">
        <f>Objects!$AE$134</f>
        <v>Battery Case (SAN)</v>
      </c>
      <c r="N163" s="81">
        <v>1</v>
      </c>
      <c r="O163" s="81" t="str">
        <f>Objects!$AA$23</f>
        <v>Slab (LDPE)</v>
      </c>
      <c r="P163" s="81">
        <v>1</v>
      </c>
      <c r="Q163" s="81" t="str">
        <f>Objects!$J$245</f>
        <v>Bag (Potassium Hydroxide)</v>
      </c>
      <c r="R163" s="91">
        <v>1</v>
      </c>
      <c r="S163" s="81" t="str">
        <f>Objects!$D$6</f>
        <v>Nickel Ingot</v>
      </c>
      <c r="T163" s="81">
        <v>1</v>
      </c>
      <c r="U163" s="84" t="str">
        <f>Objects!$D$6</f>
        <v>Nickel Ingot</v>
      </c>
      <c r="V163" s="81">
        <v>1</v>
      </c>
      <c r="W163" s="81" t="str">
        <f>Objects!$D$6</f>
        <v>Nickel Ingot</v>
      </c>
      <c r="X163" s="91">
        <v>1</v>
      </c>
      <c r="AA163" s="81"/>
      <c r="AB163" s="81"/>
      <c r="AC163" s="81"/>
    </row>
    <row r="164" spans="1:29" ht="15" customHeight="1" x14ac:dyDescent="0.25">
      <c r="A164" s="115" t="str">
        <f>[3]Enums!$A$144</f>
        <v>1.1.0</v>
      </c>
      <c r="B164" s="81" t="b">
        <v>1</v>
      </c>
      <c r="C164" s="81" t="b">
        <v>0</v>
      </c>
      <c r="D164" s="81">
        <v>8</v>
      </c>
      <c r="E164" s="83" t="str">
        <f>Objects!AW48</f>
        <v>Nickel Metal Hydride Battery (9-Cell)</v>
      </c>
      <c r="F164" s="91">
        <v>1</v>
      </c>
      <c r="G164" s="81" t="str">
        <f>Objects!$F$26</f>
        <v>Block of Nichrome</v>
      </c>
      <c r="H164" s="81">
        <v>1</v>
      </c>
      <c r="I164" s="84" t="str">
        <f>Objects!$F$3</f>
        <v>Block of Titanium</v>
      </c>
      <c r="J164" s="81">
        <v>1</v>
      </c>
      <c r="K164" s="81" t="str">
        <f>Objects!$F$26</f>
        <v>Block of Nichrome</v>
      </c>
      <c r="L164" s="81">
        <v>1</v>
      </c>
      <c r="M164" s="84" t="str">
        <f>Objects!$AE$134</f>
        <v>Battery Case (SAN)</v>
      </c>
      <c r="N164" s="81">
        <v>1</v>
      </c>
      <c r="O164" s="81" t="str">
        <f>Objects!$AA$23</f>
        <v>Slab (LDPE)</v>
      </c>
      <c r="P164" s="81">
        <v>1</v>
      </c>
      <c r="Q164" s="81" t="str">
        <f>Objects!$J$245</f>
        <v>Bag (Potassium Hydroxide)</v>
      </c>
      <c r="R164" s="91">
        <v>1</v>
      </c>
      <c r="S164" s="84" t="str">
        <f>Objects!$F$6</f>
        <v>Block of Nickel</v>
      </c>
      <c r="T164" s="81">
        <v>1</v>
      </c>
      <c r="U164" s="81" t="str">
        <f>Objects!$F$6</f>
        <v>Block of Nickel</v>
      </c>
      <c r="V164" s="81">
        <v>1</v>
      </c>
      <c r="W164" s="81" t="str">
        <f>Objects!$F$6</f>
        <v>Block of Nickel</v>
      </c>
      <c r="X164" s="91">
        <v>1</v>
      </c>
      <c r="AA164" s="81"/>
      <c r="AB164" s="81"/>
      <c r="AC164" s="81"/>
    </row>
    <row r="165" spans="1:29" ht="15" customHeight="1" x14ac:dyDescent="0.25">
      <c r="A165" s="115" t="str">
        <f>[3]Enums!$A$134</f>
        <v>1.0.0</v>
      </c>
      <c r="B165" s="81" t="b">
        <v>1</v>
      </c>
      <c r="C165" s="81" t="b">
        <v>0</v>
      </c>
      <c r="D165" s="81">
        <v>8</v>
      </c>
      <c r="E165" s="84" t="str">
        <f>Objects!$AT11</f>
        <v>Oil Derrick</v>
      </c>
      <c r="F165" s="91">
        <v>1</v>
      </c>
      <c r="G165" s="81"/>
      <c r="H165" s="81"/>
      <c r="I165" s="81" t="str">
        <f>Objects!$AW$17</f>
        <v>Structural Truss</v>
      </c>
      <c r="J165" s="81">
        <v>1</v>
      </c>
      <c r="K165" s="81"/>
      <c r="L165" s="81"/>
      <c r="M165" s="81" t="str">
        <f>Objects!$AW$17</f>
        <v>Structural Truss</v>
      </c>
      <c r="N165" s="81">
        <v>1</v>
      </c>
      <c r="O165" s="84" t="str">
        <f>Objects!$AT$12</f>
        <v>Plastic Chest</v>
      </c>
      <c r="P165" s="81">
        <v>1</v>
      </c>
      <c r="Q165" s="81" t="str">
        <f>Objects!$AW$17</f>
        <v>Structural Truss</v>
      </c>
      <c r="R165" s="91">
        <v>1</v>
      </c>
      <c r="S165" s="81" t="str">
        <f>Objects!$AW$17</f>
        <v>Structural Truss</v>
      </c>
      <c r="T165" s="81">
        <v>1</v>
      </c>
      <c r="U165" s="84" t="str">
        <f>Objects!$AW$23</f>
        <v>Regulator (High Pressure)</v>
      </c>
      <c r="V165" s="81">
        <v>1</v>
      </c>
      <c r="W165" s="81" t="str">
        <f>Objects!$AW$17</f>
        <v>Structural Truss</v>
      </c>
      <c r="X165" s="91">
        <v>1</v>
      </c>
      <c r="AA165" s="81"/>
      <c r="AB165" s="81"/>
      <c r="AC165" s="81"/>
    </row>
    <row r="166" spans="1:29" ht="15" customHeight="1" x14ac:dyDescent="0.25">
      <c r="A166" s="115" t="str">
        <f>[3]Enums!$A$144</f>
        <v>1.1.0</v>
      </c>
      <c r="B166" s="81" t="b">
        <v>1</v>
      </c>
      <c r="C166" s="81" t="b">
        <v>0</v>
      </c>
      <c r="D166" s="81">
        <v>8</v>
      </c>
      <c r="E166" s="84" t="str">
        <f>Objects!$AW$24</f>
        <v>Regulator (Extreme Pressure)</v>
      </c>
      <c r="F166" s="90">
        <v>1</v>
      </c>
      <c r="G166" s="81" t="str">
        <f>Objects!$AE$147</f>
        <v>Hose (Extreme Pressure)</v>
      </c>
      <c r="H166" s="81">
        <v>1</v>
      </c>
      <c r="I166" s="81" t="str">
        <f>Objects!$AE$144</f>
        <v>Gasket (Extreme Pressure)</v>
      </c>
      <c r="J166" s="81">
        <v>1</v>
      </c>
      <c r="K166" s="81"/>
      <c r="L166" s="81"/>
      <c r="M166" s="84" t="str">
        <f>Objects!$AE$144</f>
        <v>Gasket (Extreme Pressure)</v>
      </c>
      <c r="N166" s="81">
        <v>1</v>
      </c>
      <c r="O166" s="81" t="str">
        <f>Objects!$AY$77</f>
        <v>Redstone</v>
      </c>
      <c r="P166" s="81">
        <v>1</v>
      </c>
      <c r="Q166" s="81" t="str">
        <f>Objects!$AE$144</f>
        <v>Gasket (Extreme Pressure)</v>
      </c>
      <c r="R166" s="91">
        <v>1</v>
      </c>
      <c r="S166" s="81"/>
      <c r="T166" s="81"/>
      <c r="U166" s="84" t="str">
        <f>Objects!$AE$144</f>
        <v>Gasket (Extreme Pressure)</v>
      </c>
      <c r="V166" s="81">
        <v>1</v>
      </c>
      <c r="W166" s="81" t="str">
        <f>Objects!$AE$147</f>
        <v>Hose (Extreme Pressure)</v>
      </c>
      <c r="X166" s="91">
        <v>1</v>
      </c>
      <c r="AA166" s="81"/>
      <c r="AB166" s="81"/>
      <c r="AC166" s="81"/>
    </row>
    <row r="167" spans="1:29" ht="15" customHeight="1" x14ac:dyDescent="0.25">
      <c r="A167" s="115" t="str">
        <f>[3]Enums!$A$144</f>
        <v>1.1.0</v>
      </c>
      <c r="B167" s="81" t="b">
        <v>1</v>
      </c>
      <c r="C167" s="81" t="b">
        <v>0</v>
      </c>
      <c r="D167" s="81">
        <v>8</v>
      </c>
      <c r="E167" s="84" t="str">
        <f>Objects!$AW$23</f>
        <v>Regulator (High Pressure)</v>
      </c>
      <c r="F167" s="90">
        <v>1</v>
      </c>
      <c r="G167" s="81" t="str">
        <f>Objects!$AE$146</f>
        <v>Hose (High Pressure)</v>
      </c>
      <c r="H167" s="81">
        <v>1</v>
      </c>
      <c r="I167" s="84" t="str">
        <f>Objects!$AE$143</f>
        <v>Gasket (High Pressure)</v>
      </c>
      <c r="J167" s="81">
        <v>1</v>
      </c>
      <c r="K167" s="81"/>
      <c r="L167" s="91"/>
      <c r="M167" s="84" t="str">
        <f>Objects!$AE$143</f>
        <v>Gasket (High Pressure)</v>
      </c>
      <c r="N167" s="81">
        <v>1</v>
      </c>
      <c r="O167" s="81" t="str">
        <f>Objects!$AY$77</f>
        <v>Redstone</v>
      </c>
      <c r="P167" s="81">
        <v>1</v>
      </c>
      <c r="Q167" s="81" t="str">
        <f>Objects!$AE$143</f>
        <v>Gasket (High Pressure)</v>
      </c>
      <c r="R167" s="91">
        <v>1</v>
      </c>
      <c r="S167" s="84"/>
      <c r="T167" s="81"/>
      <c r="U167" s="81" t="str">
        <f>Objects!$AE$143</f>
        <v>Gasket (High Pressure)</v>
      </c>
      <c r="V167" s="81">
        <v>1</v>
      </c>
      <c r="W167" s="81" t="str">
        <f>Objects!$AE$146</f>
        <v>Hose (High Pressure)</v>
      </c>
      <c r="X167" s="91">
        <v>1</v>
      </c>
      <c r="AA167" s="81"/>
      <c r="AB167" s="81"/>
      <c r="AC167" s="81"/>
    </row>
    <row r="168" spans="1:29" ht="15" customHeight="1" x14ac:dyDescent="0.25">
      <c r="A168" s="115" t="str">
        <f>[3]Enums!$A$144</f>
        <v>1.1.0</v>
      </c>
      <c r="B168" s="81" t="b">
        <v>1</v>
      </c>
      <c r="C168" s="81" t="b">
        <v>0</v>
      </c>
      <c r="D168" s="81">
        <v>8</v>
      </c>
      <c r="E168" s="84" t="str">
        <f>Objects!$AW$15</f>
        <v>Scuba Tank (Advanced)</v>
      </c>
      <c r="F168" s="91">
        <v>1</v>
      </c>
      <c r="G168" s="81" t="str">
        <f>Objects!$S$9</f>
        <v>Cartridge (Oxygen)</v>
      </c>
      <c r="H168" s="81">
        <v>1</v>
      </c>
      <c r="I168" s="81" t="str">
        <f>Objects!$AW$15</f>
        <v>Scuba Tank (Advanced)</v>
      </c>
      <c r="J168" s="81">
        <v>1</v>
      </c>
      <c r="K168" s="81" t="str">
        <f>Objects!$S$9</f>
        <v>Cartridge (Oxygen)</v>
      </c>
      <c r="L168" s="81">
        <v>1</v>
      </c>
      <c r="M168" s="81"/>
      <c r="N168" s="81"/>
      <c r="O168" s="84"/>
      <c r="P168" s="81"/>
      <c r="Q168" s="81"/>
      <c r="R168" s="91"/>
      <c r="S168" s="84"/>
      <c r="T168" s="81"/>
      <c r="U168" s="81"/>
      <c r="V168" s="81"/>
      <c r="W168" s="81"/>
      <c r="X168" s="91"/>
      <c r="AA168" s="81"/>
      <c r="AB168" s="81"/>
      <c r="AC168" s="81"/>
    </row>
    <row r="169" spans="1:29" ht="15" customHeight="1" x14ac:dyDescent="0.25">
      <c r="A169" s="115" t="str">
        <f>[3]Enums!$A$144</f>
        <v>1.1.0</v>
      </c>
      <c r="B169" s="81" t="b">
        <v>1</v>
      </c>
      <c r="C169" s="81" t="b">
        <v>0</v>
      </c>
      <c r="D169" s="81">
        <v>8</v>
      </c>
      <c r="E169" s="84" t="str">
        <f>Objects!$AW$15</f>
        <v>Scuba Tank (Advanced)</v>
      </c>
      <c r="F169" s="91">
        <v>1</v>
      </c>
      <c r="G169" s="82"/>
      <c r="L169" s="82"/>
      <c r="M169" s="84" t="str">
        <f>Objects!$S$9</f>
        <v>Cartridge (Oxygen)</v>
      </c>
      <c r="N169" s="81">
        <v>1</v>
      </c>
      <c r="O169" s="81" t="str">
        <f>Objects!$AW$15</f>
        <v>Scuba Tank (Advanced)</v>
      </c>
      <c r="P169" s="81">
        <v>1</v>
      </c>
      <c r="Q169" s="81" t="str">
        <f>Objects!$S$9</f>
        <v>Cartridge (Oxygen)</v>
      </c>
      <c r="R169" s="91">
        <v>1</v>
      </c>
      <c r="S169" s="81"/>
      <c r="T169" s="81"/>
      <c r="U169" s="84"/>
      <c r="V169" s="81"/>
      <c r="W169" s="81"/>
      <c r="X169" s="91"/>
      <c r="AA169" s="81"/>
      <c r="AB169" s="81"/>
      <c r="AC169" s="81"/>
    </row>
    <row r="170" spans="1:29" ht="15" customHeight="1" x14ac:dyDescent="0.25">
      <c r="A170" s="176" t="str">
        <f>[3]Enums!$A$144</f>
        <v>1.1.0</v>
      </c>
      <c r="B170" s="81" t="b">
        <v>1</v>
      </c>
      <c r="C170" s="81" t="b">
        <v>0</v>
      </c>
      <c r="D170" s="81">
        <v>8</v>
      </c>
      <c r="E170" s="84" t="str">
        <f>Objects!$AW$15</f>
        <v>Scuba Tank (Advanced)</v>
      </c>
      <c r="F170" s="91">
        <v>1</v>
      </c>
      <c r="G170" s="82"/>
      <c r="I170" s="83"/>
      <c r="J170" s="85"/>
      <c r="L170" s="82"/>
      <c r="M170" s="81"/>
      <c r="N170" s="81"/>
      <c r="O170" s="81"/>
      <c r="P170" s="81"/>
      <c r="Q170" s="81"/>
      <c r="R170" s="81"/>
      <c r="S170" s="81" t="str">
        <f>Objects!$S$9</f>
        <v>Cartridge (Oxygen)</v>
      </c>
      <c r="T170" s="81">
        <v>1</v>
      </c>
      <c r="U170" s="81" t="str">
        <f>Objects!$AW$15</f>
        <v>Scuba Tank (Advanced)</v>
      </c>
      <c r="V170" s="81">
        <v>1</v>
      </c>
      <c r="W170" s="81" t="str">
        <f>Objects!$S$9</f>
        <v>Cartridge (Oxygen)</v>
      </c>
      <c r="X170" s="91">
        <v>1</v>
      </c>
      <c r="AA170" s="81"/>
      <c r="AB170" s="81"/>
      <c r="AC170" s="81"/>
    </row>
    <row r="171" spans="1:29" ht="15" customHeight="1" x14ac:dyDescent="0.25">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Objects!$AL$52</f>
        <v>SBR Wetsuit</v>
      </c>
      <c r="P171" s="81">
        <v>1</v>
      </c>
      <c r="Q171" s="81" t="str">
        <f>Objects!$S$9</f>
        <v>Cartridge (Oxygen)</v>
      </c>
      <c r="R171" s="81">
        <v>1</v>
      </c>
      <c r="S171" s="81"/>
      <c r="T171" s="81"/>
      <c r="U171" s="81"/>
      <c r="V171" s="81"/>
      <c r="W171" s="81"/>
      <c r="X171" s="91"/>
      <c r="AA171" s="81"/>
      <c r="AB171" s="81"/>
      <c r="AC171" s="81"/>
    </row>
    <row r="172" spans="1:29" ht="15" customHeight="1" x14ac:dyDescent="0.25">
      <c r="A172" s="176" t="str">
        <f>[3]Enums!$A$144</f>
        <v>1.1.0</v>
      </c>
      <c r="B172" s="81" t="b">
        <v>1</v>
      </c>
      <c r="C172" s="81" t="b">
        <v>0</v>
      </c>
      <c r="D172" s="81">
        <v>8</v>
      </c>
      <c r="E172" s="84" t="str">
        <f>Objects!$AW$15</f>
        <v>Scuba Tank (Advanced)</v>
      </c>
      <c r="F172" s="91">
        <v>1</v>
      </c>
      <c r="G172" s="81" t="str">
        <f>Objects!$AE$146</f>
        <v>Hose (High Pressure)</v>
      </c>
      <c r="H172" s="81">
        <v>1</v>
      </c>
      <c r="I172" s="84" t="str">
        <f>Objects!$AW$23</f>
        <v>Regulator (High Pressure)</v>
      </c>
      <c r="J172" s="91">
        <v>1</v>
      </c>
      <c r="K172" s="81" t="str">
        <f>Objects!$AE$146</f>
        <v>Hose (High Pressure)</v>
      </c>
      <c r="L172" s="81">
        <v>1</v>
      </c>
      <c r="M172" s="81" t="str">
        <f>Objects!$S$9</f>
        <v>Cartridge (Oxygen)</v>
      </c>
      <c r="N172" s="81">
        <v>1</v>
      </c>
      <c r="O172" s="81" t="str">
        <f>Objects!$AL$53</f>
        <v>NBR Wetsuit</v>
      </c>
      <c r="P172" s="81">
        <v>1</v>
      </c>
      <c r="Q172" s="81" t="str">
        <f>Objects!$S$9</f>
        <v>Cartridge (Oxygen)</v>
      </c>
      <c r="R172" s="81">
        <v>1</v>
      </c>
      <c r="S172" s="81"/>
      <c r="T172" s="81"/>
      <c r="U172" s="81"/>
      <c r="V172" s="81"/>
      <c r="W172" s="81"/>
      <c r="X172" s="91"/>
      <c r="AA172" s="81"/>
      <c r="AB172" s="81"/>
      <c r="AC172" s="81"/>
    </row>
    <row r="173" spans="1:29" ht="15" customHeight="1" x14ac:dyDescent="0.25">
      <c r="A173" s="176" t="str">
        <f>[3]Enums!$A$144</f>
        <v>1.1.0</v>
      </c>
      <c r="B173" s="81" t="b">
        <v>1</v>
      </c>
      <c r="C173" s="81" t="b">
        <v>0</v>
      </c>
      <c r="D173" s="81">
        <v>8</v>
      </c>
      <c r="E173" s="84" t="str">
        <f>Objects!$AW$15</f>
        <v>Scuba Tank (Advanced)</v>
      </c>
      <c r="F173" s="91">
        <v>1</v>
      </c>
      <c r="G173" s="81" t="str">
        <f>Objects!$AE$146</f>
        <v>Hose (High Pressure)</v>
      </c>
      <c r="H173" s="81">
        <v>1</v>
      </c>
      <c r="I173" s="84" t="str">
        <f>Objects!$AW$23</f>
        <v>Regulator (High Pressure)</v>
      </c>
      <c r="J173" s="91">
        <v>1</v>
      </c>
      <c r="K173" s="81" t="str">
        <f>Objects!$AE$146</f>
        <v>Hose (High Pressure)</v>
      </c>
      <c r="L173" s="81">
        <v>1</v>
      </c>
      <c r="M173" s="81" t="str">
        <f>Objects!$S$9</f>
        <v>Cartridge (Oxygen)</v>
      </c>
      <c r="N173" s="81">
        <v>1</v>
      </c>
      <c r="O173" s="81" t="str">
        <f>Objects!$AL$54</f>
        <v>HNBR Wetsuit</v>
      </c>
      <c r="P173" s="81">
        <v>1</v>
      </c>
      <c r="Q173" s="81" t="str">
        <f>Objects!$S$9</f>
        <v>Cartridge (Oxygen)</v>
      </c>
      <c r="R173" s="81">
        <v>1</v>
      </c>
      <c r="S173" s="81"/>
      <c r="T173" s="81"/>
      <c r="U173" s="81"/>
      <c r="V173" s="81"/>
      <c r="W173" s="81"/>
      <c r="X173" s="91"/>
      <c r="AA173" s="81"/>
      <c r="AB173" s="81"/>
      <c r="AC173" s="81"/>
    </row>
    <row r="174" spans="1:29" ht="15" customHeight="1" x14ac:dyDescent="0.25">
      <c r="A174" s="176" t="str">
        <f>[3]Enums!$A$144</f>
        <v>1.1.0</v>
      </c>
      <c r="B174" s="81" t="b">
        <v>1</v>
      </c>
      <c r="C174" s="81" t="b">
        <v>0</v>
      </c>
      <c r="D174" s="81">
        <v>8</v>
      </c>
      <c r="E174" s="84" t="str">
        <f>Objects!$AW$16</f>
        <v>Scuba Tank (Pro)</v>
      </c>
      <c r="F174" s="91">
        <v>1</v>
      </c>
      <c r="G174" s="81" t="str">
        <f>Objects!$S$9</f>
        <v>Cartridge (Oxygen)</v>
      </c>
      <c r="H174" s="81">
        <v>1</v>
      </c>
      <c r="I174" s="84" t="str">
        <f>Objects!$AW$16</f>
        <v>Scuba Tank (Pro)</v>
      </c>
      <c r="J174" s="91">
        <v>1</v>
      </c>
      <c r="K174" s="81" t="str">
        <f>Objects!$S$9</f>
        <v>Cartridge (Oxygen)</v>
      </c>
      <c r="L174" s="91">
        <v>1</v>
      </c>
      <c r="M174" s="81"/>
      <c r="N174" s="81"/>
      <c r="O174" s="81"/>
      <c r="P174" s="81"/>
      <c r="Q174" s="81"/>
      <c r="R174" s="81"/>
      <c r="S174" s="81"/>
      <c r="T174" s="81"/>
      <c r="U174" s="81"/>
      <c r="V174" s="81"/>
      <c r="W174" s="81"/>
      <c r="X174" s="91"/>
      <c r="AA174" s="81"/>
      <c r="AB174" s="81"/>
      <c r="AC174" s="81"/>
    </row>
    <row r="175" spans="1:29" ht="15" customHeight="1" x14ac:dyDescent="0.25">
      <c r="A175" s="176" t="str">
        <f>[3]Enums!$A$144</f>
        <v>1.1.0</v>
      </c>
      <c r="B175" s="81" t="b">
        <v>1</v>
      </c>
      <c r="C175" s="81" t="b">
        <v>0</v>
      </c>
      <c r="D175" s="81">
        <v>8</v>
      </c>
      <c r="E175" s="84" t="str">
        <f>Objects!$AW$16</f>
        <v>Scuba Tank (Pro)</v>
      </c>
      <c r="F175" s="91">
        <v>1</v>
      </c>
      <c r="G175" s="82"/>
      <c r="I175" s="83"/>
      <c r="J175" s="85"/>
      <c r="L175" s="82"/>
      <c r="M175" s="81" t="str">
        <f>Objects!$S$9</f>
        <v>Cartridge (Oxygen)</v>
      </c>
      <c r="N175" s="81">
        <v>1</v>
      </c>
      <c r="O175" s="81" t="str">
        <f>Objects!$AW$16</f>
        <v>Scuba Tank (Pro)</v>
      </c>
      <c r="P175" s="81">
        <v>1</v>
      </c>
      <c r="Q175" s="81" t="str">
        <f>Objects!$S$9</f>
        <v>Cartridge (Oxygen)</v>
      </c>
      <c r="R175" s="81">
        <v>1</v>
      </c>
      <c r="S175" s="81"/>
      <c r="T175" s="81"/>
      <c r="U175" s="81"/>
      <c r="V175" s="81"/>
      <c r="W175" s="81"/>
      <c r="X175" s="91"/>
      <c r="AA175" s="81"/>
      <c r="AB175" s="81"/>
      <c r="AC175" s="81"/>
    </row>
    <row r="176" spans="1:29" ht="15" customHeight="1" x14ac:dyDescent="0.25">
      <c r="A176" s="176" t="str">
        <f>[3]Enums!$A$144</f>
        <v>1.1.0</v>
      </c>
      <c r="B176" s="81" t="b">
        <v>1</v>
      </c>
      <c r="C176" s="81" t="b">
        <v>0</v>
      </c>
      <c r="D176" s="81">
        <v>8</v>
      </c>
      <c r="E176" s="84" t="str">
        <f>Objects!$AW$16</f>
        <v>Scuba Tank (Pro)</v>
      </c>
      <c r="F176" s="91">
        <v>1</v>
      </c>
      <c r="G176" s="82"/>
      <c r="L176" s="82"/>
      <c r="M176" s="81"/>
      <c r="N176" s="81"/>
      <c r="O176" s="84"/>
      <c r="P176" s="91"/>
      <c r="Q176" s="81"/>
      <c r="R176" s="81"/>
      <c r="S176" s="81" t="str">
        <f>Objects!$S$9</f>
        <v>Cartridge (Oxygen)</v>
      </c>
      <c r="T176" s="81">
        <v>1</v>
      </c>
      <c r="U176" s="81" t="str">
        <f>Objects!$AW$16</f>
        <v>Scuba Tank (Pro)</v>
      </c>
      <c r="V176" s="81">
        <v>1</v>
      </c>
      <c r="W176" s="81" t="str">
        <f>Objects!$S$9</f>
        <v>Cartridge (Oxygen)</v>
      </c>
      <c r="X176" s="91">
        <v>1</v>
      </c>
      <c r="AA176" s="81"/>
      <c r="AB176" s="81"/>
      <c r="AC176" s="81"/>
    </row>
    <row r="177" spans="1:29" ht="15" customHeight="1" x14ac:dyDescent="0.25">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Objects!$AL$55</f>
        <v>CIIR Wetsuit</v>
      </c>
      <c r="P177" s="91">
        <v>1</v>
      </c>
      <c r="Q177" s="81" t="str">
        <f>Objects!$S$9</f>
        <v>Cartridge (Oxygen)</v>
      </c>
      <c r="R177" s="81">
        <v>1</v>
      </c>
      <c r="S177" s="81"/>
      <c r="T177" s="81"/>
      <c r="U177" s="81"/>
      <c r="V177" s="81"/>
      <c r="W177" s="81"/>
      <c r="X177" s="91"/>
      <c r="AA177" s="81"/>
      <c r="AB177" s="81"/>
      <c r="AC177" s="81"/>
    </row>
    <row r="178" spans="1:29" ht="15" customHeight="1" x14ac:dyDescent="0.25">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Objects!$AL$56</f>
        <v>BIIR Wetsuit</v>
      </c>
      <c r="P178" s="91">
        <v>1</v>
      </c>
      <c r="Q178" s="81" t="str">
        <f>Objects!$S$9</f>
        <v>Cartridge (Oxygen)</v>
      </c>
      <c r="R178" s="81">
        <v>1</v>
      </c>
      <c r="S178" s="81"/>
      <c r="T178" s="81"/>
      <c r="U178" s="81"/>
      <c r="V178" s="81"/>
      <c r="W178" s="81"/>
      <c r="X178" s="91"/>
      <c r="AA178" s="81"/>
      <c r="AB178" s="81"/>
      <c r="AC178" s="81"/>
    </row>
    <row r="179" spans="1:29" ht="15" customHeight="1" x14ac:dyDescent="0.25">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Objects!$AL$57</f>
        <v>EPDM Wetsuit</v>
      </c>
      <c r="P179" s="91">
        <v>1</v>
      </c>
      <c r="Q179" s="81" t="str">
        <f>Objects!$S$9</f>
        <v>Cartridge (Oxygen)</v>
      </c>
      <c r="R179" s="81">
        <v>1</v>
      </c>
      <c r="S179" s="81"/>
      <c r="T179" s="81"/>
      <c r="U179" s="81"/>
      <c r="V179" s="81"/>
      <c r="W179" s="81"/>
      <c r="X179" s="91"/>
      <c r="AA179" s="81"/>
      <c r="AB179" s="81"/>
      <c r="AC179" s="81"/>
    </row>
    <row r="180" spans="1:29" ht="15" customHeight="1" x14ac:dyDescent="0.25">
      <c r="A180" s="176" t="str">
        <f>[3]Enums!$A$144</f>
        <v>1.1.0</v>
      </c>
      <c r="B180" s="81" t="b">
        <v>1</v>
      </c>
      <c r="C180" s="81" t="b">
        <v>0</v>
      </c>
      <c r="D180" s="81">
        <v>8</v>
      </c>
      <c r="E180" s="84" t="str">
        <f>Objects!$AW$16</f>
        <v>Scuba Tank (Pro)</v>
      </c>
      <c r="F180" s="91">
        <v>1</v>
      </c>
      <c r="G180" s="81" t="str">
        <f>Objects!$AE$147</f>
        <v>Hose (Extreme Pressure)</v>
      </c>
      <c r="H180" s="81">
        <v>1</v>
      </c>
      <c r="I180" s="81" t="str">
        <f>Objects!$AW$24</f>
        <v>Regulator (Extreme Pressure)</v>
      </c>
      <c r="J180" s="81">
        <v>1</v>
      </c>
      <c r="K180" s="81" t="str">
        <f>Objects!$AE$147</f>
        <v>Hose (Extreme Pressure)</v>
      </c>
      <c r="L180" s="81">
        <v>1</v>
      </c>
      <c r="M180" s="81" t="str">
        <f>Objects!$S$9</f>
        <v>Cartridge (Oxygen)</v>
      </c>
      <c r="N180" s="81">
        <v>1</v>
      </c>
      <c r="O180" s="84" t="str">
        <f>Objects!$AL$58</f>
        <v>EVA Wetsuit</v>
      </c>
      <c r="P180" s="91">
        <v>1</v>
      </c>
      <c r="Q180" s="81" t="str">
        <f>Objects!$S$9</f>
        <v>Cartridge (Oxygen)</v>
      </c>
      <c r="R180" s="81">
        <v>1</v>
      </c>
      <c r="S180" s="81"/>
      <c r="T180" s="81"/>
      <c r="U180" s="81"/>
      <c r="V180" s="81"/>
      <c r="W180" s="81"/>
      <c r="X180" s="91"/>
      <c r="AA180" s="81"/>
      <c r="AB180" s="81"/>
      <c r="AC180" s="81"/>
    </row>
    <row r="181" spans="1:29" ht="15" customHeight="1" x14ac:dyDescent="0.25">
      <c r="A181" s="176" t="str">
        <f>[3]Enums!$A$144</f>
        <v>1.1.0</v>
      </c>
      <c r="B181" s="81" t="b">
        <v>1</v>
      </c>
      <c r="C181" s="81" t="b">
        <v>0</v>
      </c>
      <c r="D181" s="81">
        <v>8</v>
      </c>
      <c r="E181" s="84" t="str">
        <f>Objects!$AW$16</f>
        <v>Scuba Tank (Pro)</v>
      </c>
      <c r="F181" s="91">
        <v>1</v>
      </c>
      <c r="G181" s="81" t="str">
        <f>Objects!$AE$147</f>
        <v>Hose (Extreme Pressure)</v>
      </c>
      <c r="H181" s="81">
        <v>1</v>
      </c>
      <c r="I181" s="81" t="str">
        <f>Objects!$AW$24</f>
        <v>Regulator (Extreme Pressure)</v>
      </c>
      <c r="J181" s="81">
        <v>1</v>
      </c>
      <c r="K181" s="81" t="str">
        <f>Objects!$AE$147</f>
        <v>Hose (Extreme Pressure)</v>
      </c>
      <c r="L181" s="81">
        <v>1</v>
      </c>
      <c r="M181" s="81" t="str">
        <f>Objects!$S$9</f>
        <v>Cartridge (Oxygen)</v>
      </c>
      <c r="N181" s="81">
        <v>1</v>
      </c>
      <c r="O181" s="84" t="str">
        <f>Objects!$AL$59</f>
        <v>PUR Wetsuit</v>
      </c>
      <c r="P181" s="91">
        <v>1</v>
      </c>
      <c r="Q181" s="81" t="str">
        <f>Objects!$S$9</f>
        <v>Cartridge (Oxygen)</v>
      </c>
      <c r="R181" s="81">
        <v>1</v>
      </c>
      <c r="S181" s="81"/>
      <c r="T181" s="81"/>
      <c r="U181" s="81"/>
      <c r="V181" s="81"/>
      <c r="W181" s="81"/>
      <c r="X181" s="91"/>
      <c r="AA181" s="81"/>
      <c r="AB181" s="81"/>
      <c r="AC181" s="81"/>
    </row>
    <row r="182" spans="1:29" ht="15" customHeight="1" x14ac:dyDescent="0.25">
      <c r="A182" s="121" t="str">
        <f>[3]Enums!$A$137</f>
        <v>1.0.3</v>
      </c>
      <c r="B182" s="81" t="b">
        <v>1</v>
      </c>
      <c r="C182" s="81" t="b">
        <v>0</v>
      </c>
      <c r="D182" s="81">
        <v>8</v>
      </c>
      <c r="E182" s="84" t="str">
        <f>Objects!$AW$40</f>
        <v>Stainless-PEEK Heated Knife</v>
      </c>
      <c r="F182" s="91">
        <v>1</v>
      </c>
      <c r="G182" s="81" t="str">
        <f>Objects!$D$18</f>
        <v>Stainless Steel Ingot</v>
      </c>
      <c r="H182" s="81">
        <v>1</v>
      </c>
      <c r="I182" s="81" t="str">
        <f>Objects!$D$18</f>
        <v>Stainless Steel Ingot</v>
      </c>
      <c r="J182" s="81">
        <v>1</v>
      </c>
      <c r="K182" s="81"/>
      <c r="L182" s="91"/>
      <c r="M182" s="81"/>
      <c r="N182" s="81"/>
      <c r="O182" s="84" t="str">
        <f>Objects!$AZ$154</f>
        <v>Redstone Block</v>
      </c>
      <c r="P182" s="91">
        <v>1</v>
      </c>
      <c r="Q182" s="81"/>
      <c r="R182" s="81"/>
      <c r="S182" s="81"/>
      <c r="T182" s="81"/>
      <c r="U182" s="81" t="str">
        <f>Objects!$AE$19</f>
        <v>Heated Knife Handle (PEEK)</v>
      </c>
      <c r="V182" s="81">
        <v>1</v>
      </c>
      <c r="W182" s="81"/>
      <c r="X182" s="91"/>
      <c r="AA182" s="81"/>
      <c r="AB182" s="81"/>
      <c r="AC182" s="81"/>
    </row>
    <row r="183" spans="1:29" ht="15" customHeight="1" x14ac:dyDescent="0.25">
      <c r="A183" s="33" t="str">
        <f>[3]Enums!$A$144</f>
        <v>1.1.0</v>
      </c>
      <c r="B183" s="81" t="b">
        <v>1</v>
      </c>
      <c r="C183" s="81" t="b">
        <v>1</v>
      </c>
      <c r="D183" s="81">
        <v>8</v>
      </c>
      <c r="E183" s="84" t="str">
        <f>Objects!$AK$48</f>
        <v>The Emperor's New Kevlar Helmet</v>
      </c>
      <c r="F183" s="91">
        <v>1</v>
      </c>
      <c r="G183" s="81" t="str">
        <f>Objects!$AK$5</f>
        <v>Kevlar Helmet</v>
      </c>
      <c r="H183" s="81">
        <v>1</v>
      </c>
      <c r="I183" s="81" t="str">
        <f>Objects!$AK$38</f>
        <v>The Emperor's New Hat</v>
      </c>
      <c r="J183" s="81">
        <v>1</v>
      </c>
      <c r="K183" s="81"/>
      <c r="L183" s="81"/>
      <c r="M183" s="81"/>
      <c r="N183" s="81"/>
      <c r="O183" s="84"/>
      <c r="P183" s="91"/>
      <c r="Q183" s="81"/>
      <c r="R183" s="81"/>
      <c r="S183" s="81"/>
      <c r="T183" s="81"/>
      <c r="U183" s="81"/>
      <c r="V183" s="81"/>
      <c r="W183" s="81"/>
      <c r="X183" s="91"/>
      <c r="AA183" s="81"/>
      <c r="AB183" s="81"/>
      <c r="AC183" s="81"/>
    </row>
    <row r="184" spans="1:29" ht="15" customHeight="1" x14ac:dyDescent="0.25">
      <c r="A184" s="33" t="str">
        <f>[3]Enums!$A$144</f>
        <v>1.1.0</v>
      </c>
      <c r="B184" s="81" t="b">
        <v>1</v>
      </c>
      <c r="C184" s="81" t="b">
        <v>1</v>
      </c>
      <c r="D184" s="81">
        <v>8</v>
      </c>
      <c r="E184" s="84" t="str">
        <f>Objects!$AM$48</f>
        <v>The Emperor's New Kevlar Pants</v>
      </c>
      <c r="F184" s="91">
        <v>1</v>
      </c>
      <c r="G184" s="81" t="str">
        <f>Objects!$AM$5</f>
        <v>Kevlar Pants</v>
      </c>
      <c r="H184" s="81">
        <v>1</v>
      </c>
      <c r="I184" s="81" t="str">
        <f>Objects!$AM$38</f>
        <v>The Emperor's New Pants</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25">
      <c r="A185" s="33" t="str">
        <f>[3]Enums!$A$144</f>
        <v>1.1.0</v>
      </c>
      <c r="B185" s="81" t="b">
        <v>1</v>
      </c>
      <c r="C185" s="81" t="b">
        <v>1</v>
      </c>
      <c r="D185" s="81">
        <v>8</v>
      </c>
      <c r="E185" s="84" t="str">
        <f>Objects!$AN$48</f>
        <v>The Emperor's New Kevlar Shoes</v>
      </c>
      <c r="F185" s="91">
        <v>1</v>
      </c>
      <c r="G185" s="81" t="str">
        <f>Objects!$AN$5</f>
        <v>Kevlar Shoes</v>
      </c>
      <c r="H185" s="81">
        <v>1</v>
      </c>
      <c r="I185" s="81" t="str">
        <f>Objects!$AN$38</f>
        <v>The Emperor's New Shoes</v>
      </c>
      <c r="J185" s="81">
        <v>1</v>
      </c>
      <c r="K185" s="81"/>
      <c r="L185" s="81"/>
      <c r="M185" s="81"/>
      <c r="N185" s="81"/>
      <c r="O185" s="81"/>
      <c r="P185" s="81"/>
      <c r="Q185" s="81"/>
      <c r="R185" s="81"/>
      <c r="S185" s="81"/>
      <c r="T185" s="81"/>
      <c r="U185" s="84"/>
      <c r="V185" s="91"/>
      <c r="W185" s="81"/>
      <c r="X185" s="81"/>
      <c r="AA185" s="81"/>
      <c r="AB185" s="81"/>
      <c r="AC185" s="81"/>
    </row>
    <row r="186" spans="1:29" ht="15" customHeight="1" x14ac:dyDescent="0.25">
      <c r="A186" s="33" t="str">
        <f>[3]Enums!$A$144</f>
        <v>1.1.0</v>
      </c>
      <c r="B186" s="81" t="b">
        <v>1</v>
      </c>
      <c r="C186" s="81" t="b">
        <v>1</v>
      </c>
      <c r="D186" s="81">
        <v>8</v>
      </c>
      <c r="E186" s="84" t="str">
        <f>Objects!$AL$48</f>
        <v>The Emperor's New Kevlar Vest</v>
      </c>
      <c r="F186" s="91">
        <v>1</v>
      </c>
      <c r="G186" s="81" t="str">
        <f>Objects!$AL$5</f>
        <v>Kevlar Vest</v>
      </c>
      <c r="H186" s="81">
        <v>1</v>
      </c>
      <c r="I186" s="81" t="str">
        <f>Objects!$AL$38</f>
        <v>The Emperor's New Jacket</v>
      </c>
      <c r="J186" s="81">
        <v>1</v>
      </c>
      <c r="K186" s="81"/>
      <c r="L186" s="81"/>
      <c r="M186" s="81"/>
      <c r="N186" s="81"/>
      <c r="O186" s="81"/>
      <c r="P186" s="81"/>
      <c r="Q186" s="81"/>
      <c r="R186" s="81"/>
      <c r="S186" s="81"/>
      <c r="T186" s="81"/>
      <c r="U186" s="84"/>
      <c r="V186" s="91"/>
      <c r="W186" s="81"/>
      <c r="X186" s="81"/>
      <c r="AA186" s="81"/>
      <c r="AB186" s="81"/>
      <c r="AC186" s="81"/>
    </row>
    <row r="187" spans="1:29" ht="15" customHeight="1" x14ac:dyDescent="0.25">
      <c r="A187" s="33" t="str">
        <f>[3]Enums!$A$134</f>
        <v>1.0.0</v>
      </c>
      <c r="B187" s="81" t="b">
        <v>1</v>
      </c>
      <c r="C187" s="81" t="b">
        <v>0</v>
      </c>
      <c r="D187" s="81">
        <v>9</v>
      </c>
      <c r="E187" s="84" t="str">
        <f>Objects!$AW$9</f>
        <v>Jet Pack (Beginner)</v>
      </c>
      <c r="F187" s="91">
        <v>1</v>
      </c>
      <c r="G187" s="81" t="str">
        <f>Objects!$AE$14</f>
        <v>Hose (Low Pressure)</v>
      </c>
      <c r="H187" s="81">
        <v>1</v>
      </c>
      <c r="I187" s="81" t="str">
        <f>Objects!$AW$21</f>
        <v>Regulator (Low Pressure)</v>
      </c>
      <c r="J187" s="81">
        <v>1</v>
      </c>
      <c r="K187" s="81" t="str">
        <f>Objects!$AE$14</f>
        <v>Hose (Low Pressure)</v>
      </c>
      <c r="L187" s="81">
        <v>1</v>
      </c>
      <c r="M187" s="81" t="str">
        <f>Objects!$I$24</f>
        <v>Cartridge (Propane)</v>
      </c>
      <c r="N187" s="81">
        <v>1</v>
      </c>
      <c r="O187" s="81" t="str">
        <f>Objects!$AL$5</f>
        <v>Kevlar Vest</v>
      </c>
      <c r="P187" s="81">
        <v>1</v>
      </c>
      <c r="Q187" s="81" t="str">
        <f>Objects!$I$24</f>
        <v>Cartridge (Propane)</v>
      </c>
      <c r="R187" s="81">
        <v>1</v>
      </c>
      <c r="S187" s="81"/>
      <c r="T187" s="81"/>
      <c r="U187" s="84"/>
      <c r="V187" s="91"/>
      <c r="W187" s="81"/>
      <c r="X187" s="81"/>
      <c r="AA187" s="81"/>
      <c r="AB187" s="81"/>
      <c r="AC187" s="81"/>
    </row>
    <row r="188" spans="1:29" ht="15" customHeight="1" x14ac:dyDescent="0.25">
      <c r="A188" s="33" t="str">
        <f>[3]Enums!$A$134</f>
        <v>1.0.0</v>
      </c>
      <c r="B188" s="81" t="b">
        <v>1</v>
      </c>
      <c r="C188" s="81" t="b">
        <v>0</v>
      </c>
      <c r="D188" s="81">
        <v>9</v>
      </c>
      <c r="E188" s="84" t="str">
        <f>Objects!$AW11</f>
        <v>Laser</v>
      </c>
      <c r="F188" s="91">
        <v>1</v>
      </c>
      <c r="G188" s="84"/>
      <c r="H188" s="81"/>
      <c r="I188" s="81" t="str">
        <f>Objects!$AY$145</f>
        <v>Nether Star</v>
      </c>
      <c r="J188" s="81">
        <v>1</v>
      </c>
      <c r="K188" s="81"/>
      <c r="L188" s="91"/>
      <c r="M188" s="84" t="str">
        <f>Objects!$AY$145</f>
        <v>Nether Star</v>
      </c>
      <c r="N188" s="81">
        <v>1</v>
      </c>
      <c r="O188" s="81" t="str">
        <f>Objects!$AZ$154</f>
        <v>Redstone Block</v>
      </c>
      <c r="P188" s="81">
        <v>1</v>
      </c>
      <c r="Q188" s="81" t="str">
        <f>Objects!$AY$145</f>
        <v>Nether Star</v>
      </c>
      <c r="R188" s="91">
        <v>1</v>
      </c>
      <c r="S188" s="84"/>
      <c r="T188" s="81"/>
      <c r="U188" s="81" t="str">
        <f>Objects!$AY$145</f>
        <v>Nether Star</v>
      </c>
      <c r="V188" s="81">
        <v>1</v>
      </c>
      <c r="W188" s="81"/>
      <c r="X188" s="91"/>
      <c r="AA188" s="81"/>
      <c r="AB188" s="81"/>
      <c r="AC188" s="81"/>
    </row>
    <row r="189" spans="1:29" ht="15" customHeight="1" x14ac:dyDescent="0.25">
      <c r="A189" s="33" t="str">
        <f>[3]Enums!$A$134</f>
        <v>1.0.0</v>
      </c>
      <c r="B189" s="81" t="b">
        <v>1</v>
      </c>
      <c r="C189" s="81" t="b">
        <v>0</v>
      </c>
      <c r="D189" s="81">
        <v>8</v>
      </c>
      <c r="E189" s="84" t="str">
        <f>Objects!$AW$17</f>
        <v>Structural Truss</v>
      </c>
      <c r="F189" s="91">
        <v>1</v>
      </c>
      <c r="G189" s="84" t="str">
        <f>Objects!$D$16</f>
        <v>Aluminum Ingot</v>
      </c>
      <c r="H189" s="81">
        <v>1</v>
      </c>
      <c r="I189" s="81"/>
      <c r="J189" s="81"/>
      <c r="K189" s="81" t="str">
        <f t="shared" ref="K189:K194" si="0">G189</f>
        <v>Aluminum Ingot</v>
      </c>
      <c r="L189" s="91">
        <v>1</v>
      </c>
      <c r="M189" s="84"/>
      <c r="N189" s="81"/>
      <c r="O189" s="81" t="str">
        <f t="shared" ref="O189:O194" si="1">G189</f>
        <v>Aluminum Ingot</v>
      </c>
      <c r="P189" s="81">
        <v>1</v>
      </c>
      <c r="Q189" s="81"/>
      <c r="R189" s="91"/>
      <c r="S189" s="84" t="str">
        <f t="shared" ref="S189:S194" si="2">G189</f>
        <v>Aluminum Ingot</v>
      </c>
      <c r="T189" s="81">
        <v>1</v>
      </c>
      <c r="U189" s="81"/>
      <c r="V189" s="81"/>
      <c r="W189" s="81" t="str">
        <f t="shared" ref="W189:W194" si="3">G189</f>
        <v>Aluminum Ingot</v>
      </c>
      <c r="X189" s="91">
        <v>1</v>
      </c>
      <c r="AA189" s="81"/>
      <c r="AB189" s="81"/>
      <c r="AC189" s="81"/>
    </row>
    <row r="190" spans="1:29" ht="15" customHeight="1" x14ac:dyDescent="0.25">
      <c r="A190" s="33" t="str">
        <f>[3]Enums!$A$134</f>
        <v>1.0.0</v>
      </c>
      <c r="B190" s="81" t="b">
        <v>1</v>
      </c>
      <c r="C190" s="81" t="b">
        <v>0</v>
      </c>
      <c r="D190" s="81">
        <v>8</v>
      </c>
      <c r="E190" s="84" t="str">
        <f>Objects!$AW$17</f>
        <v>Structural Truss</v>
      </c>
      <c r="F190" s="91">
        <v>1</v>
      </c>
      <c r="G190" s="84" t="str">
        <f>Objects!$D$19</f>
        <v>Brass Ingot</v>
      </c>
      <c r="H190" s="81">
        <v>1</v>
      </c>
      <c r="I190" s="81"/>
      <c r="J190" s="81"/>
      <c r="K190" s="81" t="str">
        <f t="shared" si="0"/>
        <v>Brass Ingot</v>
      </c>
      <c r="L190" s="91">
        <v>1</v>
      </c>
      <c r="M190" s="84"/>
      <c r="N190" s="81"/>
      <c r="O190" s="81" t="str">
        <f t="shared" si="1"/>
        <v>Brass Ingot</v>
      </c>
      <c r="P190" s="81">
        <v>1</v>
      </c>
      <c r="Q190" s="81"/>
      <c r="R190" s="91"/>
      <c r="S190" s="84" t="str">
        <f t="shared" si="2"/>
        <v>Brass Ingot</v>
      </c>
      <c r="T190" s="81">
        <v>1</v>
      </c>
      <c r="U190" s="81"/>
      <c r="V190" s="81"/>
      <c r="W190" s="81" t="str">
        <f t="shared" si="3"/>
        <v>Brass Ingot</v>
      </c>
      <c r="X190" s="91">
        <v>1</v>
      </c>
      <c r="AA190" s="81"/>
      <c r="AB190" s="81"/>
      <c r="AC190" s="81"/>
    </row>
    <row r="191" spans="1:29" ht="15" customHeight="1" x14ac:dyDescent="0.25">
      <c r="A191" s="33" t="str">
        <f>[3]Enums!$A$134</f>
        <v>1.0.0</v>
      </c>
      <c r="B191" s="81" t="b">
        <v>1</v>
      </c>
      <c r="C191" s="81" t="b">
        <v>0</v>
      </c>
      <c r="D191" s="81">
        <v>8</v>
      </c>
      <c r="E191" s="84" t="str">
        <f>Objects!$AW$17</f>
        <v>Structural Truss</v>
      </c>
      <c r="F191" s="91">
        <v>1</v>
      </c>
      <c r="G191" s="84" t="str">
        <f>Objects!$D$20</f>
        <v>Bronze Ingot</v>
      </c>
      <c r="H191" s="81">
        <v>1</v>
      </c>
      <c r="I191" s="81"/>
      <c r="J191" s="81"/>
      <c r="K191" s="81" t="str">
        <f t="shared" si="0"/>
        <v>Bronze Ingot</v>
      </c>
      <c r="L191" s="91">
        <v>1</v>
      </c>
      <c r="M191" s="84"/>
      <c r="N191" s="81"/>
      <c r="O191" s="81" t="str">
        <f t="shared" si="1"/>
        <v>Bronze Ingot</v>
      </c>
      <c r="P191" s="81">
        <v>1</v>
      </c>
      <c r="Q191" s="81"/>
      <c r="R191" s="91"/>
      <c r="S191" s="84" t="str">
        <f t="shared" si="2"/>
        <v>Bronze Ingot</v>
      </c>
      <c r="T191" s="81">
        <v>1</v>
      </c>
      <c r="U191" s="81"/>
      <c r="V191" s="81"/>
      <c r="W191" s="81" t="str">
        <f t="shared" si="3"/>
        <v>Bronze Ingot</v>
      </c>
      <c r="X191" s="91">
        <v>1</v>
      </c>
      <c r="AA191" s="81"/>
      <c r="AB191" s="81"/>
      <c r="AC191" s="81"/>
    </row>
    <row r="192" spans="1:29" ht="15" customHeight="1" x14ac:dyDescent="0.25">
      <c r="A192" s="33" t="str">
        <f>[3]Enums!$A$134</f>
        <v>1.0.0</v>
      </c>
      <c r="B192" s="81" t="b">
        <v>1</v>
      </c>
      <c r="C192" s="81" t="b">
        <v>0</v>
      </c>
      <c r="D192" s="81">
        <v>8</v>
      </c>
      <c r="E192" s="84" t="str">
        <f>Objects!$AW$17</f>
        <v>Structural Truss</v>
      </c>
      <c r="F192" s="91">
        <v>1</v>
      </c>
      <c r="G192" s="84" t="str">
        <f>Objects!$D$3</f>
        <v>Titanium Ingot</v>
      </c>
      <c r="H192" s="81">
        <v>1</v>
      </c>
      <c r="I192" s="81"/>
      <c r="J192" s="81"/>
      <c r="K192" s="81" t="str">
        <f t="shared" si="0"/>
        <v>Titanium Ingot</v>
      </c>
      <c r="L192" s="91">
        <v>1</v>
      </c>
      <c r="M192" s="84"/>
      <c r="N192" s="81"/>
      <c r="O192" s="81" t="str">
        <f t="shared" si="1"/>
        <v>Titanium Ingot</v>
      </c>
      <c r="P192" s="81">
        <v>1</v>
      </c>
      <c r="Q192" s="81"/>
      <c r="R192" s="91"/>
      <c r="S192" s="84" t="str">
        <f t="shared" si="2"/>
        <v>Titanium Ingot</v>
      </c>
      <c r="T192" s="81">
        <v>1</v>
      </c>
      <c r="U192" s="81"/>
      <c r="V192" s="81"/>
      <c r="W192" s="81" t="str">
        <f t="shared" si="3"/>
        <v>Titanium Ingot</v>
      </c>
      <c r="X192" s="91">
        <v>1</v>
      </c>
      <c r="AA192" s="81"/>
      <c r="AB192" s="81"/>
      <c r="AC192" s="81"/>
    </row>
    <row r="193" spans="1:29" ht="15" customHeight="1" x14ac:dyDescent="0.25">
      <c r="A193" s="33" t="str">
        <f>[3]Enums!$A$134</f>
        <v>1.0.0</v>
      </c>
      <c r="B193" s="81" t="b">
        <v>1</v>
      </c>
      <c r="C193" s="81" t="b">
        <v>0</v>
      </c>
      <c r="D193" s="81">
        <v>8</v>
      </c>
      <c r="E193" s="84" t="str">
        <f>Objects!$AW$17</f>
        <v>Structural Truss</v>
      </c>
      <c r="F193" s="91">
        <v>1</v>
      </c>
      <c r="G193" s="84" t="str">
        <f>Objects!$D$9</f>
        <v>Palladium Ingot</v>
      </c>
      <c r="H193" s="81">
        <v>1</v>
      </c>
      <c r="I193" s="81"/>
      <c r="J193" s="81"/>
      <c r="K193" s="81" t="str">
        <f t="shared" si="0"/>
        <v>Palladium Ingot</v>
      </c>
      <c r="L193" s="91">
        <v>1</v>
      </c>
      <c r="M193" s="84"/>
      <c r="N193" s="81"/>
      <c r="O193" s="81" t="str">
        <f t="shared" si="1"/>
        <v>Palladium Ingot</v>
      </c>
      <c r="P193" s="81">
        <v>1</v>
      </c>
      <c r="Q193" s="81"/>
      <c r="R193" s="91"/>
      <c r="S193" s="84" t="str">
        <f t="shared" si="2"/>
        <v>Palladium Ingot</v>
      </c>
      <c r="T193" s="81">
        <v>1</v>
      </c>
      <c r="U193" s="81"/>
      <c r="V193" s="81"/>
      <c r="W193" s="81" t="str">
        <f t="shared" si="3"/>
        <v>Palladium Ingot</v>
      </c>
      <c r="X193" s="91">
        <v>1</v>
      </c>
      <c r="AA193" s="81"/>
      <c r="AB193" s="81"/>
      <c r="AC193" s="81"/>
    </row>
    <row r="194" spans="1:29" ht="15" customHeight="1" x14ac:dyDescent="0.25">
      <c r="A194" s="33" t="str">
        <f>[3]Enums!$A$134</f>
        <v>1.0.0</v>
      </c>
      <c r="B194" s="81" t="b">
        <v>1</v>
      </c>
      <c r="C194" s="81" t="b">
        <v>0</v>
      </c>
      <c r="D194" s="81">
        <v>8</v>
      </c>
      <c r="E194" s="84" t="str">
        <f>Objects!$AW$17</f>
        <v>Structural Truss</v>
      </c>
      <c r="F194" s="91">
        <v>1</v>
      </c>
      <c r="G194" s="84" t="str">
        <f>Objects!$D$13</f>
        <v>Platinum Ingot</v>
      </c>
      <c r="H194" s="81">
        <v>1</v>
      </c>
      <c r="I194" s="81"/>
      <c r="J194" s="81"/>
      <c r="K194" s="81" t="str">
        <f t="shared" si="0"/>
        <v>Platinum Ingot</v>
      </c>
      <c r="L194" s="91">
        <v>1</v>
      </c>
      <c r="M194" s="84"/>
      <c r="N194" s="81"/>
      <c r="O194" s="81" t="str">
        <f t="shared" si="1"/>
        <v>Platinum Ingot</v>
      </c>
      <c r="P194" s="81">
        <v>1</v>
      </c>
      <c r="Q194" s="81"/>
      <c r="R194" s="91"/>
      <c r="S194" s="84" t="str">
        <f t="shared" si="2"/>
        <v>Platinum Ingot</v>
      </c>
      <c r="T194" s="81">
        <v>1</v>
      </c>
      <c r="U194" s="81"/>
      <c r="V194" s="81"/>
      <c r="W194" s="81" t="str">
        <f t="shared" si="3"/>
        <v>Platinum Ingot</v>
      </c>
      <c r="X194" s="91">
        <v>1</v>
      </c>
      <c r="AA194" s="81"/>
      <c r="AB194" s="81"/>
      <c r="AC194" s="81"/>
    </row>
    <row r="195" spans="1:29" ht="15" customHeight="1" x14ac:dyDescent="0.25">
      <c r="A195" s="33" t="str">
        <f>[3]Enums!$A$144</f>
        <v>1.1.0</v>
      </c>
      <c r="B195" s="81" t="b">
        <v>1</v>
      </c>
      <c r="C195" s="81" t="b">
        <v>0</v>
      </c>
      <c r="D195" s="81">
        <v>6</v>
      </c>
      <c r="E195" s="174" t="str">
        <f>Objects!$AW$53</f>
        <v>Jet Pack (Intermediate)</v>
      </c>
      <c r="F195" s="174">
        <v>1</v>
      </c>
      <c r="G195" s="174" t="str">
        <f>Objects!$I$24</f>
        <v>Cartridge (Propane)</v>
      </c>
      <c r="H195" s="174">
        <v>1</v>
      </c>
      <c r="I195" s="174" t="str">
        <f>Objects!$AW$53</f>
        <v>Jet Pack (Intermediate)</v>
      </c>
      <c r="J195" s="81">
        <v>1</v>
      </c>
      <c r="K195" s="81" t="str">
        <f>Objects!$I$24</f>
        <v>Cartridge (Propane)</v>
      </c>
      <c r="L195" s="91">
        <v>1</v>
      </c>
      <c r="M195" s="84"/>
      <c r="N195" s="81"/>
      <c r="O195" s="81"/>
      <c r="P195" s="81"/>
      <c r="Q195" s="81"/>
      <c r="R195" s="91"/>
      <c r="S195" s="84"/>
      <c r="T195" s="81"/>
      <c r="U195" s="81"/>
      <c r="V195" s="81"/>
      <c r="W195" s="81"/>
      <c r="X195" s="91"/>
      <c r="AA195" s="81"/>
      <c r="AB195" s="81"/>
      <c r="AC195" s="81"/>
    </row>
    <row r="196" spans="1:29" ht="15" customHeight="1" x14ac:dyDescent="0.25">
      <c r="A196" s="33" t="str">
        <f>[3]Enums!$A$144</f>
        <v>1.1.0</v>
      </c>
      <c r="B196" s="81" t="b">
        <v>1</v>
      </c>
      <c r="C196" s="81" t="b">
        <v>0</v>
      </c>
      <c r="D196" s="81">
        <v>6</v>
      </c>
      <c r="E196" s="174" t="str">
        <f>Objects!$AW$53</f>
        <v>Jet Pack (Intermediate)</v>
      </c>
      <c r="F196" s="91">
        <v>1</v>
      </c>
      <c r="G196" s="81"/>
      <c r="H196" s="81"/>
      <c r="I196" s="81"/>
      <c r="J196" s="81"/>
      <c r="K196" s="81"/>
      <c r="L196" s="91"/>
      <c r="M196" s="84" t="str">
        <f>Objects!$I$24</f>
        <v>Cartridge (Propane)</v>
      </c>
      <c r="N196" s="81">
        <v>1</v>
      </c>
      <c r="O196" s="174" t="str">
        <f>Objects!$AW$53</f>
        <v>Jet Pack (Intermediate)</v>
      </c>
      <c r="P196" s="81">
        <v>1</v>
      </c>
      <c r="Q196" s="81" t="str">
        <f>Objects!$I$24</f>
        <v>Cartridge (Propane)</v>
      </c>
      <c r="R196" s="91">
        <v>1</v>
      </c>
      <c r="S196" s="84"/>
      <c r="T196" s="81"/>
      <c r="U196" s="81"/>
      <c r="V196" s="81"/>
      <c r="W196" s="81"/>
      <c r="X196" s="91"/>
      <c r="AA196" s="81"/>
      <c r="AB196" s="81"/>
      <c r="AC196" s="81"/>
    </row>
    <row r="197" spans="1:29" ht="15" customHeight="1" x14ac:dyDescent="0.25">
      <c r="A197" s="33" t="str">
        <f>[3]Enums!$A$144</f>
        <v>1.1.0</v>
      </c>
      <c r="B197" s="81" t="b">
        <v>1</v>
      </c>
      <c r="C197" s="81" t="b">
        <v>0</v>
      </c>
      <c r="D197" s="81">
        <v>6</v>
      </c>
      <c r="E197" s="174" t="str">
        <f>Objects!$AW$53</f>
        <v>Jet Pack (Intermediate)</v>
      </c>
      <c r="F197" s="91">
        <v>1</v>
      </c>
      <c r="G197" s="81"/>
      <c r="H197" s="81"/>
      <c r="I197" s="81"/>
      <c r="J197" s="81"/>
      <c r="K197" s="81"/>
      <c r="L197" s="91"/>
      <c r="M197" s="84"/>
      <c r="N197" s="81"/>
      <c r="O197" s="81"/>
      <c r="P197" s="81"/>
      <c r="Q197" s="81"/>
      <c r="R197" s="91"/>
      <c r="S197" s="84" t="str">
        <f>Objects!$I$24</f>
        <v>Cartridge (Propane)</v>
      </c>
      <c r="T197" s="81">
        <v>1</v>
      </c>
      <c r="U197" s="174" t="str">
        <f>Objects!$AW$53</f>
        <v>Jet Pack (Intermediate)</v>
      </c>
      <c r="V197" s="81">
        <v>1</v>
      </c>
      <c r="W197" s="81" t="str">
        <f>Objects!$I$24</f>
        <v>Cartridge (Propane)</v>
      </c>
      <c r="X197" s="91">
        <v>1</v>
      </c>
      <c r="AA197" s="81"/>
      <c r="AB197" s="81"/>
      <c r="AC197" s="81"/>
    </row>
    <row r="198" spans="1:29" ht="15" customHeight="1" x14ac:dyDescent="0.25">
      <c r="A198" s="33" t="str">
        <f>[3]Enums!$A$134</f>
        <v>1.0.0</v>
      </c>
      <c r="B198" s="81" t="b">
        <v>1</v>
      </c>
      <c r="C198" s="81" t="b">
        <v>0</v>
      </c>
      <c r="D198" s="81">
        <v>9</v>
      </c>
      <c r="E198" s="174" t="str">
        <f>Objects!$AW$53</f>
        <v>Jet Pack (Intermediate)</v>
      </c>
      <c r="F198" s="91">
        <v>1</v>
      </c>
      <c r="G198" s="81" t="str">
        <f>Objects!$AE$145</f>
        <v>Hose (Medium Pressure)</v>
      </c>
      <c r="H198" s="81">
        <v>1</v>
      </c>
      <c r="I198" s="81" t="str">
        <f>Objects!$AW$22</f>
        <v>Regulator (Medium Pressure)</v>
      </c>
      <c r="J198" s="81">
        <v>1</v>
      </c>
      <c r="K198" s="81" t="str">
        <f>Objects!$AE$145</f>
        <v>Hose (Medium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25">
      <c r="A199" s="33" t="str">
        <f>[3]Enums!$A$144</f>
        <v>1.1.0</v>
      </c>
      <c r="B199" s="81" t="b">
        <v>1</v>
      </c>
      <c r="C199" s="81" t="b">
        <v>0</v>
      </c>
      <c r="D199" s="81">
        <v>6</v>
      </c>
      <c r="E199" s="174" t="str">
        <f>Objects!$AW$54</f>
        <v>Jet Pack (Advanced)</v>
      </c>
      <c r="F199" s="174">
        <v>1</v>
      </c>
      <c r="G199" s="174" t="str">
        <f>Objects!$I$24</f>
        <v>Cartridge (Propane)</v>
      </c>
      <c r="H199" s="174">
        <v>1</v>
      </c>
      <c r="I199" s="174" t="str">
        <f>Objects!$AW$54</f>
        <v>Jet Pack (Advanced)</v>
      </c>
      <c r="J199" s="81">
        <v>1</v>
      </c>
      <c r="K199" s="81" t="str">
        <f>Objects!$I$24</f>
        <v>Cartridge (Propane)</v>
      </c>
      <c r="L199" s="91">
        <v>1</v>
      </c>
      <c r="M199" s="84"/>
      <c r="N199" s="81"/>
      <c r="O199" s="81"/>
      <c r="P199" s="81"/>
      <c r="Q199" s="81"/>
      <c r="R199" s="91"/>
      <c r="S199" s="84"/>
      <c r="T199" s="81"/>
      <c r="U199" s="81"/>
      <c r="V199" s="81"/>
      <c r="W199" s="81"/>
      <c r="X199" s="91"/>
      <c r="AA199" s="81"/>
      <c r="AB199" s="81"/>
      <c r="AC199" s="81"/>
    </row>
    <row r="200" spans="1:29" ht="15" customHeight="1" x14ac:dyDescent="0.25">
      <c r="A200" s="33" t="str">
        <f>[3]Enums!$A$144</f>
        <v>1.1.0</v>
      </c>
      <c r="B200" s="81" t="b">
        <v>1</v>
      </c>
      <c r="C200" s="81" t="b">
        <v>0</v>
      </c>
      <c r="D200" s="81">
        <v>6</v>
      </c>
      <c r="E200" s="174" t="str">
        <f>Objects!$AW$54</f>
        <v>Jet Pack (Advanced)</v>
      </c>
      <c r="F200" s="91">
        <v>1</v>
      </c>
      <c r="G200" s="81"/>
      <c r="H200" s="81"/>
      <c r="I200" s="81"/>
      <c r="J200" s="81"/>
      <c r="K200" s="81"/>
      <c r="L200" s="91"/>
      <c r="M200" s="84" t="str">
        <f>Objects!$I$24</f>
        <v>Cartridge (Propane)</v>
      </c>
      <c r="N200" s="81">
        <v>1</v>
      </c>
      <c r="O200" s="174" t="str">
        <f>Objects!$AW$54</f>
        <v>Jet Pack (Advanced)</v>
      </c>
      <c r="P200" s="81">
        <v>1</v>
      </c>
      <c r="Q200" s="81" t="str">
        <f>Objects!$I$24</f>
        <v>Cartridge (Propane)</v>
      </c>
      <c r="R200" s="91">
        <v>1</v>
      </c>
      <c r="S200" s="84"/>
      <c r="T200" s="81"/>
      <c r="U200" s="81"/>
      <c r="V200" s="81"/>
      <c r="W200" s="81"/>
      <c r="X200" s="91"/>
      <c r="AA200" s="81"/>
      <c r="AB200" s="81"/>
      <c r="AC200" s="81"/>
    </row>
    <row r="201" spans="1:29" ht="15" customHeight="1" x14ac:dyDescent="0.25">
      <c r="A201" s="33" t="str">
        <f>[3]Enums!$A$144</f>
        <v>1.1.0</v>
      </c>
      <c r="B201" s="81" t="b">
        <v>1</v>
      </c>
      <c r="C201" s="81" t="b">
        <v>0</v>
      </c>
      <c r="D201" s="81">
        <v>6</v>
      </c>
      <c r="E201" s="174" t="str">
        <f>Objects!$AW$54</f>
        <v>Jet Pack (Advanced)</v>
      </c>
      <c r="F201" s="91">
        <v>1</v>
      </c>
      <c r="G201" s="81"/>
      <c r="H201" s="81"/>
      <c r="I201" s="81"/>
      <c r="J201" s="81"/>
      <c r="K201" s="81"/>
      <c r="L201" s="91"/>
      <c r="M201" s="84"/>
      <c r="N201" s="81"/>
      <c r="O201" s="81"/>
      <c r="P201" s="81"/>
      <c r="Q201" s="81"/>
      <c r="R201" s="91"/>
      <c r="S201" s="84" t="str">
        <f>Objects!$I$24</f>
        <v>Cartridge (Propane)</v>
      </c>
      <c r="T201" s="81">
        <v>1</v>
      </c>
      <c r="U201" s="174" t="str">
        <f>Objects!$AW$54</f>
        <v>Jet Pack (Advanced)</v>
      </c>
      <c r="V201" s="81">
        <v>1</v>
      </c>
      <c r="W201" s="81" t="str">
        <f>Objects!$I$24</f>
        <v>Cartridge (Propane)</v>
      </c>
      <c r="X201" s="91">
        <v>1</v>
      </c>
      <c r="AA201" s="81"/>
      <c r="AB201" s="81"/>
      <c r="AC201" s="81"/>
    </row>
    <row r="202" spans="1:29" ht="15" customHeight="1" x14ac:dyDescent="0.25">
      <c r="A202" s="33" t="str">
        <f>[3]Enums!$A$134</f>
        <v>1.0.0</v>
      </c>
      <c r="B202" s="81" t="b">
        <v>1</v>
      </c>
      <c r="C202" s="81" t="b">
        <v>0</v>
      </c>
      <c r="D202" s="81">
        <v>9</v>
      </c>
      <c r="E202" s="174" t="str">
        <f>Objects!$AW$54</f>
        <v>Jet Pack (Advanced)</v>
      </c>
      <c r="F202" s="91">
        <v>1</v>
      </c>
      <c r="G202" s="81" t="str">
        <f>Objects!$AE$146</f>
        <v>Hose (High Pressure)</v>
      </c>
      <c r="H202" s="81">
        <v>1</v>
      </c>
      <c r="I202" s="81" t="str">
        <f>Objects!$AW$23</f>
        <v>Regulator (High Pressure)</v>
      </c>
      <c r="J202" s="81">
        <v>1</v>
      </c>
      <c r="K202" s="81" t="str">
        <f>Objects!$AE$146</f>
        <v>Hose (High Pressure)</v>
      </c>
      <c r="L202" s="81">
        <v>1</v>
      </c>
      <c r="M202" s="81" t="str">
        <f>Objects!$I$24</f>
        <v>Cartridge (Propane)</v>
      </c>
      <c r="N202" s="81">
        <v>1</v>
      </c>
      <c r="O202" s="81" t="str">
        <f>Objects!$AL$5</f>
        <v>Kevlar Vest</v>
      </c>
      <c r="P202" s="81">
        <v>1</v>
      </c>
      <c r="Q202" s="81" t="str">
        <f>Objects!$I$24</f>
        <v>Cartridge (Propane)</v>
      </c>
      <c r="R202" s="81">
        <v>1</v>
      </c>
      <c r="S202" s="81"/>
      <c r="T202" s="81"/>
      <c r="U202" s="84"/>
      <c r="V202" s="91"/>
      <c r="W202" s="81"/>
      <c r="X202" s="81"/>
      <c r="AA202" s="81"/>
      <c r="AB202" s="81"/>
      <c r="AC202" s="81"/>
    </row>
    <row r="203" spans="1:29" ht="15" customHeight="1" x14ac:dyDescent="0.25">
      <c r="A203" s="33" t="str">
        <f>[3]Enums!$A$144</f>
        <v>1.1.0</v>
      </c>
      <c r="B203" s="81" t="b">
        <v>1</v>
      </c>
      <c r="C203" s="81" t="b">
        <v>0</v>
      </c>
      <c r="D203" s="81">
        <v>6</v>
      </c>
      <c r="E203" s="174" t="str">
        <f>Objects!$AW$55</f>
        <v>Jet Pack (Pro)</v>
      </c>
      <c r="F203" s="174">
        <v>1</v>
      </c>
      <c r="G203" s="174" t="str">
        <f>Objects!$I$24</f>
        <v>Cartridge (Propane)</v>
      </c>
      <c r="H203" s="174">
        <v>1</v>
      </c>
      <c r="I203" s="174" t="str">
        <f>Objects!$AW$55</f>
        <v>Jet Pack (Pro)</v>
      </c>
      <c r="J203" s="81">
        <v>1</v>
      </c>
      <c r="K203" s="81" t="str">
        <f>Objects!$I$24</f>
        <v>Cartridge (Propane)</v>
      </c>
      <c r="L203" s="91">
        <v>1</v>
      </c>
      <c r="M203" s="84"/>
      <c r="N203" s="81"/>
      <c r="O203" s="81"/>
      <c r="P203" s="81"/>
      <c r="Q203" s="81"/>
      <c r="R203" s="91"/>
      <c r="S203" s="84"/>
      <c r="T203" s="81"/>
      <c r="U203" s="81"/>
      <c r="V203" s="81"/>
      <c r="W203" s="81"/>
      <c r="X203" s="91"/>
      <c r="AA203" s="81"/>
      <c r="AB203" s="81"/>
      <c r="AC203" s="81"/>
    </row>
    <row r="204" spans="1:29" ht="15" customHeight="1" x14ac:dyDescent="0.25">
      <c r="A204" s="33" t="str">
        <f>[3]Enums!$A$144</f>
        <v>1.1.0</v>
      </c>
      <c r="B204" s="81" t="b">
        <v>1</v>
      </c>
      <c r="C204" s="81" t="b">
        <v>0</v>
      </c>
      <c r="D204" s="81">
        <v>6</v>
      </c>
      <c r="E204" s="174" t="str">
        <f>Objects!$AW$55</f>
        <v>Jet Pack (Pro)</v>
      </c>
      <c r="F204" s="91">
        <v>1</v>
      </c>
      <c r="G204" s="81"/>
      <c r="H204" s="81"/>
      <c r="I204" s="81"/>
      <c r="J204" s="81"/>
      <c r="K204" s="81"/>
      <c r="L204" s="91"/>
      <c r="M204" s="84" t="str">
        <f>Objects!$I$24</f>
        <v>Cartridge (Propane)</v>
      </c>
      <c r="N204" s="81">
        <v>1</v>
      </c>
      <c r="O204" s="174" t="str">
        <f>Objects!$AW$55</f>
        <v>Jet Pack (Pro)</v>
      </c>
      <c r="P204" s="81">
        <v>1</v>
      </c>
      <c r="Q204" s="81" t="str">
        <f>Objects!$I$24</f>
        <v>Cartridge (Propane)</v>
      </c>
      <c r="R204" s="91">
        <v>1</v>
      </c>
      <c r="S204" s="84"/>
      <c r="T204" s="81"/>
      <c r="U204" s="81"/>
      <c r="V204" s="81"/>
      <c r="W204" s="81"/>
      <c r="X204" s="91"/>
      <c r="AA204" s="81"/>
      <c r="AB204" s="81"/>
      <c r="AC204" s="81"/>
    </row>
    <row r="205" spans="1:29" ht="15" customHeight="1" x14ac:dyDescent="0.25">
      <c r="A205" s="33" t="str">
        <f>[3]Enums!$A$144</f>
        <v>1.1.0</v>
      </c>
      <c r="B205" s="81" t="b">
        <v>1</v>
      </c>
      <c r="C205" s="81" t="b">
        <v>0</v>
      </c>
      <c r="D205" s="81">
        <v>6</v>
      </c>
      <c r="E205" s="174" t="str">
        <f>Objects!$AW$55</f>
        <v>Jet Pack (Pro)</v>
      </c>
      <c r="F205" s="91">
        <v>1</v>
      </c>
      <c r="G205" s="81"/>
      <c r="H205" s="81"/>
      <c r="I205" s="81"/>
      <c r="J205" s="81"/>
      <c r="K205" s="81"/>
      <c r="L205" s="91"/>
      <c r="M205" s="84"/>
      <c r="N205" s="81"/>
      <c r="O205" s="81"/>
      <c r="P205" s="81"/>
      <c r="Q205" s="81"/>
      <c r="R205" s="91"/>
      <c r="S205" s="84" t="str">
        <f>Objects!$I$24</f>
        <v>Cartridge (Propane)</v>
      </c>
      <c r="T205" s="81">
        <v>1</v>
      </c>
      <c r="U205" s="174" t="str">
        <f>Objects!$AW$55</f>
        <v>Jet Pack (Pro)</v>
      </c>
      <c r="V205" s="81">
        <v>1</v>
      </c>
      <c r="W205" s="81" t="str">
        <f>Objects!$I$24</f>
        <v>Cartridge (Propane)</v>
      </c>
      <c r="X205" s="91">
        <v>1</v>
      </c>
      <c r="AA205" s="81"/>
      <c r="AB205" s="81"/>
      <c r="AC205" s="81"/>
    </row>
    <row r="206" spans="1:29" ht="15" customHeight="1" x14ac:dyDescent="0.25">
      <c r="A206" s="33" t="str">
        <f>[3]Enums!$A$134</f>
        <v>1.0.0</v>
      </c>
      <c r="B206" s="81" t="b">
        <v>1</v>
      </c>
      <c r="C206" s="81" t="b">
        <v>0</v>
      </c>
      <c r="D206" s="81">
        <v>9</v>
      </c>
      <c r="E206" s="174" t="str">
        <f>Objects!$AW$55</f>
        <v>Jet Pack (Pro)</v>
      </c>
      <c r="F206" s="91">
        <v>1</v>
      </c>
      <c r="G206" s="81" t="str">
        <f>Objects!$AE$147</f>
        <v>Hose (Extreme Pressure)</v>
      </c>
      <c r="H206" s="81">
        <v>1</v>
      </c>
      <c r="I206" s="81" t="str">
        <f>Objects!$AW$24</f>
        <v>Regulator (Extreme Pressure)</v>
      </c>
      <c r="J206" s="81">
        <v>1</v>
      </c>
      <c r="K206" s="81" t="str">
        <f>Objects!$AE$147</f>
        <v>Hose (Extreme Pressure)</v>
      </c>
      <c r="L206" s="81">
        <v>1</v>
      </c>
      <c r="M206" s="81" t="str">
        <f>Objects!$I$24</f>
        <v>Cartridge (Propane)</v>
      </c>
      <c r="N206" s="81">
        <v>1</v>
      </c>
      <c r="O206" s="81" t="str">
        <f>Objects!$AL$5</f>
        <v>Kevlar Vest</v>
      </c>
      <c r="P206" s="81">
        <v>1</v>
      </c>
      <c r="Q206" s="81" t="str">
        <f>Objects!$I$24</f>
        <v>Cartridge (Propane)</v>
      </c>
      <c r="R206" s="81">
        <v>1</v>
      </c>
      <c r="S206" s="81"/>
      <c r="T206" s="81"/>
      <c r="U206" s="84"/>
      <c r="V206" s="91"/>
      <c r="W206" s="81"/>
      <c r="X206" s="81"/>
      <c r="AA206" s="81"/>
      <c r="AB206" s="81"/>
      <c r="AC206" s="81"/>
    </row>
    <row r="207" spans="1:29" ht="15" customHeight="1" x14ac:dyDescent="0.25">
      <c r="A207" s="33" t="str">
        <f>[3]Enums!$A$146</f>
        <v>1.1.2</v>
      </c>
      <c r="B207" s="81" t="b">
        <v>1</v>
      </c>
      <c r="C207" s="81" t="b">
        <v>0</v>
      </c>
      <c r="D207" s="81">
        <v>8</v>
      </c>
      <c r="E207" s="83" t="str">
        <f>Objects!$AW$56</f>
        <v>Carbon Fiber Weave</v>
      </c>
      <c r="F207" s="91">
        <v>1</v>
      </c>
      <c r="G207" s="84" t="str">
        <f>Objects!$AE$25</f>
        <v>Fibers (Carbon Fiber)</v>
      </c>
      <c r="H207" s="81">
        <v>1</v>
      </c>
      <c r="I207" s="81"/>
      <c r="J207" s="81"/>
      <c r="K207" s="84" t="str">
        <f>Objects!$AE$25</f>
        <v>Fibers (Carbon Fiber)</v>
      </c>
      <c r="L207" s="81">
        <v>1</v>
      </c>
      <c r="M207" s="84"/>
      <c r="N207" s="81"/>
      <c r="O207" s="84" t="str">
        <f>Objects!$AE$25</f>
        <v>Fibers (Carbon Fiber)</v>
      </c>
      <c r="P207" s="81">
        <v>1</v>
      </c>
      <c r="Q207" s="81"/>
      <c r="R207" s="91"/>
      <c r="S207" s="84" t="str">
        <f>Objects!$AE$25</f>
        <v>Fibers (Carbon Fiber)</v>
      </c>
      <c r="T207" s="81">
        <v>1</v>
      </c>
      <c r="U207" s="81"/>
      <c r="V207" s="81"/>
      <c r="W207" s="84" t="str">
        <f>Objects!$AE$25</f>
        <v>Fibers (Carbon Fiber)</v>
      </c>
      <c r="X207" s="81">
        <v>1</v>
      </c>
      <c r="AA207" s="81"/>
      <c r="AB207" s="81"/>
      <c r="AC207" s="81"/>
    </row>
    <row r="208" spans="1:29" ht="15" customHeight="1" x14ac:dyDescent="0.25">
      <c r="A208" s="33" t="str">
        <f>[3]Enums!$A$149</f>
        <v>1.2.3</v>
      </c>
      <c r="B208" s="81" t="b">
        <v>1</v>
      </c>
      <c r="C208" s="81" t="b">
        <v>0</v>
      </c>
      <c r="D208" s="81">
        <v>8</v>
      </c>
      <c r="E208" s="83" t="str">
        <f>Objects!$AW$57</f>
        <v>Freeze Ray (Beginner)</v>
      </c>
      <c r="F208" s="91">
        <v>1</v>
      </c>
      <c r="G208" s="84"/>
      <c r="H208" s="81"/>
      <c r="I208" s="81" t="str">
        <f>Objects!$AW$21</f>
        <v>Regulator (Low Pressure)</v>
      </c>
      <c r="J208" s="81">
        <v>1</v>
      </c>
      <c r="K208" s="81" t="str">
        <f>Objects!$AE$14</f>
        <v>Hose (Low Pressure)</v>
      </c>
      <c r="L208" s="91">
        <v>1</v>
      </c>
      <c r="M208" s="84" t="str">
        <f>Objects!$K$317</f>
        <v>Beaker (Deionized Water)</v>
      </c>
      <c r="N208" s="81">
        <v>1</v>
      </c>
      <c r="O208" s="81" t="str">
        <f>Objects!$AL$5</f>
        <v>Kevlar Vest</v>
      </c>
      <c r="P208" s="81">
        <v>1</v>
      </c>
      <c r="Q208" s="81" t="str">
        <f>Objects!$I$24</f>
        <v>Cartridge (Propane)</v>
      </c>
      <c r="R208" s="91">
        <v>1</v>
      </c>
      <c r="S208" s="84"/>
      <c r="T208" s="81"/>
      <c r="U208" s="81"/>
      <c r="V208" s="81"/>
      <c r="W208" s="81"/>
      <c r="X208" s="91"/>
      <c r="AA208" s="81"/>
      <c r="AB208" s="81"/>
      <c r="AC208" s="81"/>
    </row>
    <row r="209" spans="1:29" ht="15" customHeight="1" x14ac:dyDescent="0.25">
      <c r="A209" s="33" t="str">
        <f>[3]Enums!$A$149</f>
        <v>1.2.3</v>
      </c>
      <c r="B209" s="81" t="b">
        <v>1</v>
      </c>
      <c r="C209" s="81" t="b">
        <v>0</v>
      </c>
      <c r="D209" s="81">
        <v>8</v>
      </c>
      <c r="E209" s="83" t="str">
        <f>Objects!$AW$58</f>
        <v>Freeze Ray (Intermediate)</v>
      </c>
      <c r="F209" s="91">
        <v>1</v>
      </c>
      <c r="G209" s="84"/>
      <c r="H209" s="81"/>
      <c r="I209" s="81" t="str">
        <f>Objects!$AW$22</f>
        <v>Regulator (Medium Pressure)</v>
      </c>
      <c r="J209" s="81">
        <v>1</v>
      </c>
      <c r="K209" s="81" t="str">
        <f>Objects!$AE$145</f>
        <v>Hose (Medium Pressure)</v>
      </c>
      <c r="L209" s="91">
        <v>1</v>
      </c>
      <c r="M209" s="84" t="str">
        <f>Objects!$K$317</f>
        <v>Beaker (Deionized Water)</v>
      </c>
      <c r="N209" s="81">
        <v>1</v>
      </c>
      <c r="O209" s="81" t="str">
        <f>Objects!$AL$5</f>
        <v>Kevlar Vest</v>
      </c>
      <c r="P209" s="81">
        <v>1</v>
      </c>
      <c r="Q209" s="81" t="str">
        <f>Objects!$I$24</f>
        <v>Cartridge (Propane)</v>
      </c>
      <c r="R209" s="91">
        <v>1</v>
      </c>
      <c r="S209" s="84"/>
      <c r="T209" s="81"/>
      <c r="U209" s="81"/>
      <c r="V209" s="81"/>
      <c r="W209" s="81"/>
      <c r="X209" s="91"/>
      <c r="AA209" s="81"/>
      <c r="AB209" s="81"/>
      <c r="AC209" s="81"/>
    </row>
    <row r="210" spans="1:29" ht="15" customHeight="1" x14ac:dyDescent="0.25">
      <c r="A210" s="33" t="str">
        <f>[3]Enums!$A$149</f>
        <v>1.2.3</v>
      </c>
      <c r="B210" s="81" t="b">
        <v>1</v>
      </c>
      <c r="C210" s="81" t="b">
        <v>0</v>
      </c>
      <c r="D210" s="81">
        <v>8</v>
      </c>
      <c r="E210" s="83" t="str">
        <f>Objects!$AW$59</f>
        <v>Freeze Ray (Advanced)</v>
      </c>
      <c r="F210" s="91">
        <v>1</v>
      </c>
      <c r="G210" s="84"/>
      <c r="H210" s="81"/>
      <c r="I210" s="81" t="str">
        <f>Objects!$AW$23</f>
        <v>Regulator (High Pressure)</v>
      </c>
      <c r="J210" s="81">
        <v>1</v>
      </c>
      <c r="K210" s="81" t="str">
        <f>Objects!$AE$146</f>
        <v>Hose (High Pressure)</v>
      </c>
      <c r="L210" s="91">
        <v>1</v>
      </c>
      <c r="M210" s="84" t="str">
        <f>Objects!$L$317</f>
        <v>Drum (Deionized Water)</v>
      </c>
      <c r="N210" s="81">
        <v>1</v>
      </c>
      <c r="O210" s="81" t="str">
        <f>Objects!$AL$5</f>
        <v>Kevlar Vest</v>
      </c>
      <c r="P210" s="81">
        <v>1</v>
      </c>
      <c r="Q210" s="81" t="str">
        <f>Objects!$I$24</f>
        <v>Cartridge (Propane)</v>
      </c>
      <c r="R210" s="91">
        <v>1</v>
      </c>
      <c r="S210" s="84"/>
      <c r="T210" s="81"/>
      <c r="U210" s="81"/>
      <c r="V210" s="81"/>
      <c r="W210" s="81"/>
      <c r="X210" s="91"/>
      <c r="AA210" s="81"/>
      <c r="AB210" s="81"/>
      <c r="AC210" s="81"/>
    </row>
    <row r="211" spans="1:29" ht="15" customHeight="1" x14ac:dyDescent="0.25">
      <c r="A211" s="33" t="str">
        <f>[3]Enums!$A$149</f>
        <v>1.2.3</v>
      </c>
      <c r="B211" s="81" t="b">
        <v>1</v>
      </c>
      <c r="C211" s="81" t="b">
        <v>0</v>
      </c>
      <c r="D211" s="81">
        <v>8</v>
      </c>
      <c r="E211" s="83" t="str">
        <f>Objects!$AW$60</f>
        <v>Freeze Ray (Pro)</v>
      </c>
      <c r="F211" s="91">
        <v>1</v>
      </c>
      <c r="G211" s="84"/>
      <c r="H211" s="81"/>
      <c r="I211" s="81" t="str">
        <f>Objects!$AW$24</f>
        <v>Regulator (Extreme Pressure)</v>
      </c>
      <c r="J211" s="81">
        <v>1</v>
      </c>
      <c r="K211" s="81" t="str">
        <f>Objects!$AE$147</f>
        <v>Hose (Extreme Pressure)</v>
      </c>
      <c r="L211" s="91">
        <v>1</v>
      </c>
      <c r="M211" s="84" t="str">
        <f>Objects!$L$317</f>
        <v>Drum (Deionized Water)</v>
      </c>
      <c r="N211" s="81">
        <v>1</v>
      </c>
      <c r="O211" s="81" t="str">
        <f>Objects!$AL$5</f>
        <v>Kevlar Vest</v>
      </c>
      <c r="P211" s="81">
        <v>1</v>
      </c>
      <c r="Q211" s="81" t="str">
        <f>Objects!$I$24</f>
        <v>Cartridge (Propane)</v>
      </c>
      <c r="R211" s="91">
        <v>1</v>
      </c>
      <c r="S211" s="84"/>
      <c r="T211" s="81"/>
      <c r="U211" s="81"/>
      <c r="V211" s="81"/>
      <c r="W211" s="81"/>
      <c r="X211" s="91"/>
      <c r="AA211" s="81"/>
      <c r="AB211" s="81"/>
      <c r="AC211" s="81"/>
    </row>
    <row r="212" spans="1:29" ht="15" customHeight="1" x14ac:dyDescent="0.25">
      <c r="A212" s="33" t="str">
        <f>[3]Enums!$A$149</f>
        <v>1.2.3</v>
      </c>
      <c r="B212" s="81" t="b">
        <v>1</v>
      </c>
      <c r="C212" s="81" t="b">
        <v>0</v>
      </c>
      <c r="D212" s="81">
        <v>8</v>
      </c>
      <c r="E212" s="83" t="str">
        <f>Objects!$AW$61</f>
        <v>Water Cannon (Beginner)</v>
      </c>
      <c r="F212" s="91">
        <v>1</v>
      </c>
      <c r="G212" s="84"/>
      <c r="H212" s="81"/>
      <c r="I212" s="81" t="str">
        <f>Objects!$AW$21</f>
        <v>Regulator (Low Pressure)</v>
      </c>
      <c r="J212" s="81">
        <v>1</v>
      </c>
      <c r="K212" s="81" t="str">
        <f>Objects!$AE$14</f>
        <v>Hose (Low Pressure)</v>
      </c>
      <c r="L212" s="91">
        <v>1</v>
      </c>
      <c r="M212" s="84" t="str">
        <f>Objects!$O$21</f>
        <v>Beaker (Salt Water)</v>
      </c>
      <c r="N212" s="81">
        <v>1</v>
      </c>
      <c r="O212" s="81" t="str">
        <f>Objects!$AL$5</f>
        <v>Kevlar Vest</v>
      </c>
      <c r="P212" s="81">
        <v>1</v>
      </c>
      <c r="Q212" s="81" t="str">
        <f>Objects!$I$24</f>
        <v>Cartridge (Propane)</v>
      </c>
      <c r="R212" s="91">
        <v>1</v>
      </c>
      <c r="S212" s="84"/>
      <c r="T212" s="81"/>
      <c r="U212" s="81"/>
      <c r="V212" s="81"/>
      <c r="W212" s="81"/>
      <c r="X212" s="91"/>
      <c r="AA212" s="81"/>
      <c r="AB212" s="81"/>
      <c r="AC212" s="81"/>
    </row>
    <row r="213" spans="1:29" ht="15" customHeight="1" x14ac:dyDescent="0.25">
      <c r="A213" s="33" t="str">
        <f>[3]Enums!$A$149</f>
        <v>1.2.3</v>
      </c>
      <c r="B213" s="81" t="b">
        <v>1</v>
      </c>
      <c r="C213" s="81" t="b">
        <v>0</v>
      </c>
      <c r="D213" s="81">
        <v>8</v>
      </c>
      <c r="E213" s="83" t="str">
        <f>Objects!$AW$62</f>
        <v>Water Cannon (Intermediate)</v>
      </c>
      <c r="F213" s="91">
        <v>1</v>
      </c>
      <c r="G213" s="84"/>
      <c r="H213" s="81"/>
      <c r="I213" s="81" t="str">
        <f>Objects!$AW$22</f>
        <v>Regulator (Medium Pressure)</v>
      </c>
      <c r="J213" s="81">
        <v>1</v>
      </c>
      <c r="K213" s="81" t="str">
        <f>Objects!$AE$145</f>
        <v>Hose (Medium Pressure)</v>
      </c>
      <c r="L213" s="91">
        <v>1</v>
      </c>
      <c r="M213" s="84" t="str">
        <f>Objects!$O$21</f>
        <v>Beaker (Salt Water)</v>
      </c>
      <c r="N213" s="81">
        <v>1</v>
      </c>
      <c r="O213" s="81" t="str">
        <f>Objects!$AL$5</f>
        <v>Kevlar Vest</v>
      </c>
      <c r="P213" s="81">
        <v>1</v>
      </c>
      <c r="Q213" s="81" t="str">
        <f>Objects!$I$24</f>
        <v>Cartridge (Propane)</v>
      </c>
      <c r="R213" s="91">
        <v>1</v>
      </c>
      <c r="S213" s="84"/>
      <c r="T213" s="81"/>
      <c r="U213" s="81"/>
      <c r="V213" s="81"/>
      <c r="W213" s="81"/>
      <c r="X213" s="91"/>
      <c r="AA213" s="81"/>
      <c r="AB213" s="81"/>
      <c r="AC213" s="81"/>
    </row>
    <row r="214" spans="1:29" ht="15" customHeight="1" x14ac:dyDescent="0.25">
      <c r="A214" s="33" t="str">
        <f>[3]Enums!$A$149</f>
        <v>1.2.3</v>
      </c>
      <c r="B214" s="81" t="b">
        <v>1</v>
      </c>
      <c r="C214" s="81" t="b">
        <v>0</v>
      </c>
      <c r="D214" s="81">
        <v>8</v>
      </c>
      <c r="E214" s="83" t="str">
        <f>Objects!$AW$63</f>
        <v>Water Cannon (Advanced)</v>
      </c>
      <c r="F214" s="91">
        <v>1</v>
      </c>
      <c r="G214" s="84"/>
      <c r="H214" s="81"/>
      <c r="I214" s="81" t="str">
        <f>Objects!$AW$23</f>
        <v>Regulator (High Pressure)</v>
      </c>
      <c r="J214" s="81">
        <v>1</v>
      </c>
      <c r="K214" s="81" t="str">
        <f>Objects!$AE$146</f>
        <v>Hose (High Pressure)</v>
      </c>
      <c r="L214" s="91">
        <v>1</v>
      </c>
      <c r="M214" s="84" t="str">
        <f>Objects!$P$21</f>
        <v>Drum (Salt Water)</v>
      </c>
      <c r="N214" s="81">
        <v>1</v>
      </c>
      <c r="O214" s="81" t="str">
        <f>Objects!$AL$5</f>
        <v>Kevlar Vest</v>
      </c>
      <c r="P214" s="81">
        <v>1</v>
      </c>
      <c r="Q214" s="81" t="str">
        <f>Objects!$I$24</f>
        <v>Cartridge (Propane)</v>
      </c>
      <c r="R214" s="91">
        <v>1</v>
      </c>
      <c r="S214" s="84"/>
      <c r="T214" s="81"/>
      <c r="U214" s="81"/>
      <c r="V214" s="81"/>
      <c r="W214" s="81"/>
      <c r="X214" s="91"/>
      <c r="AA214" s="81"/>
      <c r="AB214" s="81"/>
      <c r="AC214" s="81"/>
    </row>
    <row r="215" spans="1:29" ht="15" customHeight="1" x14ac:dyDescent="0.25">
      <c r="A215" s="33" t="str">
        <f>[3]Enums!$A$149</f>
        <v>1.2.3</v>
      </c>
      <c r="B215" s="81" t="b">
        <v>1</v>
      </c>
      <c r="C215" s="81" t="b">
        <v>0</v>
      </c>
      <c r="D215" s="81">
        <v>8</v>
      </c>
      <c r="E215" s="83" t="str">
        <f>Objects!$AW$64</f>
        <v>Water Cannon (Pro)</v>
      </c>
      <c r="F215" s="91">
        <v>1</v>
      </c>
      <c r="G215" s="84"/>
      <c r="H215" s="81"/>
      <c r="I215" s="81" t="str">
        <f>Objects!$AW$24</f>
        <v>Regulator (Extreme Pressure)</v>
      </c>
      <c r="J215" s="81">
        <v>1</v>
      </c>
      <c r="K215" s="81" t="str">
        <f>Objects!$AE$147</f>
        <v>Hose (Extreme Pressure)</v>
      </c>
      <c r="L215" s="91">
        <v>1</v>
      </c>
      <c r="M215" s="84" t="str">
        <f>Objects!$P$21</f>
        <v>Drum (Salt Water)</v>
      </c>
      <c r="N215" s="81">
        <v>1</v>
      </c>
      <c r="O215" s="81" t="str">
        <f>Objects!$AL$5</f>
        <v>Kevlar Vest</v>
      </c>
      <c r="P215" s="81">
        <v>1</v>
      </c>
      <c r="Q215" s="81" t="str">
        <f>Objects!$I$24</f>
        <v>Cartridge (Propane)</v>
      </c>
      <c r="R215" s="91">
        <v>1</v>
      </c>
      <c r="S215" s="84"/>
      <c r="T215" s="81"/>
      <c r="U215" s="81"/>
      <c r="V215" s="81"/>
      <c r="W215" s="81"/>
      <c r="X215" s="91"/>
      <c r="AA215" s="81"/>
      <c r="AB215" s="81"/>
      <c r="AC215" s="81"/>
    </row>
    <row r="216" spans="1:29" ht="15" customHeight="1" x14ac:dyDescent="0.25">
      <c r="A216" s="33" t="str">
        <f>[3]Enums!$A$149</f>
        <v>1.2.3</v>
      </c>
      <c r="B216" s="81" t="b">
        <v>1</v>
      </c>
      <c r="C216" s="81" t="b">
        <v>0</v>
      </c>
      <c r="D216" s="81">
        <v>8</v>
      </c>
      <c r="E216" s="83" t="str">
        <f>Objects!$AW$57</f>
        <v>Freeze Ray (Beginner)</v>
      </c>
      <c r="F216" s="91">
        <v>1</v>
      </c>
      <c r="G216" s="84" t="str">
        <f>Objects!$K$317</f>
        <v>Beaker (Deionized Water)</v>
      </c>
      <c r="H216" s="81">
        <v>1</v>
      </c>
      <c r="I216" s="83" t="str">
        <f>Objects!$AW$57</f>
        <v>Freeze Ray (Beginner)</v>
      </c>
      <c r="J216" s="81">
        <v>1</v>
      </c>
      <c r="K216" s="81" t="str">
        <f>Objects!$I$24</f>
        <v>Cartridge (Propane)</v>
      </c>
      <c r="L216" s="91">
        <v>1</v>
      </c>
      <c r="M216" s="84"/>
      <c r="N216" s="81"/>
      <c r="O216" s="81"/>
      <c r="P216" s="81"/>
      <c r="Q216" s="81"/>
      <c r="R216" s="91"/>
      <c r="S216" s="84"/>
      <c r="T216" s="81"/>
      <c r="U216" s="81"/>
      <c r="V216" s="81"/>
      <c r="W216" s="81"/>
      <c r="X216" s="91"/>
      <c r="AA216" s="81"/>
      <c r="AB216" s="81"/>
      <c r="AC216" s="81"/>
    </row>
    <row r="217" spans="1:29" ht="15" customHeight="1" x14ac:dyDescent="0.25">
      <c r="A217" s="33" t="str">
        <f>[3]Enums!$A$149</f>
        <v>1.2.3</v>
      </c>
      <c r="B217" s="81" t="b">
        <v>1</v>
      </c>
      <c r="C217" s="81" t="b">
        <v>0</v>
      </c>
      <c r="D217" s="81">
        <v>8</v>
      </c>
      <c r="E217" s="83" t="str">
        <f>Objects!$AW$57</f>
        <v>Freeze Ray (Beginner)</v>
      </c>
      <c r="F217" s="91">
        <v>1</v>
      </c>
      <c r="G217" s="84"/>
      <c r="H217" s="81"/>
      <c r="I217" s="81"/>
      <c r="J217" s="81"/>
      <c r="K217" s="81"/>
      <c r="L217" s="91"/>
      <c r="M217" s="84" t="str">
        <f>Objects!$K$317</f>
        <v>Beaker (Deionized Water)</v>
      </c>
      <c r="N217" s="81">
        <v>1</v>
      </c>
      <c r="O217" s="83" t="str">
        <f>Objects!$AW$57</f>
        <v>Freeze Ray (Beginner)</v>
      </c>
      <c r="P217" s="81">
        <v>1</v>
      </c>
      <c r="Q217" s="81" t="str">
        <f>Objects!$I$24</f>
        <v>Cartridge (Propane)</v>
      </c>
      <c r="R217" s="91">
        <v>1</v>
      </c>
      <c r="S217" s="84"/>
      <c r="T217" s="81"/>
      <c r="U217" s="81"/>
      <c r="V217" s="81"/>
      <c r="W217" s="81"/>
      <c r="X217" s="91"/>
      <c r="AA217" s="81"/>
      <c r="AB217" s="81"/>
      <c r="AC217" s="81"/>
    </row>
    <row r="218" spans="1:29" ht="15" customHeight="1" x14ac:dyDescent="0.25">
      <c r="A218" s="33" t="str">
        <f>[3]Enums!$A$149</f>
        <v>1.2.3</v>
      </c>
      <c r="B218" s="81" t="b">
        <v>1</v>
      </c>
      <c r="C218" s="81" t="b">
        <v>0</v>
      </c>
      <c r="D218" s="81">
        <v>8</v>
      </c>
      <c r="E218" s="83" t="str">
        <f>Objects!$AW$57</f>
        <v>Freeze Ray (Beginner)</v>
      </c>
      <c r="F218" s="91">
        <v>1</v>
      </c>
      <c r="G218" s="84"/>
      <c r="H218" s="81"/>
      <c r="I218" s="81"/>
      <c r="J218" s="81"/>
      <c r="K218" s="81"/>
      <c r="L218" s="91"/>
      <c r="M218" s="84"/>
      <c r="N218" s="81"/>
      <c r="O218" s="81"/>
      <c r="P218" s="81"/>
      <c r="Q218" s="81"/>
      <c r="R218" s="91"/>
      <c r="S218" s="84" t="str">
        <f>Objects!$K$317</f>
        <v>Beaker (Deionized Water)</v>
      </c>
      <c r="T218" s="81">
        <v>1</v>
      </c>
      <c r="U218" s="83" t="str">
        <f>Objects!$AW$57</f>
        <v>Freeze Ray (Beginner)</v>
      </c>
      <c r="V218" s="81">
        <v>1</v>
      </c>
      <c r="W218" s="81" t="str">
        <f>Objects!$I$24</f>
        <v>Cartridge (Propane)</v>
      </c>
      <c r="X218" s="91">
        <v>1</v>
      </c>
      <c r="AA218" s="81"/>
      <c r="AB218" s="81"/>
      <c r="AC218" s="81"/>
    </row>
    <row r="219" spans="1:29" ht="15" customHeight="1" x14ac:dyDescent="0.25">
      <c r="A219" s="33" t="str">
        <f>[3]Enums!$A$149</f>
        <v>1.2.3</v>
      </c>
      <c r="B219" s="81" t="b">
        <v>1</v>
      </c>
      <c r="C219" s="81" t="b">
        <v>0</v>
      </c>
      <c r="D219" s="81">
        <v>8</v>
      </c>
      <c r="E219" s="83" t="str">
        <f>Objects!$AW$58</f>
        <v>Freeze Ray (Intermediate)</v>
      </c>
      <c r="F219" s="91">
        <v>1</v>
      </c>
      <c r="G219" s="84" t="str">
        <f>Objects!$K$317</f>
        <v>Beaker (Deionized Water)</v>
      </c>
      <c r="H219" s="81">
        <v>1</v>
      </c>
      <c r="I219" s="83" t="str">
        <f>Objects!$AW$58</f>
        <v>Freeze Ray (Intermediate)</v>
      </c>
      <c r="J219" s="81">
        <v>1</v>
      </c>
      <c r="K219" s="81" t="str">
        <f>Objects!$I$24</f>
        <v>Cartridge (Propane)</v>
      </c>
      <c r="L219" s="91">
        <v>1</v>
      </c>
      <c r="M219" s="84"/>
      <c r="N219" s="81"/>
      <c r="O219" s="81"/>
      <c r="P219" s="81"/>
      <c r="Q219" s="81"/>
      <c r="R219" s="91"/>
      <c r="S219" s="84"/>
      <c r="T219" s="81"/>
      <c r="U219" s="81"/>
      <c r="V219" s="81"/>
      <c r="W219" s="81"/>
      <c r="X219" s="91"/>
      <c r="AA219" s="81"/>
      <c r="AB219" s="81"/>
      <c r="AC219" s="81"/>
    </row>
    <row r="220" spans="1:29" ht="15" customHeight="1" x14ac:dyDescent="0.25">
      <c r="A220" s="33" t="str">
        <f>[3]Enums!$A$149</f>
        <v>1.2.3</v>
      </c>
      <c r="B220" s="81" t="b">
        <v>1</v>
      </c>
      <c r="C220" s="81" t="b">
        <v>0</v>
      </c>
      <c r="D220" s="81">
        <v>8</v>
      </c>
      <c r="E220" s="83" t="str">
        <f>Objects!$AW$58</f>
        <v>Freeze Ray (Intermediate)</v>
      </c>
      <c r="F220" s="91">
        <v>1</v>
      </c>
      <c r="G220" s="84"/>
      <c r="H220" s="81"/>
      <c r="I220" s="81"/>
      <c r="J220" s="81"/>
      <c r="K220" s="81"/>
      <c r="L220" s="91"/>
      <c r="M220" s="84" t="str">
        <f>Objects!$K$317</f>
        <v>Beaker (Deionized Water)</v>
      </c>
      <c r="N220" s="81">
        <v>1</v>
      </c>
      <c r="O220" s="83" t="str">
        <f>Objects!$AW$58</f>
        <v>Freeze Ray (Intermediate)</v>
      </c>
      <c r="P220" s="81">
        <v>1</v>
      </c>
      <c r="Q220" s="81" t="str">
        <f>Objects!$I$24</f>
        <v>Cartridge (Propane)</v>
      </c>
      <c r="R220" s="91">
        <v>1</v>
      </c>
      <c r="S220" s="84"/>
      <c r="T220" s="81"/>
      <c r="U220" s="81"/>
      <c r="V220" s="81"/>
      <c r="W220" s="81"/>
      <c r="X220" s="91"/>
      <c r="AA220" s="81"/>
      <c r="AB220" s="81"/>
      <c r="AC220" s="81"/>
    </row>
    <row r="221" spans="1:29" ht="15" customHeight="1" x14ac:dyDescent="0.25">
      <c r="A221" s="33" t="str">
        <f>[3]Enums!$A$149</f>
        <v>1.2.3</v>
      </c>
      <c r="B221" s="81" t="b">
        <v>1</v>
      </c>
      <c r="C221" s="81" t="b">
        <v>0</v>
      </c>
      <c r="D221" s="81">
        <v>8</v>
      </c>
      <c r="E221" s="83" t="str">
        <f>Objects!$AW$58</f>
        <v>Freeze Ray (Intermediate)</v>
      </c>
      <c r="F221" s="91">
        <v>1</v>
      </c>
      <c r="G221" s="84"/>
      <c r="H221" s="81"/>
      <c r="I221" s="81"/>
      <c r="J221" s="81"/>
      <c r="K221" s="81"/>
      <c r="L221" s="91"/>
      <c r="M221" s="84"/>
      <c r="N221" s="81"/>
      <c r="O221" s="81"/>
      <c r="P221" s="81"/>
      <c r="Q221" s="81"/>
      <c r="R221" s="91"/>
      <c r="S221" s="84" t="str">
        <f>Objects!$K$317</f>
        <v>Beaker (Deionized Water)</v>
      </c>
      <c r="T221" s="81">
        <v>1</v>
      </c>
      <c r="U221" s="83" t="str">
        <f>Objects!$AW$58</f>
        <v>Freeze Ray (Intermediate)</v>
      </c>
      <c r="V221" s="81">
        <v>1</v>
      </c>
      <c r="W221" s="81" t="str">
        <f>Objects!$I$24</f>
        <v>Cartridge (Propane)</v>
      </c>
      <c r="X221" s="91">
        <v>1</v>
      </c>
      <c r="AA221" s="81"/>
      <c r="AB221" s="81"/>
      <c r="AC221" s="81"/>
    </row>
    <row r="222" spans="1:29" ht="15" customHeight="1" x14ac:dyDescent="0.25">
      <c r="A222" s="33" t="str">
        <f>[3]Enums!$A$149</f>
        <v>1.2.3</v>
      </c>
      <c r="B222" s="81" t="b">
        <v>1</v>
      </c>
      <c r="C222" s="81" t="b">
        <v>0</v>
      </c>
      <c r="D222" s="81">
        <v>8</v>
      </c>
      <c r="E222" s="83" t="str">
        <f>Objects!$AW$59</f>
        <v>Freeze Ray (Advanced)</v>
      </c>
      <c r="F222" s="91">
        <v>1</v>
      </c>
      <c r="G222" s="84" t="str">
        <f>Objects!$L$317</f>
        <v>Drum (Deionized Water)</v>
      </c>
      <c r="H222" s="81">
        <v>1</v>
      </c>
      <c r="I222" s="83" t="str">
        <f>Objects!$AW$59</f>
        <v>Freeze Ray (Advanced)</v>
      </c>
      <c r="J222" s="81">
        <v>1</v>
      </c>
      <c r="K222" s="81" t="str">
        <f>Objects!$I$24</f>
        <v>Cartridge (Propane)</v>
      </c>
      <c r="L222" s="91">
        <v>1</v>
      </c>
      <c r="M222" s="84"/>
      <c r="N222" s="81"/>
      <c r="O222" s="81"/>
      <c r="P222" s="81"/>
      <c r="Q222" s="81"/>
      <c r="R222" s="91"/>
      <c r="S222" s="84"/>
      <c r="T222" s="81"/>
      <c r="U222" s="81"/>
      <c r="V222" s="81"/>
      <c r="W222" s="81"/>
      <c r="X222" s="91"/>
      <c r="AA222" s="81"/>
      <c r="AB222" s="81"/>
      <c r="AC222" s="81"/>
    </row>
    <row r="223" spans="1:29" ht="15" customHeight="1" x14ac:dyDescent="0.25">
      <c r="A223" s="33" t="str">
        <f>[3]Enums!$A$149</f>
        <v>1.2.3</v>
      </c>
      <c r="B223" s="81" t="b">
        <v>1</v>
      </c>
      <c r="C223" s="81" t="b">
        <v>0</v>
      </c>
      <c r="D223" s="81">
        <v>8</v>
      </c>
      <c r="E223" s="83" t="str">
        <f>Objects!$AW$59</f>
        <v>Freeze Ray (Advanced)</v>
      </c>
      <c r="F223" s="91">
        <v>1</v>
      </c>
      <c r="G223" s="84"/>
      <c r="H223" s="81"/>
      <c r="I223" s="81"/>
      <c r="J223" s="81"/>
      <c r="K223" s="81"/>
      <c r="L223" s="91"/>
      <c r="M223" s="84" t="str">
        <f>Objects!$L$317</f>
        <v>Drum (Deionized Water)</v>
      </c>
      <c r="N223" s="81">
        <v>1</v>
      </c>
      <c r="O223" s="83" t="str">
        <f>Objects!$AW$59</f>
        <v>Freeze Ray (Advanced)</v>
      </c>
      <c r="P223" s="81">
        <v>1</v>
      </c>
      <c r="Q223" s="81" t="str">
        <f>Objects!$I$24</f>
        <v>Cartridge (Propane)</v>
      </c>
      <c r="R223" s="91">
        <v>1</v>
      </c>
      <c r="S223" s="84"/>
      <c r="T223" s="81"/>
      <c r="U223" s="81"/>
      <c r="V223" s="81"/>
      <c r="W223" s="81"/>
      <c r="X223" s="91"/>
      <c r="AA223" s="81"/>
      <c r="AB223" s="81"/>
      <c r="AC223" s="81"/>
    </row>
    <row r="224" spans="1:29" ht="15" customHeight="1" x14ac:dyDescent="0.25">
      <c r="A224" s="33" t="str">
        <f>[3]Enums!$A$149</f>
        <v>1.2.3</v>
      </c>
      <c r="B224" s="81" t="b">
        <v>1</v>
      </c>
      <c r="C224" s="81" t="b">
        <v>0</v>
      </c>
      <c r="D224" s="81">
        <v>8</v>
      </c>
      <c r="E224" s="83" t="str">
        <f>Objects!$AW$59</f>
        <v>Freeze Ray (Advanced)</v>
      </c>
      <c r="F224" s="91">
        <v>1</v>
      </c>
      <c r="G224" s="84"/>
      <c r="H224" s="81"/>
      <c r="I224" s="81"/>
      <c r="J224" s="81"/>
      <c r="K224" s="81"/>
      <c r="L224" s="91"/>
      <c r="M224" s="84"/>
      <c r="N224" s="81"/>
      <c r="O224" s="81"/>
      <c r="P224" s="81"/>
      <c r="Q224" s="81"/>
      <c r="R224" s="91"/>
      <c r="S224" s="84" t="str">
        <f>Objects!$L$317</f>
        <v>Drum (Deionized Water)</v>
      </c>
      <c r="T224" s="81">
        <v>1</v>
      </c>
      <c r="U224" s="83" t="str">
        <f>Objects!$AW$59</f>
        <v>Freeze Ray (Advanced)</v>
      </c>
      <c r="V224" s="81">
        <v>1</v>
      </c>
      <c r="W224" s="81" t="str">
        <f>Objects!$I$24</f>
        <v>Cartridge (Propane)</v>
      </c>
      <c r="X224" s="91">
        <v>1</v>
      </c>
      <c r="AA224" s="81"/>
      <c r="AB224" s="81"/>
      <c r="AC224" s="81"/>
    </row>
    <row r="225" spans="1:29" ht="15" customHeight="1" x14ac:dyDescent="0.25">
      <c r="A225" s="33" t="str">
        <f>[3]Enums!$A$149</f>
        <v>1.2.3</v>
      </c>
      <c r="B225" s="81" t="b">
        <v>1</v>
      </c>
      <c r="C225" s="81" t="b">
        <v>0</v>
      </c>
      <c r="D225" s="81">
        <v>8</v>
      </c>
      <c r="E225" s="83" t="str">
        <f>Objects!$AW$60</f>
        <v>Freeze Ray (Pro)</v>
      </c>
      <c r="F225" s="91">
        <v>1</v>
      </c>
      <c r="G225" s="84" t="str">
        <f>Objects!$L$317</f>
        <v>Drum (Deionized Water)</v>
      </c>
      <c r="H225" s="81">
        <v>1</v>
      </c>
      <c r="I225" s="83" t="str">
        <f>Objects!$AW$60</f>
        <v>Freeze Ray (Pro)</v>
      </c>
      <c r="J225" s="81">
        <v>1</v>
      </c>
      <c r="K225" s="81" t="str">
        <f>Objects!$I$24</f>
        <v>Cartridge (Propane)</v>
      </c>
      <c r="L225" s="91">
        <v>1</v>
      </c>
      <c r="M225" s="84"/>
      <c r="N225" s="81"/>
      <c r="O225" s="81"/>
      <c r="P225" s="81"/>
      <c r="Q225" s="81"/>
      <c r="R225" s="91"/>
      <c r="S225" s="84"/>
      <c r="T225" s="81"/>
      <c r="U225" s="81"/>
      <c r="V225" s="81"/>
      <c r="W225" s="81"/>
      <c r="X225" s="91"/>
      <c r="AA225" s="81"/>
      <c r="AB225" s="81"/>
      <c r="AC225" s="81"/>
    </row>
    <row r="226" spans="1:29" ht="15" customHeight="1" x14ac:dyDescent="0.25">
      <c r="A226" s="33" t="str">
        <f>[3]Enums!$A$149</f>
        <v>1.2.3</v>
      </c>
      <c r="B226" s="81" t="b">
        <v>1</v>
      </c>
      <c r="C226" s="81" t="b">
        <v>0</v>
      </c>
      <c r="D226" s="81">
        <v>8</v>
      </c>
      <c r="E226" s="83" t="str">
        <f>Objects!$AW$60</f>
        <v>Freeze Ray (Pro)</v>
      </c>
      <c r="F226" s="91">
        <v>1</v>
      </c>
      <c r="G226" s="84"/>
      <c r="H226" s="81"/>
      <c r="I226" s="81"/>
      <c r="J226" s="81"/>
      <c r="K226" s="81"/>
      <c r="L226" s="91"/>
      <c r="M226" s="84" t="str">
        <f>Objects!$L$317</f>
        <v>Drum (Deionized Water)</v>
      </c>
      <c r="N226" s="81">
        <v>1</v>
      </c>
      <c r="O226" s="83" t="str">
        <f>Objects!$AW$60</f>
        <v>Freeze Ray (Pro)</v>
      </c>
      <c r="P226" s="81">
        <v>1</v>
      </c>
      <c r="Q226" s="81" t="str">
        <f>Objects!$I$24</f>
        <v>Cartridge (Propane)</v>
      </c>
      <c r="R226" s="91">
        <v>1</v>
      </c>
      <c r="S226" s="84"/>
      <c r="T226" s="81"/>
      <c r="U226" s="81"/>
      <c r="V226" s="81"/>
      <c r="W226" s="81"/>
      <c r="X226" s="91"/>
      <c r="AA226" s="81"/>
      <c r="AB226" s="81"/>
      <c r="AC226" s="81"/>
    </row>
    <row r="227" spans="1:29" ht="15" customHeight="1" x14ac:dyDescent="0.25">
      <c r="A227" s="33" t="str">
        <f>[3]Enums!$A$149</f>
        <v>1.2.3</v>
      </c>
      <c r="B227" s="81" t="b">
        <v>1</v>
      </c>
      <c r="C227" s="81" t="b">
        <v>0</v>
      </c>
      <c r="D227" s="81">
        <v>8</v>
      </c>
      <c r="E227" s="83" t="str">
        <f>Objects!$AW$60</f>
        <v>Freeze Ray (Pro)</v>
      </c>
      <c r="F227" s="91">
        <v>1</v>
      </c>
      <c r="G227" s="84"/>
      <c r="H227" s="81"/>
      <c r="I227" s="81"/>
      <c r="J227" s="81"/>
      <c r="K227" s="81"/>
      <c r="L227" s="91"/>
      <c r="M227" s="84"/>
      <c r="N227" s="81"/>
      <c r="O227" s="81"/>
      <c r="P227" s="81"/>
      <c r="Q227" s="81"/>
      <c r="R227" s="91"/>
      <c r="S227" s="84" t="str">
        <f>Objects!$L$317</f>
        <v>Drum (Deionized Water)</v>
      </c>
      <c r="T227" s="81">
        <v>1</v>
      </c>
      <c r="U227" s="83" t="str">
        <f>Objects!$AW$60</f>
        <v>Freeze Ray (Pro)</v>
      </c>
      <c r="V227" s="81">
        <v>1</v>
      </c>
      <c r="W227" s="81" t="str">
        <f>Objects!$I$24</f>
        <v>Cartridge (Propane)</v>
      </c>
      <c r="X227" s="91">
        <v>1</v>
      </c>
      <c r="AA227" s="81"/>
      <c r="AB227" s="81"/>
      <c r="AC227" s="81"/>
    </row>
    <row r="228" spans="1:29" ht="15" customHeight="1" x14ac:dyDescent="0.25">
      <c r="A228" s="33" t="str">
        <f>[3]Enums!$A$149</f>
        <v>1.2.3</v>
      </c>
      <c r="B228" s="81" t="b">
        <v>1</v>
      </c>
      <c r="C228" s="81" t="b">
        <v>0</v>
      </c>
      <c r="D228" s="81">
        <v>8</v>
      </c>
      <c r="E228" s="83" t="str">
        <f>Objects!$AW$61</f>
        <v>Water Cannon (Beginner)</v>
      </c>
      <c r="F228" s="91">
        <v>1</v>
      </c>
      <c r="G228" s="84" t="str">
        <f>Objects!$O$21</f>
        <v>Beaker (Salt Water)</v>
      </c>
      <c r="H228" s="81">
        <v>1</v>
      </c>
      <c r="I228" s="83" t="str">
        <f>Objects!$AW$61</f>
        <v>Water Cannon (Beginner)</v>
      </c>
      <c r="J228" s="81">
        <v>1</v>
      </c>
      <c r="K228" s="81" t="str">
        <f>Objects!$I$24</f>
        <v>Cartridge (Propane)</v>
      </c>
      <c r="L228" s="91">
        <v>1</v>
      </c>
      <c r="M228" s="84"/>
      <c r="N228" s="81"/>
      <c r="O228" s="81"/>
      <c r="P228" s="81"/>
      <c r="Q228" s="81"/>
      <c r="R228" s="91"/>
      <c r="S228" s="84"/>
      <c r="T228" s="81"/>
      <c r="U228" s="81"/>
      <c r="V228" s="81"/>
      <c r="W228" s="81"/>
      <c r="X228" s="91"/>
      <c r="AA228" s="81"/>
      <c r="AB228" s="81"/>
      <c r="AC228" s="81"/>
    </row>
    <row r="229" spans="1:29" ht="15" customHeight="1" x14ac:dyDescent="0.25">
      <c r="A229" s="33" t="str">
        <f>[3]Enums!$A$149</f>
        <v>1.2.3</v>
      </c>
      <c r="B229" s="81" t="b">
        <v>1</v>
      </c>
      <c r="C229" s="81" t="b">
        <v>0</v>
      </c>
      <c r="D229" s="81">
        <v>8</v>
      </c>
      <c r="E229" s="83" t="str">
        <f>Objects!$AW$61</f>
        <v>Water Cannon (Beginner)</v>
      </c>
      <c r="F229" s="91">
        <v>1</v>
      </c>
      <c r="G229" s="84"/>
      <c r="H229" s="81"/>
      <c r="I229" s="81"/>
      <c r="J229" s="81"/>
      <c r="K229" s="81"/>
      <c r="L229" s="91"/>
      <c r="M229" s="84" t="str">
        <f>Objects!$O$21</f>
        <v>Beaker (Salt Water)</v>
      </c>
      <c r="N229" s="81">
        <v>1</v>
      </c>
      <c r="O229" s="83" t="str">
        <f>Objects!$AW$61</f>
        <v>Water Cannon (Beginner)</v>
      </c>
      <c r="P229" s="81">
        <v>1</v>
      </c>
      <c r="Q229" s="81" t="str">
        <f>Objects!$I$24</f>
        <v>Cartridge (Propane)</v>
      </c>
      <c r="R229" s="91">
        <v>1</v>
      </c>
      <c r="S229" s="84"/>
      <c r="T229" s="81"/>
      <c r="U229" s="81"/>
      <c r="V229" s="81"/>
      <c r="W229" s="81"/>
      <c r="X229" s="91"/>
      <c r="AA229" s="81"/>
      <c r="AB229" s="81"/>
      <c r="AC229" s="81"/>
    </row>
    <row r="230" spans="1:29" ht="15" customHeight="1" x14ac:dyDescent="0.25">
      <c r="A230" s="33" t="str">
        <f>[3]Enums!$A$149</f>
        <v>1.2.3</v>
      </c>
      <c r="B230" s="81" t="b">
        <v>1</v>
      </c>
      <c r="C230" s="81" t="b">
        <v>0</v>
      </c>
      <c r="D230" s="81">
        <v>8</v>
      </c>
      <c r="E230" s="83" t="str">
        <f>Objects!$AW$61</f>
        <v>Water Cannon (Beginner)</v>
      </c>
      <c r="F230" s="91">
        <v>1</v>
      </c>
      <c r="G230" s="84"/>
      <c r="H230" s="81"/>
      <c r="I230" s="81"/>
      <c r="J230" s="81"/>
      <c r="K230" s="81"/>
      <c r="L230" s="91"/>
      <c r="M230" s="84"/>
      <c r="N230" s="81"/>
      <c r="O230" s="81"/>
      <c r="P230" s="81"/>
      <c r="Q230" s="81"/>
      <c r="R230" s="91"/>
      <c r="S230" s="84" t="str">
        <f>Objects!$O$21</f>
        <v>Beaker (Salt Water)</v>
      </c>
      <c r="T230" s="81">
        <v>1</v>
      </c>
      <c r="U230" s="83" t="str">
        <f>Objects!$AW$61</f>
        <v>Water Cannon (Beginner)</v>
      </c>
      <c r="V230" s="81">
        <v>1</v>
      </c>
      <c r="W230" s="81" t="str">
        <f>Objects!$I$24</f>
        <v>Cartridge (Propane)</v>
      </c>
      <c r="X230" s="91">
        <v>1</v>
      </c>
      <c r="AA230" s="81"/>
      <c r="AB230" s="81"/>
      <c r="AC230" s="81"/>
    </row>
    <row r="231" spans="1:29" ht="15" customHeight="1" x14ac:dyDescent="0.25">
      <c r="A231" s="33" t="str">
        <f>[3]Enums!$A$149</f>
        <v>1.2.3</v>
      </c>
      <c r="B231" s="81" t="b">
        <v>1</v>
      </c>
      <c r="C231" s="81" t="b">
        <v>0</v>
      </c>
      <c r="D231" s="81">
        <v>8</v>
      </c>
      <c r="E231" s="83" t="str">
        <f>Objects!$AW$62</f>
        <v>Water Cannon (Intermediate)</v>
      </c>
      <c r="F231" s="91">
        <v>1</v>
      </c>
      <c r="G231" s="84" t="str">
        <f>Objects!$O$21</f>
        <v>Beaker (Salt Water)</v>
      </c>
      <c r="H231" s="81">
        <v>1</v>
      </c>
      <c r="I231" s="83" t="str">
        <f>Objects!$AW$62</f>
        <v>Water Cannon (Intermediate)</v>
      </c>
      <c r="J231" s="81">
        <v>1</v>
      </c>
      <c r="K231" s="81" t="str">
        <f>Objects!$I$24</f>
        <v>Cartridge (Propane)</v>
      </c>
      <c r="L231" s="91">
        <v>1</v>
      </c>
      <c r="M231" s="84"/>
      <c r="N231" s="81"/>
      <c r="O231" s="81"/>
      <c r="P231" s="81"/>
      <c r="Q231" s="81"/>
      <c r="R231" s="91"/>
      <c r="S231" s="84"/>
      <c r="T231" s="81"/>
      <c r="U231" s="81"/>
      <c r="V231" s="81"/>
      <c r="W231" s="81"/>
      <c r="X231" s="91"/>
      <c r="AA231" s="81"/>
      <c r="AB231" s="81"/>
      <c r="AC231" s="81"/>
    </row>
    <row r="232" spans="1:29" ht="15" customHeight="1" x14ac:dyDescent="0.25">
      <c r="A232" s="33" t="str">
        <f>[3]Enums!$A$149</f>
        <v>1.2.3</v>
      </c>
      <c r="B232" s="81" t="b">
        <v>1</v>
      </c>
      <c r="C232" s="81" t="b">
        <v>0</v>
      </c>
      <c r="D232" s="81">
        <v>8</v>
      </c>
      <c r="E232" s="83" t="str">
        <f>Objects!$AW$62</f>
        <v>Water Cannon (Intermediate)</v>
      </c>
      <c r="F232" s="91">
        <v>1</v>
      </c>
      <c r="G232" s="84"/>
      <c r="H232" s="81"/>
      <c r="I232" s="81"/>
      <c r="J232" s="81"/>
      <c r="K232" s="81"/>
      <c r="L232" s="91"/>
      <c r="M232" s="84" t="str">
        <f>Objects!$O$21</f>
        <v>Beaker (Salt Water)</v>
      </c>
      <c r="N232" s="81">
        <v>1</v>
      </c>
      <c r="O232" s="83" t="str">
        <f>Objects!$AW$62</f>
        <v>Water Cannon (Intermediate)</v>
      </c>
      <c r="P232" s="81">
        <v>1</v>
      </c>
      <c r="Q232" s="81" t="str">
        <f>Objects!$I$24</f>
        <v>Cartridge (Propane)</v>
      </c>
      <c r="R232" s="91">
        <v>1</v>
      </c>
      <c r="S232" s="84"/>
      <c r="T232" s="81"/>
      <c r="U232" s="81"/>
      <c r="V232" s="81"/>
      <c r="W232" s="81"/>
      <c r="X232" s="91"/>
      <c r="AA232" s="81"/>
      <c r="AB232" s="81"/>
      <c r="AC232" s="81"/>
    </row>
    <row r="233" spans="1:29" ht="15" customHeight="1" x14ac:dyDescent="0.25">
      <c r="A233" s="33" t="str">
        <f>[3]Enums!$A$149</f>
        <v>1.2.3</v>
      </c>
      <c r="B233" s="81" t="b">
        <v>1</v>
      </c>
      <c r="C233" s="81" t="b">
        <v>0</v>
      </c>
      <c r="D233" s="81">
        <v>8</v>
      </c>
      <c r="E233" s="83" t="str">
        <f>Objects!$AW$62</f>
        <v>Water Cannon (Intermediate)</v>
      </c>
      <c r="F233" s="91">
        <v>1</v>
      </c>
      <c r="G233" s="84"/>
      <c r="H233" s="81"/>
      <c r="I233" s="81"/>
      <c r="J233" s="81"/>
      <c r="K233" s="81"/>
      <c r="L233" s="91"/>
      <c r="M233" s="84"/>
      <c r="N233" s="81"/>
      <c r="O233" s="81"/>
      <c r="P233" s="81"/>
      <c r="Q233" s="81"/>
      <c r="R233" s="91"/>
      <c r="S233" s="84" t="str">
        <f>Objects!$O$21</f>
        <v>Beaker (Salt Water)</v>
      </c>
      <c r="T233" s="81">
        <v>1</v>
      </c>
      <c r="U233" s="83" t="str">
        <f>Objects!$AW$62</f>
        <v>Water Cannon (Intermediate)</v>
      </c>
      <c r="V233" s="81">
        <v>1</v>
      </c>
      <c r="W233" s="81" t="str">
        <f>Objects!$I$24</f>
        <v>Cartridge (Propane)</v>
      </c>
      <c r="X233" s="91">
        <v>1</v>
      </c>
      <c r="AA233" s="81"/>
      <c r="AB233" s="81"/>
      <c r="AC233" s="81"/>
    </row>
    <row r="234" spans="1:29" ht="15" customHeight="1" x14ac:dyDescent="0.25">
      <c r="A234" s="33" t="str">
        <f>[3]Enums!$A$149</f>
        <v>1.2.3</v>
      </c>
      <c r="B234" s="81" t="b">
        <v>1</v>
      </c>
      <c r="C234" s="81" t="b">
        <v>0</v>
      </c>
      <c r="D234" s="81">
        <v>8</v>
      </c>
      <c r="E234" s="83" t="str">
        <f>Objects!$AW$63</f>
        <v>Water Cannon (Advanced)</v>
      </c>
      <c r="F234" s="91">
        <v>1</v>
      </c>
      <c r="G234" s="84" t="str">
        <f>Objects!$P$21</f>
        <v>Drum (Salt Water)</v>
      </c>
      <c r="H234" s="81">
        <v>1</v>
      </c>
      <c r="I234" s="83" t="str">
        <f>Objects!$AW$63</f>
        <v>Water Cannon (Advanced)</v>
      </c>
      <c r="J234" s="81">
        <v>1</v>
      </c>
      <c r="K234" s="81" t="str">
        <f>Objects!$I$24</f>
        <v>Cartridge (Propane)</v>
      </c>
      <c r="L234" s="91">
        <v>1</v>
      </c>
      <c r="M234" s="84"/>
      <c r="N234" s="81"/>
      <c r="O234" s="81"/>
      <c r="P234" s="81"/>
      <c r="Q234" s="81"/>
      <c r="R234" s="91"/>
      <c r="S234" s="84"/>
      <c r="T234" s="81"/>
      <c r="U234" s="81"/>
      <c r="V234" s="81"/>
      <c r="W234" s="81"/>
      <c r="X234" s="91"/>
      <c r="AA234" s="81"/>
      <c r="AB234" s="81"/>
      <c r="AC234" s="81"/>
    </row>
    <row r="235" spans="1:29" ht="15" customHeight="1" x14ac:dyDescent="0.25">
      <c r="A235" s="33" t="str">
        <f>[3]Enums!$A$149</f>
        <v>1.2.3</v>
      </c>
      <c r="B235" s="81" t="b">
        <v>1</v>
      </c>
      <c r="C235" s="81" t="b">
        <v>0</v>
      </c>
      <c r="D235" s="81">
        <v>8</v>
      </c>
      <c r="E235" s="83" t="str">
        <f>Objects!$AW$63</f>
        <v>Water Cannon (Advanced)</v>
      </c>
      <c r="F235" s="91">
        <v>1</v>
      </c>
      <c r="G235" s="84"/>
      <c r="H235" s="81"/>
      <c r="I235" s="81"/>
      <c r="J235" s="81"/>
      <c r="K235" s="81"/>
      <c r="L235" s="91"/>
      <c r="M235" s="84" t="str">
        <f>Objects!$P$21</f>
        <v>Drum (Salt Water)</v>
      </c>
      <c r="N235" s="81">
        <v>1</v>
      </c>
      <c r="O235" s="83" t="str">
        <f>Objects!$AW$63</f>
        <v>Water Cannon (Advanced)</v>
      </c>
      <c r="P235" s="81">
        <v>1</v>
      </c>
      <c r="Q235" s="81" t="str">
        <f>Objects!$I$24</f>
        <v>Cartridge (Propane)</v>
      </c>
      <c r="R235" s="91">
        <v>1</v>
      </c>
      <c r="S235" s="84"/>
      <c r="T235" s="81"/>
      <c r="U235" s="81"/>
      <c r="V235" s="81"/>
      <c r="W235" s="81"/>
      <c r="X235" s="91"/>
      <c r="AA235" s="81"/>
      <c r="AB235" s="81"/>
      <c r="AC235" s="81"/>
    </row>
    <row r="236" spans="1:29" ht="15" customHeight="1" x14ac:dyDescent="0.25">
      <c r="A236" s="33" t="str">
        <f>[3]Enums!$A$149</f>
        <v>1.2.3</v>
      </c>
      <c r="B236" s="81" t="b">
        <v>1</v>
      </c>
      <c r="C236" s="81" t="b">
        <v>0</v>
      </c>
      <c r="D236" s="81">
        <v>8</v>
      </c>
      <c r="E236" s="83" t="str">
        <f>Objects!$AW$63</f>
        <v>Water Cannon (Advanced)</v>
      </c>
      <c r="F236" s="91">
        <v>1</v>
      </c>
      <c r="G236" s="84"/>
      <c r="H236" s="81"/>
      <c r="I236" s="81"/>
      <c r="J236" s="81"/>
      <c r="K236" s="81"/>
      <c r="L236" s="91"/>
      <c r="M236" s="84"/>
      <c r="N236" s="81"/>
      <c r="O236" s="81"/>
      <c r="P236" s="81"/>
      <c r="Q236" s="81"/>
      <c r="R236" s="91"/>
      <c r="S236" s="84" t="str">
        <f>Objects!$P$21</f>
        <v>Drum (Salt Water)</v>
      </c>
      <c r="T236" s="81">
        <v>1</v>
      </c>
      <c r="U236" s="83" t="str">
        <f>Objects!$AW$63</f>
        <v>Water Cannon (Advanced)</v>
      </c>
      <c r="V236" s="81">
        <v>1</v>
      </c>
      <c r="W236" s="81" t="str">
        <f>Objects!$I$24</f>
        <v>Cartridge (Propane)</v>
      </c>
      <c r="X236" s="91">
        <v>1</v>
      </c>
      <c r="AA236" s="81"/>
      <c r="AB236" s="81"/>
      <c r="AC236" s="81"/>
    </row>
    <row r="237" spans="1:29" ht="15" customHeight="1" x14ac:dyDescent="0.25">
      <c r="A237" s="33" t="str">
        <f>[3]Enums!$A$149</f>
        <v>1.2.3</v>
      </c>
      <c r="B237" s="81" t="b">
        <v>1</v>
      </c>
      <c r="C237" s="81" t="b">
        <v>0</v>
      </c>
      <c r="D237" s="81">
        <v>8</v>
      </c>
      <c r="E237" s="83" t="str">
        <f>Objects!$AW$64</f>
        <v>Water Cannon (Pro)</v>
      </c>
      <c r="F237" s="91">
        <v>1</v>
      </c>
      <c r="G237" s="84" t="str">
        <f>Objects!$P$21</f>
        <v>Drum (Salt Water)</v>
      </c>
      <c r="H237" s="81">
        <v>1</v>
      </c>
      <c r="I237" s="83" t="str">
        <f>Objects!$AW$64</f>
        <v>Water Cannon (Pro)</v>
      </c>
      <c r="J237" s="81">
        <v>1</v>
      </c>
      <c r="K237" s="81" t="str">
        <f>Objects!$I$24</f>
        <v>Cartridge (Propane)</v>
      </c>
      <c r="L237" s="91">
        <v>1</v>
      </c>
      <c r="M237" s="84"/>
      <c r="N237" s="81"/>
      <c r="O237" s="81"/>
      <c r="P237" s="81"/>
      <c r="Q237" s="81"/>
      <c r="R237" s="91"/>
      <c r="S237" s="84"/>
      <c r="T237" s="81"/>
      <c r="U237" s="81"/>
      <c r="V237" s="81"/>
      <c r="W237" s="81"/>
      <c r="X237" s="91"/>
      <c r="AA237" s="81"/>
      <c r="AB237" s="81"/>
      <c r="AC237" s="81"/>
    </row>
    <row r="238" spans="1:29" ht="15" customHeight="1" x14ac:dyDescent="0.25">
      <c r="A238" s="33" t="str">
        <f>[3]Enums!$A$149</f>
        <v>1.2.3</v>
      </c>
      <c r="B238" s="81" t="b">
        <v>1</v>
      </c>
      <c r="C238" s="81" t="b">
        <v>0</v>
      </c>
      <c r="D238" s="81">
        <v>8</v>
      </c>
      <c r="E238" s="83" t="str">
        <f>Objects!$AW$64</f>
        <v>Water Cannon (Pro)</v>
      </c>
      <c r="F238" s="91">
        <v>1</v>
      </c>
      <c r="G238" s="84"/>
      <c r="H238" s="81"/>
      <c r="I238" s="81"/>
      <c r="J238" s="81"/>
      <c r="K238" s="81"/>
      <c r="L238" s="91"/>
      <c r="M238" s="84" t="str">
        <f>Objects!$P$21</f>
        <v>Drum (Salt Water)</v>
      </c>
      <c r="N238" s="81">
        <v>1</v>
      </c>
      <c r="O238" s="83" t="str">
        <f>Objects!$AW$64</f>
        <v>Water Cannon (Pro)</v>
      </c>
      <c r="P238" s="81">
        <v>1</v>
      </c>
      <c r="Q238" s="81" t="str">
        <f>Objects!$I$24</f>
        <v>Cartridge (Propane)</v>
      </c>
      <c r="R238" s="91">
        <v>1</v>
      </c>
      <c r="S238" s="84"/>
      <c r="T238" s="81"/>
      <c r="U238" s="81"/>
      <c r="V238" s="81"/>
      <c r="W238" s="81"/>
      <c r="X238" s="91"/>
      <c r="AA238" s="81"/>
      <c r="AB238" s="81"/>
      <c r="AC238" s="81"/>
    </row>
    <row r="239" spans="1:29" ht="15" customHeight="1" x14ac:dyDescent="0.25">
      <c r="A239" s="33" t="str">
        <f>[3]Enums!$A$149</f>
        <v>1.2.3</v>
      </c>
      <c r="B239" s="81" t="b">
        <v>1</v>
      </c>
      <c r="C239" s="81" t="b">
        <v>0</v>
      </c>
      <c r="D239" s="81">
        <v>8</v>
      </c>
      <c r="E239" s="83" t="str">
        <f>Objects!$AW$64</f>
        <v>Water Cannon (Pro)</v>
      </c>
      <c r="F239" s="91">
        <v>1</v>
      </c>
      <c r="G239" s="84"/>
      <c r="H239" s="81"/>
      <c r="I239" s="81"/>
      <c r="J239" s="81"/>
      <c r="K239" s="81"/>
      <c r="L239" s="91"/>
      <c r="M239" s="84"/>
      <c r="N239" s="81"/>
      <c r="O239" s="81"/>
      <c r="P239" s="81"/>
      <c r="Q239" s="81"/>
      <c r="R239" s="91"/>
      <c r="S239" s="84" t="str">
        <f>Objects!$P$21</f>
        <v>Drum (Salt Water)</v>
      </c>
      <c r="T239" s="81">
        <v>1</v>
      </c>
      <c r="U239" s="83" t="str">
        <f>Objects!$AW$64</f>
        <v>Water Cannon (Pro)</v>
      </c>
      <c r="V239" s="81">
        <v>1</v>
      </c>
      <c r="W239" s="81" t="str">
        <f>Objects!$I$24</f>
        <v>Cartridge (Propane)</v>
      </c>
      <c r="X239" s="91">
        <v>1</v>
      </c>
      <c r="AA239" s="81"/>
      <c r="AB239" s="81"/>
      <c r="AC239" s="81"/>
    </row>
    <row r="240" spans="1:29" ht="15" customHeight="1" x14ac:dyDescent="0.25">
      <c r="A240" s="33" t="str">
        <f>[3]Enums!$A$149</f>
        <v>1.2.3</v>
      </c>
      <c r="B240" s="81" t="b">
        <v>1</v>
      </c>
      <c r="C240" s="81" t="b">
        <v>0</v>
      </c>
      <c r="D240" s="81">
        <v>4</v>
      </c>
      <c r="E240" s="84" t="str">
        <f>Objects!AT19</f>
        <v>Gaslamp</v>
      </c>
      <c r="F240" s="91">
        <v>1</v>
      </c>
      <c r="G240" s="81"/>
      <c r="H240" s="81"/>
      <c r="I240" s="81" t="str">
        <f>Objects!$AZ$104</f>
        <v>Glass Pane</v>
      </c>
      <c r="J240" s="81">
        <v>1</v>
      </c>
      <c r="K240" s="81"/>
      <c r="L240" s="91"/>
      <c r="M240" s="81" t="str">
        <f>Objects!$AZ$104</f>
        <v>Glass Pane</v>
      </c>
      <c r="N240" s="81">
        <v>1</v>
      </c>
      <c r="O240" s="81" t="str">
        <f>Objects!$AW$30</f>
        <v>Gas Mantle</v>
      </c>
      <c r="P240" s="81">
        <v>1</v>
      </c>
      <c r="Q240" s="81" t="str">
        <f>Objects!$AZ$104</f>
        <v>Glass Pane</v>
      </c>
      <c r="R240" s="91">
        <v>1</v>
      </c>
      <c r="S240" s="84" t="str">
        <f>Objects!$AZ$56</f>
        <v>Chest</v>
      </c>
      <c r="T240" s="81">
        <v>1</v>
      </c>
      <c r="U240" s="81" t="str">
        <f>Objects!$AW$20</f>
        <v>Copper Piping</v>
      </c>
      <c r="V240" s="81">
        <v>1</v>
      </c>
      <c r="W240" s="81" t="str">
        <f>Objects!$AW$25</f>
        <v>Lighter</v>
      </c>
      <c r="X240" s="91">
        <v>1</v>
      </c>
      <c r="AA240" s="81"/>
      <c r="AB240" s="81"/>
      <c r="AC240" s="81"/>
    </row>
    <row r="241" spans="1:29" ht="15" customHeight="1" x14ac:dyDescent="0.25">
      <c r="A241" s="33" t="str">
        <f>[3]Enums!$A$153</f>
        <v>1.3.2</v>
      </c>
      <c r="B241" s="81" t="b">
        <v>1</v>
      </c>
      <c r="C241" s="81" t="b">
        <v>0</v>
      </c>
      <c r="D241" s="81">
        <v>4</v>
      </c>
      <c r="E241" s="84" t="str">
        <f>Objects!AW65</f>
        <v>Silicon Boule</v>
      </c>
      <c r="F241" s="91">
        <v>1</v>
      </c>
      <c r="I241" s="84" t="str">
        <f>Objects!$D$26</f>
        <v>Silicon Ingot</v>
      </c>
      <c r="J241" s="81">
        <v>1</v>
      </c>
      <c r="K241" s="81"/>
      <c r="L241" s="91"/>
      <c r="M241" s="84" t="str">
        <f>Objects!$D$26</f>
        <v>Silicon Ingot</v>
      </c>
      <c r="N241" s="81">
        <v>1</v>
      </c>
      <c r="O241" s="84" t="str">
        <f>Objects!$D$26</f>
        <v>Silicon Ingot</v>
      </c>
      <c r="P241" s="81">
        <v>1</v>
      </c>
      <c r="Q241" s="84" t="str">
        <f>Objects!$D$26</f>
        <v>Silicon Ingot</v>
      </c>
      <c r="R241" s="81">
        <v>1</v>
      </c>
      <c r="S241" s="84" t="str">
        <f>Objects!$D$26</f>
        <v>Silicon Ingot</v>
      </c>
      <c r="T241" s="81">
        <v>1</v>
      </c>
      <c r="U241" s="84" t="str">
        <f>Objects!$D$26</f>
        <v>Silicon Ingot</v>
      </c>
      <c r="V241" s="81">
        <v>1</v>
      </c>
      <c r="W241" s="84" t="str">
        <f>Objects!$D$26</f>
        <v>Silicon Ingot</v>
      </c>
      <c r="X241" s="81">
        <v>1</v>
      </c>
      <c r="AA241" s="81"/>
      <c r="AB241" s="81"/>
      <c r="AC241" s="81"/>
    </row>
    <row r="242" spans="1:29" ht="15" customHeight="1" x14ac:dyDescent="0.25">
      <c r="A242" s="33" t="str">
        <f>[3]Enums!$A$153</f>
        <v>1.3.2</v>
      </c>
      <c r="B242" s="81" t="b">
        <v>1</v>
      </c>
      <c r="C242" s="81" t="b">
        <v>1</v>
      </c>
      <c r="D242" s="81">
        <v>4</v>
      </c>
      <c r="E242" s="84" t="str">
        <f>Objects!$AG$2</f>
        <v>Silicon Wafer</v>
      </c>
      <c r="F242" s="91">
        <v>64</v>
      </c>
      <c r="G242" s="84" t="str">
        <f>Objects!$AW$65</f>
        <v>Silicon Boule</v>
      </c>
      <c r="H242" s="81">
        <v>1</v>
      </c>
      <c r="I242" s="81"/>
      <c r="J242" s="81"/>
      <c r="K242" s="81"/>
      <c r="L242" s="91"/>
      <c r="M242" s="84"/>
      <c r="N242" s="81"/>
      <c r="O242" s="81"/>
      <c r="P242" s="81"/>
      <c r="Q242" s="81"/>
      <c r="R242" s="91"/>
      <c r="S242" s="84"/>
      <c r="T242" s="81"/>
      <c r="U242" s="81"/>
      <c r="V242" s="81"/>
      <c r="W242" s="81"/>
      <c r="X242" s="91"/>
      <c r="AA242" s="81"/>
      <c r="AB242" s="81"/>
      <c r="AC242" s="81"/>
    </row>
    <row r="243" spans="1:29" ht="15" customHeight="1" x14ac:dyDescent="0.25">
      <c r="A243" s="33" t="str">
        <f>[3]Enums!$A$153</f>
        <v>1.3.2</v>
      </c>
      <c r="B243" s="81" t="b">
        <v>1</v>
      </c>
      <c r="C243" s="81" t="b">
        <v>1</v>
      </c>
      <c r="D243" s="81">
        <v>2</v>
      </c>
      <c r="E243" s="84" t="str">
        <f>Objects!$AW$66</f>
        <v>Coins (Copper)</v>
      </c>
      <c r="F243" s="91">
        <v>16</v>
      </c>
      <c r="G243" s="84" t="str">
        <f>Objects!$E$7</f>
        <v>Copper Nugget</v>
      </c>
      <c r="H243" s="81">
        <v>2</v>
      </c>
      <c r="I243" s="84"/>
      <c r="J243" s="81"/>
      <c r="K243" s="81"/>
      <c r="L243" s="91"/>
      <c r="M243" s="84"/>
      <c r="N243" s="81"/>
      <c r="O243" s="81"/>
      <c r="P243" s="81"/>
      <c r="Q243" s="81"/>
      <c r="R243" s="91"/>
      <c r="S243" s="84"/>
      <c r="T243" s="81"/>
      <c r="U243" s="81"/>
      <c r="V243" s="81"/>
      <c r="W243" s="81"/>
      <c r="X243" s="91"/>
      <c r="AA243" s="81"/>
      <c r="AB243" s="81"/>
      <c r="AC243" s="81"/>
    </row>
    <row r="244" spans="1:29" ht="15" customHeight="1" x14ac:dyDescent="0.25">
      <c r="A244" s="33" t="str">
        <f>[3]Enums!$A$153</f>
        <v>1.3.2</v>
      </c>
      <c r="B244" s="81" t="b">
        <v>1</v>
      </c>
      <c r="C244" s="81" t="b">
        <v>1</v>
      </c>
      <c r="D244" s="81">
        <v>2</v>
      </c>
      <c r="E244" s="84" t="str">
        <f>Objects!$E$7</f>
        <v>Copper Nugget</v>
      </c>
      <c r="F244" s="81">
        <v>2</v>
      </c>
      <c r="G244" s="84" t="str">
        <f>Objects!$AW$66</f>
        <v>Coins (Copper)</v>
      </c>
      <c r="H244" s="91">
        <v>16</v>
      </c>
      <c r="I244" s="81"/>
      <c r="J244" s="81"/>
      <c r="K244" s="81"/>
      <c r="L244" s="91"/>
      <c r="M244" s="84"/>
      <c r="N244" s="81"/>
      <c r="O244" s="81"/>
      <c r="P244" s="81"/>
      <c r="Q244" s="81"/>
      <c r="R244" s="91"/>
      <c r="S244" s="84"/>
      <c r="T244" s="81"/>
      <c r="U244" s="81"/>
      <c r="V244" s="81"/>
      <c r="W244" s="81"/>
      <c r="X244" s="91"/>
      <c r="AA244" s="81"/>
      <c r="AB244" s="81"/>
      <c r="AC244" s="81"/>
    </row>
    <row r="245" spans="1:29" ht="15" customHeight="1" x14ac:dyDescent="0.25">
      <c r="A245" s="33" t="str">
        <f>[3]Enums!$A$153</f>
        <v>1.3.2</v>
      </c>
      <c r="B245" s="81" t="b">
        <v>1</v>
      </c>
      <c r="C245" s="81" t="b">
        <v>1</v>
      </c>
      <c r="D245" s="81">
        <v>2</v>
      </c>
      <c r="E245" s="84" t="str">
        <f>Objects!$AW$67</f>
        <v>Bars (Copper)</v>
      </c>
      <c r="F245" s="91">
        <v>1</v>
      </c>
      <c r="G245" s="84" t="str">
        <f>Objects!$AW$66</f>
        <v>Coins (Copper)</v>
      </c>
      <c r="H245" s="81">
        <v>64</v>
      </c>
      <c r="I245" s="81"/>
      <c r="J245" s="81"/>
      <c r="K245" s="81"/>
      <c r="L245" s="91"/>
      <c r="M245" s="84"/>
      <c r="N245" s="81"/>
      <c r="O245" s="81"/>
      <c r="P245" s="81"/>
      <c r="Q245" s="81"/>
      <c r="R245" s="91"/>
      <c r="X245" s="91"/>
      <c r="AA245" s="81"/>
      <c r="AB245" s="81"/>
      <c r="AC245" s="81"/>
    </row>
    <row r="246" spans="1:29" ht="15" customHeight="1" x14ac:dyDescent="0.25">
      <c r="A246" s="33" t="str">
        <f>[3]Enums!$A$153</f>
        <v>1.3.2</v>
      </c>
      <c r="B246" s="81" t="b">
        <v>1</v>
      </c>
      <c r="C246" s="81" t="b">
        <v>1</v>
      </c>
      <c r="D246" s="81">
        <v>2</v>
      </c>
      <c r="E246" s="84" t="str">
        <f>Objects!$AW$68</f>
        <v>Stacks (Copper)</v>
      </c>
      <c r="F246" s="91">
        <v>1</v>
      </c>
      <c r="G246" s="84" t="str">
        <f>Objects!$AW$67</f>
        <v>Bars (Copper)</v>
      </c>
      <c r="H246" s="81">
        <v>64</v>
      </c>
      <c r="I246" s="81"/>
      <c r="J246" s="81"/>
      <c r="K246" s="81"/>
      <c r="L246" s="91"/>
      <c r="M246" s="84"/>
      <c r="N246" s="81"/>
      <c r="O246" s="81"/>
      <c r="P246" s="81"/>
      <c r="Q246" s="81"/>
      <c r="R246" s="91"/>
      <c r="X246" s="91"/>
      <c r="AA246" s="81"/>
      <c r="AB246" s="81"/>
      <c r="AC246" s="81"/>
    </row>
    <row r="247" spans="1:29" ht="15" customHeight="1" x14ac:dyDescent="0.25">
      <c r="A247" s="33" t="str">
        <f>[3]Enums!$A$153</f>
        <v>1.3.2</v>
      </c>
      <c r="B247" s="81" t="b">
        <v>1</v>
      </c>
      <c r="C247" s="81" t="b">
        <v>1</v>
      </c>
      <c r="D247" s="81">
        <v>2</v>
      </c>
      <c r="E247" s="84" t="str">
        <f>Objects!$AW$77</f>
        <v>Trove (Copper)</v>
      </c>
      <c r="F247" s="91">
        <v>1</v>
      </c>
      <c r="G247" s="84" t="str">
        <f>Objects!$AW$68</f>
        <v>Stacks (Copper)</v>
      </c>
      <c r="H247" s="81">
        <v>64</v>
      </c>
      <c r="I247" s="81"/>
      <c r="J247" s="81"/>
      <c r="K247" s="81"/>
      <c r="L247" s="91"/>
      <c r="M247" s="84"/>
      <c r="N247" s="81"/>
      <c r="O247" s="81"/>
      <c r="P247" s="81"/>
      <c r="Q247" s="81"/>
      <c r="R247" s="91"/>
      <c r="X247" s="91"/>
      <c r="AA247" s="81"/>
      <c r="AB247" s="81"/>
      <c r="AC247" s="81"/>
    </row>
    <row r="248" spans="1:29" ht="15" customHeight="1" x14ac:dyDescent="0.25">
      <c r="A248" s="33" t="str">
        <f>[3]Enums!$A$153</f>
        <v>1.3.2</v>
      </c>
      <c r="B248" s="81" t="b">
        <v>1</v>
      </c>
      <c r="C248" s="81" t="b">
        <v>1</v>
      </c>
      <c r="D248" s="81">
        <v>2</v>
      </c>
      <c r="E248" s="84" t="str">
        <f>Objects!$AW$66</f>
        <v>Coins (Copper)</v>
      </c>
      <c r="F248" s="91">
        <v>64</v>
      </c>
      <c r="G248" s="84" t="str">
        <f>Objects!$AW$67</f>
        <v>Bars (Copper)</v>
      </c>
      <c r="H248" s="81">
        <v>1</v>
      </c>
      <c r="I248" s="81"/>
      <c r="J248" s="81"/>
      <c r="K248" s="81"/>
      <c r="L248" s="91"/>
      <c r="M248" s="84"/>
      <c r="N248" s="81"/>
      <c r="O248" s="81"/>
      <c r="P248" s="81"/>
      <c r="Q248" s="81"/>
      <c r="R248" s="91"/>
      <c r="X248" s="91"/>
      <c r="AA248" s="81"/>
      <c r="AB248" s="81"/>
      <c r="AC248" s="81"/>
    </row>
    <row r="249" spans="1:29" ht="15" customHeight="1" x14ac:dyDescent="0.25">
      <c r="A249" s="33" t="str">
        <f>[3]Enums!$A$153</f>
        <v>1.3.2</v>
      </c>
      <c r="B249" s="81" t="b">
        <v>1</v>
      </c>
      <c r="C249" s="81" t="b">
        <v>1</v>
      </c>
      <c r="D249" s="81">
        <v>2</v>
      </c>
      <c r="E249" s="84" t="str">
        <f>Objects!$AW$67</f>
        <v>Bars (Copper)</v>
      </c>
      <c r="F249" s="81">
        <v>64</v>
      </c>
      <c r="G249" s="84" t="str">
        <f>Objects!$AW$68</f>
        <v>Stacks (Copper)</v>
      </c>
      <c r="H249" s="81">
        <v>1</v>
      </c>
      <c r="I249" s="81"/>
      <c r="J249" s="81"/>
      <c r="K249" s="81"/>
      <c r="L249" s="91"/>
      <c r="M249" s="84"/>
      <c r="N249" s="81"/>
      <c r="O249" s="81"/>
      <c r="P249" s="81"/>
      <c r="Q249" s="81"/>
      <c r="R249" s="91"/>
      <c r="X249" s="91"/>
      <c r="AA249" s="81"/>
      <c r="AB249" s="81"/>
      <c r="AC249" s="81"/>
    </row>
    <row r="250" spans="1:29" ht="15" customHeight="1" x14ac:dyDescent="0.25">
      <c r="A250" s="33" t="str">
        <f>[3]Enums!$A$153</f>
        <v>1.3.2</v>
      </c>
      <c r="B250" s="81" t="b">
        <v>1</v>
      </c>
      <c r="C250" s="81" t="b">
        <v>1</v>
      </c>
      <c r="D250" s="81">
        <v>2</v>
      </c>
      <c r="E250" s="84" t="str">
        <f>Objects!$AW$68</f>
        <v>Stacks (Copper)</v>
      </c>
      <c r="F250" s="81">
        <v>64</v>
      </c>
      <c r="G250" s="84" t="str">
        <f>Objects!$AW$77</f>
        <v>Trove (Copper)</v>
      </c>
      <c r="H250" s="81">
        <v>1</v>
      </c>
      <c r="I250" s="81"/>
      <c r="J250" s="81"/>
      <c r="K250" s="81"/>
      <c r="L250" s="91"/>
      <c r="M250" s="84"/>
      <c r="N250" s="81"/>
      <c r="O250" s="81"/>
      <c r="P250" s="81"/>
      <c r="Q250" s="81"/>
      <c r="R250" s="91"/>
      <c r="X250" s="91"/>
      <c r="AA250" s="81"/>
      <c r="AB250" s="81"/>
      <c r="AC250" s="81"/>
    </row>
    <row r="251" spans="1:29" ht="15" customHeight="1" x14ac:dyDescent="0.25">
      <c r="A251" s="33" t="str">
        <f>[3]Enums!$A$153</f>
        <v>1.3.2</v>
      </c>
      <c r="B251" s="81" t="b">
        <v>1</v>
      </c>
      <c r="C251" s="81" t="b">
        <v>0</v>
      </c>
      <c r="D251" s="81">
        <v>2</v>
      </c>
      <c r="E251" s="84" t="str">
        <f>Objects!$AW$67</f>
        <v>Bars (Copper)</v>
      </c>
      <c r="F251" s="91">
        <v>2</v>
      </c>
      <c r="G251" s="84" t="str">
        <f>Objects!$AW$66</f>
        <v>Coins (Copper)</v>
      </c>
      <c r="H251" s="81">
        <v>64</v>
      </c>
      <c r="I251" s="84" t="str">
        <f>Objects!$AW$66</f>
        <v>Coins (Copper)</v>
      </c>
      <c r="J251" s="81">
        <v>64</v>
      </c>
      <c r="K251" s="81"/>
      <c r="L251" s="91"/>
      <c r="M251" s="84"/>
      <c r="N251" s="81"/>
      <c r="O251" s="81"/>
      <c r="P251" s="81"/>
      <c r="Q251" s="81"/>
      <c r="R251" s="91"/>
      <c r="X251" s="91"/>
      <c r="AA251" s="81"/>
      <c r="AB251" s="81"/>
      <c r="AC251" s="81"/>
    </row>
    <row r="252" spans="1:29" ht="15" customHeight="1" x14ac:dyDescent="0.25">
      <c r="A252" s="33" t="str">
        <f>[3]Enums!$A$153</f>
        <v>1.3.2</v>
      </c>
      <c r="B252" s="81" t="b">
        <v>1</v>
      </c>
      <c r="C252" s="81" t="b">
        <v>0</v>
      </c>
      <c r="D252" s="81">
        <v>2</v>
      </c>
      <c r="E252" s="84" t="str">
        <f>Objects!$AW$68</f>
        <v>Stacks (Copper)</v>
      </c>
      <c r="F252" s="91">
        <v>2</v>
      </c>
      <c r="G252" s="84" t="str">
        <f>Objects!$AW$67</f>
        <v>Bars (Copper)</v>
      </c>
      <c r="H252" s="81">
        <v>64</v>
      </c>
      <c r="I252" s="84" t="str">
        <f>Objects!$AW$67</f>
        <v>Bars (Copper)</v>
      </c>
      <c r="J252" s="81">
        <v>64</v>
      </c>
      <c r="K252" s="81"/>
      <c r="L252" s="91"/>
      <c r="M252" s="84"/>
      <c r="N252" s="81"/>
      <c r="O252" s="81"/>
      <c r="P252" s="81"/>
      <c r="Q252" s="81"/>
      <c r="R252" s="91"/>
      <c r="X252" s="91"/>
      <c r="AA252" s="81"/>
      <c r="AB252" s="81"/>
      <c r="AC252" s="81"/>
    </row>
    <row r="253" spans="1:29" ht="15" customHeight="1" x14ac:dyDescent="0.25">
      <c r="A253" s="33" t="str">
        <f>[3]Enums!$A$153</f>
        <v>1.3.2</v>
      </c>
      <c r="B253" s="81" t="b">
        <v>1</v>
      </c>
      <c r="C253" s="81" t="b">
        <v>0</v>
      </c>
      <c r="D253" s="81">
        <v>2</v>
      </c>
      <c r="E253" s="84" t="str">
        <f>Objects!$AW$77</f>
        <v>Trove (Copper)</v>
      </c>
      <c r="F253" s="91">
        <v>2</v>
      </c>
      <c r="G253" s="84" t="str">
        <f>Objects!$AW$68</f>
        <v>Stacks (Copper)</v>
      </c>
      <c r="H253" s="81">
        <v>64</v>
      </c>
      <c r="I253" s="84" t="str">
        <f>Objects!$AW$68</f>
        <v>Stacks (Copper)</v>
      </c>
      <c r="J253" s="81">
        <v>64</v>
      </c>
      <c r="K253" s="81"/>
      <c r="L253" s="91"/>
      <c r="M253" s="84"/>
      <c r="N253" s="81"/>
      <c r="O253" s="81"/>
      <c r="P253" s="81"/>
      <c r="Q253" s="81"/>
      <c r="R253" s="91"/>
      <c r="X253" s="91"/>
      <c r="AA253" s="81"/>
      <c r="AB253" s="81"/>
      <c r="AC253" s="81"/>
    </row>
    <row r="254" spans="1:29" ht="15" customHeight="1" x14ac:dyDescent="0.25">
      <c r="A254" s="33" t="str">
        <f>[3]Enums!$A$153</f>
        <v>1.3.2</v>
      </c>
      <c r="B254" s="81" t="b">
        <v>1</v>
      </c>
      <c r="C254" s="81" t="b">
        <v>0</v>
      </c>
      <c r="D254" s="81">
        <v>2</v>
      </c>
      <c r="E254" s="84" t="str">
        <f>Objects!$AW$67</f>
        <v>Bars (Copper)</v>
      </c>
      <c r="F254" s="91">
        <v>3</v>
      </c>
      <c r="G254" s="84" t="str">
        <f>Objects!$AW$66</f>
        <v>Coins (Copper)</v>
      </c>
      <c r="H254" s="81">
        <v>64</v>
      </c>
      <c r="I254" s="84" t="str">
        <f>Objects!$AW$66</f>
        <v>Coins (Copper)</v>
      </c>
      <c r="J254" s="81">
        <v>64</v>
      </c>
      <c r="K254" s="84" t="str">
        <f>Objects!$AW$66</f>
        <v>Coins (Copper)</v>
      </c>
      <c r="L254" s="81">
        <v>64</v>
      </c>
      <c r="M254" s="84"/>
      <c r="N254" s="81"/>
      <c r="O254" s="81"/>
      <c r="P254" s="81"/>
      <c r="Q254" s="81"/>
      <c r="R254" s="91"/>
      <c r="X254" s="91"/>
      <c r="AA254" s="81"/>
      <c r="AB254" s="81"/>
      <c r="AC254" s="81"/>
    </row>
    <row r="255" spans="1:29" ht="15" customHeight="1" x14ac:dyDescent="0.25">
      <c r="A255" s="33" t="str">
        <f>[3]Enums!$A$153</f>
        <v>1.3.2</v>
      </c>
      <c r="B255" s="81" t="b">
        <v>1</v>
      </c>
      <c r="C255" s="81" t="b">
        <v>0</v>
      </c>
      <c r="D255" s="81">
        <v>2</v>
      </c>
      <c r="E255" s="84" t="str">
        <f>Objects!$AW$68</f>
        <v>Stacks (Copper)</v>
      </c>
      <c r="F255" s="91">
        <v>3</v>
      </c>
      <c r="G255" s="84" t="str">
        <f>Objects!$AW$67</f>
        <v>Bars (Copper)</v>
      </c>
      <c r="H255" s="81">
        <v>64</v>
      </c>
      <c r="I255" s="84" t="str">
        <f>Objects!$AW$67</f>
        <v>Bars (Copper)</v>
      </c>
      <c r="J255" s="81">
        <v>64</v>
      </c>
      <c r="K255" s="84" t="str">
        <f>Objects!$AW$67</f>
        <v>Bars (Copper)</v>
      </c>
      <c r="L255" s="81">
        <v>64</v>
      </c>
      <c r="M255" s="84"/>
      <c r="N255" s="81"/>
      <c r="O255" s="81"/>
      <c r="P255" s="81"/>
      <c r="Q255" s="81"/>
      <c r="R255" s="91"/>
      <c r="S255" s="84"/>
      <c r="T255" s="81"/>
      <c r="U255" s="81"/>
      <c r="V255" s="81"/>
      <c r="W255" s="81"/>
      <c r="X255" s="91"/>
      <c r="AA255" s="81"/>
      <c r="AB255" s="81"/>
      <c r="AC255" s="81"/>
    </row>
    <row r="256" spans="1:29" ht="15" customHeight="1" x14ac:dyDescent="0.25">
      <c r="A256" s="33" t="str">
        <f>[3]Enums!$A$153</f>
        <v>1.3.2</v>
      </c>
      <c r="B256" s="81" t="b">
        <v>1</v>
      </c>
      <c r="C256" s="81" t="b">
        <v>0</v>
      </c>
      <c r="D256" s="81">
        <v>2</v>
      </c>
      <c r="E256" s="84" t="str">
        <f>Objects!$AW$77</f>
        <v>Trove (Copper)</v>
      </c>
      <c r="F256" s="91">
        <v>3</v>
      </c>
      <c r="G256" s="84" t="str">
        <f>Objects!$AW$68</f>
        <v>Stacks (Copper)</v>
      </c>
      <c r="H256" s="81">
        <v>64</v>
      </c>
      <c r="I256" s="84" t="str">
        <f>Objects!$AW$68</f>
        <v>Stacks (Copper)</v>
      </c>
      <c r="J256" s="81">
        <v>64</v>
      </c>
      <c r="K256" s="84" t="str">
        <f>Objects!$AW$68</f>
        <v>Stacks (Copper)</v>
      </c>
      <c r="L256" s="81">
        <v>64</v>
      </c>
      <c r="M256" s="84"/>
      <c r="N256" s="81"/>
      <c r="O256" s="81"/>
      <c r="P256" s="81"/>
      <c r="Q256" s="81"/>
      <c r="R256" s="91"/>
      <c r="S256" s="84"/>
      <c r="T256" s="81"/>
      <c r="U256" s="81"/>
      <c r="V256" s="81"/>
      <c r="W256" s="81"/>
      <c r="X256" s="91"/>
      <c r="AA256" s="81"/>
      <c r="AB256" s="81"/>
      <c r="AC256" s="81"/>
    </row>
    <row r="257" spans="1:29" ht="15" customHeight="1" x14ac:dyDescent="0.25">
      <c r="A257" s="33" t="str">
        <f>[3]Enums!$A$153</f>
        <v>1.3.2</v>
      </c>
      <c r="B257" s="81" t="b">
        <v>1</v>
      </c>
      <c r="C257" s="81" t="b">
        <v>0</v>
      </c>
      <c r="D257" s="81">
        <v>2</v>
      </c>
      <c r="E257" s="84" t="str">
        <f>Objects!$AW$67</f>
        <v>Bars (Copper)</v>
      </c>
      <c r="F257" s="91">
        <v>4</v>
      </c>
      <c r="G257" s="84" t="str">
        <f>Objects!$AW$66</f>
        <v>Coins (Copper)</v>
      </c>
      <c r="H257" s="81">
        <v>64</v>
      </c>
      <c r="I257" s="84" t="str">
        <f>Objects!$AW$66</f>
        <v>Coins (Copper)</v>
      </c>
      <c r="J257" s="81">
        <v>64</v>
      </c>
      <c r="K257" s="84" t="str">
        <f>Objects!$AW$66</f>
        <v>Coins (Copper)</v>
      </c>
      <c r="L257" s="81">
        <v>64</v>
      </c>
      <c r="M257" s="84" t="str">
        <f>Objects!$AW$66</f>
        <v>Coins (Copper)</v>
      </c>
      <c r="N257" s="81">
        <v>64</v>
      </c>
      <c r="O257" s="81"/>
      <c r="P257" s="81"/>
      <c r="Q257" s="81"/>
      <c r="R257" s="91"/>
      <c r="S257" s="84"/>
      <c r="T257" s="81"/>
      <c r="U257" s="81"/>
      <c r="V257" s="81"/>
      <c r="W257" s="81"/>
      <c r="X257" s="91"/>
      <c r="AA257" s="81"/>
      <c r="AB257" s="81"/>
      <c r="AC257" s="81"/>
    </row>
    <row r="258" spans="1:29" ht="15" customHeight="1" x14ac:dyDescent="0.25">
      <c r="A258" s="33" t="str">
        <f>[3]Enums!$A$153</f>
        <v>1.3.2</v>
      </c>
      <c r="B258" s="81" t="b">
        <v>1</v>
      </c>
      <c r="C258" s="81" t="b">
        <v>0</v>
      </c>
      <c r="D258" s="81">
        <v>2</v>
      </c>
      <c r="E258" s="84" t="str">
        <f>Objects!$AW$68</f>
        <v>Stacks (Copper)</v>
      </c>
      <c r="F258" s="91">
        <v>4</v>
      </c>
      <c r="G258" s="84" t="str">
        <f>Objects!$AW$67</f>
        <v>Bars (Copper)</v>
      </c>
      <c r="H258" s="81">
        <v>64</v>
      </c>
      <c r="I258" s="84" t="str">
        <f>Objects!$AW$67</f>
        <v>Bars (Copper)</v>
      </c>
      <c r="J258" s="81">
        <v>64</v>
      </c>
      <c r="K258" s="84" t="str">
        <f>Objects!$AW$67</f>
        <v>Bars (Copper)</v>
      </c>
      <c r="L258" s="81">
        <v>64</v>
      </c>
      <c r="M258" s="84" t="str">
        <f>Objects!$AW$67</f>
        <v>Bars (Copper)</v>
      </c>
      <c r="N258" s="81">
        <v>64</v>
      </c>
      <c r="O258" s="81"/>
      <c r="P258" s="81"/>
      <c r="Q258" s="81"/>
      <c r="R258" s="91"/>
      <c r="S258" s="84"/>
      <c r="T258" s="81"/>
      <c r="U258" s="81"/>
      <c r="V258" s="81"/>
      <c r="W258" s="81"/>
      <c r="X258" s="91"/>
      <c r="AA258" s="81"/>
      <c r="AB258" s="81"/>
      <c r="AC258" s="81"/>
    </row>
    <row r="259" spans="1:29" ht="15" customHeight="1" x14ac:dyDescent="0.25">
      <c r="A259" s="33" t="str">
        <f>[3]Enums!$A$153</f>
        <v>1.3.2</v>
      </c>
      <c r="B259" s="81" t="b">
        <v>1</v>
      </c>
      <c r="C259" s="81" t="b">
        <v>0</v>
      </c>
      <c r="D259" s="81">
        <v>2</v>
      </c>
      <c r="E259" s="84" t="str">
        <f>Objects!$AW$77</f>
        <v>Trove (Copper)</v>
      </c>
      <c r="F259" s="91">
        <v>4</v>
      </c>
      <c r="G259" s="84" t="str">
        <f>Objects!$AW$68</f>
        <v>Stacks (Copper)</v>
      </c>
      <c r="H259" s="81">
        <v>64</v>
      </c>
      <c r="I259" s="84" t="str">
        <f>Objects!$AW$68</f>
        <v>Stacks (Copper)</v>
      </c>
      <c r="J259" s="81">
        <v>64</v>
      </c>
      <c r="K259" s="84" t="str">
        <f>Objects!$AW$68</f>
        <v>Stacks (Copper)</v>
      </c>
      <c r="L259" s="81">
        <v>64</v>
      </c>
      <c r="M259" s="84" t="str">
        <f>Objects!$AW$68</f>
        <v>Stacks (Copper)</v>
      </c>
      <c r="N259" s="81">
        <v>64</v>
      </c>
      <c r="O259" s="81"/>
      <c r="P259" s="81"/>
      <c r="Q259" s="81"/>
      <c r="R259" s="91"/>
      <c r="S259" s="84"/>
      <c r="T259" s="81"/>
      <c r="U259" s="81"/>
      <c r="V259" s="81"/>
      <c r="W259" s="81"/>
      <c r="X259" s="91"/>
      <c r="AA259" s="81"/>
      <c r="AB259" s="81"/>
      <c r="AC259" s="81"/>
    </row>
    <row r="260" spans="1:29" ht="15" customHeight="1" x14ac:dyDescent="0.25">
      <c r="A260" s="33" t="str">
        <f>[3]Enums!$A$153</f>
        <v>1.3.2</v>
      </c>
      <c r="B260" s="81" t="b">
        <v>1</v>
      </c>
      <c r="C260" s="81" t="b">
        <v>0</v>
      </c>
      <c r="D260" s="81">
        <v>2</v>
      </c>
      <c r="E260" s="84" t="str">
        <f>Objects!$AW$67</f>
        <v>Bars (Copper)</v>
      </c>
      <c r="F260" s="91">
        <v>5</v>
      </c>
      <c r="G260" s="84" t="str">
        <f>Objects!$AW$66</f>
        <v>Coins (Copper)</v>
      </c>
      <c r="H260" s="81">
        <v>64</v>
      </c>
      <c r="I260" s="84" t="str">
        <f>Objects!$AW$66</f>
        <v>Coins (Copper)</v>
      </c>
      <c r="J260" s="81">
        <v>64</v>
      </c>
      <c r="K260" s="84" t="str">
        <f>Objects!$AW$66</f>
        <v>Coins (Copper)</v>
      </c>
      <c r="L260" s="81">
        <v>64</v>
      </c>
      <c r="M260" s="84" t="str">
        <f>Objects!$AW$66</f>
        <v>Coins (Copper)</v>
      </c>
      <c r="N260" s="81">
        <v>64</v>
      </c>
      <c r="O260" s="84" t="str">
        <f>Objects!$AW$66</f>
        <v>Coins (Copper)</v>
      </c>
      <c r="P260" s="81">
        <v>64</v>
      </c>
      <c r="Q260" s="81"/>
      <c r="R260" s="91"/>
      <c r="S260" s="84"/>
      <c r="T260" s="81"/>
      <c r="U260" s="81"/>
      <c r="V260" s="81"/>
      <c r="W260" s="81"/>
      <c r="X260" s="91"/>
      <c r="AA260" s="81"/>
      <c r="AB260" s="81"/>
      <c r="AC260" s="81"/>
    </row>
    <row r="261" spans="1:29" ht="15" customHeight="1" x14ac:dyDescent="0.25">
      <c r="A261" s="33" t="str">
        <f>[3]Enums!$A$153</f>
        <v>1.3.2</v>
      </c>
      <c r="B261" s="81" t="b">
        <v>1</v>
      </c>
      <c r="C261" s="81" t="b">
        <v>0</v>
      </c>
      <c r="D261" s="81">
        <v>2</v>
      </c>
      <c r="E261" s="84" t="str">
        <f>Objects!$AW$68</f>
        <v>Stacks (Copper)</v>
      </c>
      <c r="F261" s="91">
        <v>5</v>
      </c>
      <c r="G261" s="84" t="str">
        <f>Objects!$AW$67</f>
        <v>Bars (Copper)</v>
      </c>
      <c r="H261" s="81">
        <v>64</v>
      </c>
      <c r="I261" s="84" t="str">
        <f>Objects!$AW$67</f>
        <v>Bars (Copper)</v>
      </c>
      <c r="J261" s="81">
        <v>64</v>
      </c>
      <c r="K261" s="84" t="str">
        <f>Objects!$AW$67</f>
        <v>Bars (Copper)</v>
      </c>
      <c r="L261" s="81">
        <v>64</v>
      </c>
      <c r="M261" s="84" t="str">
        <f>Objects!$AW$67</f>
        <v>Bars (Copper)</v>
      </c>
      <c r="N261" s="81">
        <v>64</v>
      </c>
      <c r="O261" s="84" t="str">
        <f>Objects!$AW$67</f>
        <v>Bars (Copper)</v>
      </c>
      <c r="P261" s="81">
        <v>64</v>
      </c>
      <c r="Q261" s="81"/>
      <c r="R261" s="91"/>
      <c r="S261" s="84"/>
      <c r="T261" s="81"/>
      <c r="U261" s="81"/>
      <c r="V261" s="81"/>
      <c r="W261" s="81"/>
      <c r="X261" s="91"/>
      <c r="AA261" s="81"/>
      <c r="AB261" s="81"/>
      <c r="AC261" s="81"/>
    </row>
    <row r="262" spans="1:29" ht="15" customHeight="1" x14ac:dyDescent="0.25">
      <c r="A262" s="33" t="str">
        <f>[3]Enums!$A$153</f>
        <v>1.3.2</v>
      </c>
      <c r="B262" s="81" t="b">
        <v>1</v>
      </c>
      <c r="C262" s="81" t="b">
        <v>0</v>
      </c>
      <c r="D262" s="81">
        <v>2</v>
      </c>
      <c r="E262" s="84" t="str">
        <f>Objects!$AW$77</f>
        <v>Trove (Copper)</v>
      </c>
      <c r="F262" s="91">
        <v>5</v>
      </c>
      <c r="G262" s="84" t="str">
        <f>Objects!$AW$68</f>
        <v>Stacks (Copper)</v>
      </c>
      <c r="H262" s="81">
        <v>64</v>
      </c>
      <c r="I262" s="84" t="str">
        <f>Objects!$AW$68</f>
        <v>Stacks (Copper)</v>
      </c>
      <c r="J262" s="81">
        <v>64</v>
      </c>
      <c r="K262" s="84" t="str">
        <f>Objects!$AW$68</f>
        <v>Stacks (Copper)</v>
      </c>
      <c r="L262" s="81">
        <v>64</v>
      </c>
      <c r="M262" s="84" t="str">
        <f>Objects!$AW$68</f>
        <v>Stacks (Copper)</v>
      </c>
      <c r="N262" s="81">
        <v>64</v>
      </c>
      <c r="O262" s="84" t="str">
        <f>Objects!$AW$68</f>
        <v>Stacks (Copper)</v>
      </c>
      <c r="P262" s="81">
        <v>64</v>
      </c>
      <c r="Q262" s="81"/>
      <c r="R262" s="91"/>
      <c r="S262" s="84"/>
      <c r="T262" s="81"/>
      <c r="U262" s="81"/>
      <c r="V262" s="81"/>
      <c r="W262" s="81"/>
      <c r="X262" s="91"/>
      <c r="AA262" s="81"/>
      <c r="AB262" s="81"/>
      <c r="AC262" s="81"/>
    </row>
    <row r="263" spans="1:29" ht="15" customHeight="1" x14ac:dyDescent="0.25">
      <c r="A263" s="33" t="str">
        <f>[3]Enums!$A$153</f>
        <v>1.3.2</v>
      </c>
      <c r="B263" s="81" t="b">
        <v>1</v>
      </c>
      <c r="C263" s="81" t="b">
        <v>0</v>
      </c>
      <c r="D263" s="81">
        <v>2</v>
      </c>
      <c r="E263" s="84" t="str">
        <f>Objects!$AW$67</f>
        <v>Bars (Copper)</v>
      </c>
      <c r="F263" s="91">
        <v>6</v>
      </c>
      <c r="G263" s="84" t="str">
        <f>Objects!$AW$66</f>
        <v>Coins (Copper)</v>
      </c>
      <c r="H263" s="81">
        <v>64</v>
      </c>
      <c r="I263" s="84" t="str">
        <f>Objects!$AW$66</f>
        <v>Coins (Copper)</v>
      </c>
      <c r="J263" s="81">
        <v>64</v>
      </c>
      <c r="K263" s="84" t="str">
        <f>Objects!$AW$66</f>
        <v>Coins (Copper)</v>
      </c>
      <c r="L263" s="81">
        <v>64</v>
      </c>
      <c r="M263" s="84" t="str">
        <f>Objects!$AW$66</f>
        <v>Coins (Copper)</v>
      </c>
      <c r="N263" s="81">
        <v>64</v>
      </c>
      <c r="O263" s="84" t="str">
        <f>Objects!$AW$66</f>
        <v>Coins (Copper)</v>
      </c>
      <c r="P263" s="81">
        <v>64</v>
      </c>
      <c r="Q263" s="84" t="str">
        <f>Objects!$AW$66</f>
        <v>Coins (Copper)</v>
      </c>
      <c r="R263" s="81">
        <v>64</v>
      </c>
      <c r="S263" s="84"/>
      <c r="T263" s="81"/>
      <c r="U263" s="81"/>
      <c r="V263" s="81"/>
      <c r="W263" s="81"/>
      <c r="X263" s="91"/>
      <c r="AA263" s="81"/>
      <c r="AB263" s="81"/>
      <c r="AC263" s="81"/>
    </row>
    <row r="264" spans="1:29" ht="15" customHeight="1" x14ac:dyDescent="0.25">
      <c r="A264" s="33" t="str">
        <f>[3]Enums!$A$153</f>
        <v>1.3.2</v>
      </c>
      <c r="B264" s="81" t="b">
        <v>1</v>
      </c>
      <c r="C264" s="81" t="b">
        <v>0</v>
      </c>
      <c r="D264" s="81">
        <v>2</v>
      </c>
      <c r="E264" s="84" t="str">
        <f>Objects!$AW$68</f>
        <v>Stacks (Copper)</v>
      </c>
      <c r="F264" s="91">
        <v>6</v>
      </c>
      <c r="G264" s="84" t="str">
        <f>Objects!$AW$67</f>
        <v>Bars (Copper)</v>
      </c>
      <c r="H264" s="81">
        <v>64</v>
      </c>
      <c r="I264" s="84" t="str">
        <f>Objects!$AW$67</f>
        <v>Bars (Copper)</v>
      </c>
      <c r="J264" s="81">
        <v>64</v>
      </c>
      <c r="K264" s="84" t="str">
        <f>Objects!$AW$67</f>
        <v>Bars (Copper)</v>
      </c>
      <c r="L264" s="81">
        <v>64</v>
      </c>
      <c r="M264" s="84" t="str">
        <f>Objects!$AW$67</f>
        <v>Bars (Copper)</v>
      </c>
      <c r="N264" s="81">
        <v>64</v>
      </c>
      <c r="O264" s="84" t="str">
        <f>Objects!$AW$67</f>
        <v>Bars (Copper)</v>
      </c>
      <c r="P264" s="81">
        <v>64</v>
      </c>
      <c r="Q264" s="84" t="str">
        <f>Objects!$AW$67</f>
        <v>Bars (Copper)</v>
      </c>
      <c r="R264" s="81">
        <v>64</v>
      </c>
      <c r="S264" s="84"/>
      <c r="T264" s="81"/>
      <c r="U264" s="81"/>
      <c r="V264" s="81"/>
      <c r="W264" s="81"/>
      <c r="X264" s="91"/>
      <c r="AA264" s="81"/>
      <c r="AB264" s="81"/>
      <c r="AC264" s="81"/>
    </row>
    <row r="265" spans="1:29" ht="15" customHeight="1" x14ac:dyDescent="0.25">
      <c r="A265" s="33" t="str">
        <f>[3]Enums!$A$153</f>
        <v>1.3.2</v>
      </c>
      <c r="B265" s="81" t="b">
        <v>1</v>
      </c>
      <c r="C265" s="81" t="b">
        <v>0</v>
      </c>
      <c r="D265" s="81">
        <v>2</v>
      </c>
      <c r="E265" s="84" t="str">
        <f>Objects!$AW$77</f>
        <v>Trove (Copper)</v>
      </c>
      <c r="F265" s="91">
        <v>6</v>
      </c>
      <c r="G265" s="84" t="str">
        <f>Objects!$AW$68</f>
        <v>Stacks (Copper)</v>
      </c>
      <c r="H265" s="81">
        <v>64</v>
      </c>
      <c r="I265" s="84" t="str">
        <f>Objects!$AW$68</f>
        <v>Stacks (Copper)</v>
      </c>
      <c r="J265" s="81">
        <v>64</v>
      </c>
      <c r="K265" s="84" t="str">
        <f>Objects!$AW$68</f>
        <v>Stacks (Copper)</v>
      </c>
      <c r="L265" s="81">
        <v>64</v>
      </c>
      <c r="M265" s="84" t="str">
        <f>Objects!$AW$68</f>
        <v>Stacks (Copper)</v>
      </c>
      <c r="N265" s="81">
        <v>64</v>
      </c>
      <c r="O265" s="84" t="str">
        <f>Objects!$AW$68</f>
        <v>Stacks (Copper)</v>
      </c>
      <c r="P265" s="81">
        <v>64</v>
      </c>
      <c r="Q265" s="84" t="str">
        <f>Objects!$AW$68</f>
        <v>Stacks (Copper)</v>
      </c>
      <c r="R265" s="81">
        <v>64</v>
      </c>
      <c r="S265" s="84"/>
      <c r="T265" s="81"/>
      <c r="U265" s="81"/>
      <c r="V265" s="81"/>
      <c r="W265" s="81"/>
      <c r="X265" s="91"/>
      <c r="AA265" s="81"/>
      <c r="AB265" s="81"/>
      <c r="AC265" s="81"/>
    </row>
    <row r="266" spans="1:29" ht="15" customHeight="1" x14ac:dyDescent="0.25">
      <c r="A266" s="33" t="str">
        <f>[3]Enums!$A$153</f>
        <v>1.3.2</v>
      </c>
      <c r="B266" s="81" t="b">
        <v>1</v>
      </c>
      <c r="C266" s="81" t="b">
        <v>0</v>
      </c>
      <c r="D266" s="81">
        <v>2</v>
      </c>
      <c r="E266" s="84" t="str">
        <f>Objects!$AW$67</f>
        <v>Bars (Copper)</v>
      </c>
      <c r="F266" s="91">
        <v>7</v>
      </c>
      <c r="G266" s="84" t="str">
        <f>Objects!$AW$66</f>
        <v>Coins (Copper)</v>
      </c>
      <c r="H266" s="81">
        <v>64</v>
      </c>
      <c r="I266" s="84" t="str">
        <f>Objects!$AW$66</f>
        <v>Coins (Copper)</v>
      </c>
      <c r="J266" s="81">
        <v>64</v>
      </c>
      <c r="K266" s="84" t="str">
        <f>Objects!$AW$66</f>
        <v>Coins (Copper)</v>
      </c>
      <c r="L266" s="81">
        <v>64</v>
      </c>
      <c r="M266" s="84" t="str">
        <f>Objects!$AW$66</f>
        <v>Coins (Copper)</v>
      </c>
      <c r="N266" s="81">
        <v>64</v>
      </c>
      <c r="O266" s="84" t="str">
        <f>Objects!$AW$66</f>
        <v>Coins (Copper)</v>
      </c>
      <c r="P266" s="81">
        <v>64</v>
      </c>
      <c r="Q266" s="84" t="str">
        <f>Objects!$AW$66</f>
        <v>Coins (Copper)</v>
      </c>
      <c r="R266" s="81">
        <v>64</v>
      </c>
      <c r="S266" s="84" t="str">
        <f>Objects!$AW$66</f>
        <v>Coins (Copper)</v>
      </c>
      <c r="T266" s="81">
        <v>64</v>
      </c>
      <c r="U266" s="81"/>
      <c r="V266" s="81"/>
      <c r="W266" s="81"/>
      <c r="X266" s="91"/>
      <c r="AA266" s="81"/>
      <c r="AB266" s="81"/>
      <c r="AC266" s="81"/>
    </row>
    <row r="267" spans="1:29" ht="15" customHeight="1" x14ac:dyDescent="0.25">
      <c r="A267" s="33" t="str">
        <f>[3]Enums!$A$153</f>
        <v>1.3.2</v>
      </c>
      <c r="B267" s="81" t="b">
        <v>1</v>
      </c>
      <c r="C267" s="81" t="b">
        <v>0</v>
      </c>
      <c r="D267" s="81">
        <v>2</v>
      </c>
      <c r="E267" s="84" t="str">
        <f>Objects!$AW$68</f>
        <v>Stacks (Copper)</v>
      </c>
      <c r="F267" s="91">
        <v>7</v>
      </c>
      <c r="G267" s="84" t="str">
        <f>Objects!$AW$67</f>
        <v>Bars (Copper)</v>
      </c>
      <c r="H267" s="81">
        <v>64</v>
      </c>
      <c r="I267" s="84" t="str">
        <f>Objects!$AW$67</f>
        <v>Bars (Copper)</v>
      </c>
      <c r="J267" s="81">
        <v>64</v>
      </c>
      <c r="K267" s="84" t="str">
        <f>Objects!$AW$67</f>
        <v>Bars (Copper)</v>
      </c>
      <c r="L267" s="81">
        <v>64</v>
      </c>
      <c r="M267" s="84" t="str">
        <f>Objects!$AW$67</f>
        <v>Bars (Copper)</v>
      </c>
      <c r="N267" s="81">
        <v>64</v>
      </c>
      <c r="O267" s="84" t="str">
        <f>Objects!$AW$67</f>
        <v>Bars (Copper)</v>
      </c>
      <c r="P267" s="81">
        <v>64</v>
      </c>
      <c r="Q267" s="84" t="str">
        <f>Objects!$AW$67</f>
        <v>Bars (Copper)</v>
      </c>
      <c r="R267" s="81">
        <v>64</v>
      </c>
      <c r="S267" s="84" t="str">
        <f>Objects!$AW$67</f>
        <v>Bars (Copper)</v>
      </c>
      <c r="T267" s="81">
        <v>64</v>
      </c>
      <c r="U267" s="81"/>
      <c r="V267" s="81"/>
      <c r="W267" s="81"/>
      <c r="X267" s="91"/>
      <c r="AA267" s="81"/>
      <c r="AB267" s="81"/>
      <c r="AC267" s="81"/>
    </row>
    <row r="268" spans="1:29" ht="15" customHeight="1" x14ac:dyDescent="0.25">
      <c r="A268" s="33" t="str">
        <f>[3]Enums!$A$153</f>
        <v>1.3.2</v>
      </c>
      <c r="B268" s="81" t="b">
        <v>1</v>
      </c>
      <c r="C268" s="81" t="b">
        <v>0</v>
      </c>
      <c r="D268" s="81">
        <v>2</v>
      </c>
      <c r="E268" s="84" t="str">
        <f>Objects!$AW$77</f>
        <v>Trove (Copper)</v>
      </c>
      <c r="F268" s="91">
        <v>7</v>
      </c>
      <c r="G268" s="84" t="str">
        <f>Objects!$AW$68</f>
        <v>Stacks (Copper)</v>
      </c>
      <c r="H268" s="81">
        <v>64</v>
      </c>
      <c r="I268" s="84" t="str">
        <f>Objects!$AW$68</f>
        <v>Stacks (Copper)</v>
      </c>
      <c r="J268" s="81">
        <v>64</v>
      </c>
      <c r="K268" s="84" t="str">
        <f>Objects!$AW$68</f>
        <v>Stacks (Copper)</v>
      </c>
      <c r="L268" s="81">
        <v>64</v>
      </c>
      <c r="M268" s="84" t="str">
        <f>Objects!$AW$68</f>
        <v>Stacks (Copper)</v>
      </c>
      <c r="N268" s="81">
        <v>64</v>
      </c>
      <c r="O268" s="84" t="str">
        <f>Objects!$AW$68</f>
        <v>Stacks (Copper)</v>
      </c>
      <c r="P268" s="81">
        <v>64</v>
      </c>
      <c r="Q268" s="84" t="str">
        <f>Objects!$AW$68</f>
        <v>Stacks (Copper)</v>
      </c>
      <c r="R268" s="81">
        <v>64</v>
      </c>
      <c r="S268" s="84" t="str">
        <f>Objects!$AW$68</f>
        <v>Stacks (Copper)</v>
      </c>
      <c r="T268" s="81">
        <v>64</v>
      </c>
      <c r="U268" s="81"/>
      <c r="V268" s="81"/>
      <c r="W268" s="81"/>
      <c r="X268" s="91"/>
      <c r="AA268" s="81"/>
      <c r="AB268" s="81"/>
      <c r="AC268" s="81"/>
    </row>
    <row r="269" spans="1:29" ht="15" customHeight="1" x14ac:dyDescent="0.25">
      <c r="A269" s="33" t="str">
        <f>[3]Enums!$A$153</f>
        <v>1.3.2</v>
      </c>
      <c r="B269" s="81" t="b">
        <v>1</v>
      </c>
      <c r="C269" s="81" t="b">
        <v>0</v>
      </c>
      <c r="D269" s="81">
        <v>2</v>
      </c>
      <c r="E269" s="84" t="str">
        <f>Objects!$AW$67</f>
        <v>Bars (Copper)</v>
      </c>
      <c r="F269" s="91">
        <v>8</v>
      </c>
      <c r="G269" s="84" t="str">
        <f>Objects!$AW$66</f>
        <v>Coins (Copper)</v>
      </c>
      <c r="H269" s="81">
        <v>64</v>
      </c>
      <c r="I269" s="84" t="str">
        <f>Objects!$AW$66</f>
        <v>Coins (Copper)</v>
      </c>
      <c r="J269" s="81">
        <v>64</v>
      </c>
      <c r="K269" s="84" t="str">
        <f>Objects!$AW$66</f>
        <v>Coins (Copper)</v>
      </c>
      <c r="L269" s="81">
        <v>64</v>
      </c>
      <c r="M269" s="84" t="str">
        <f>Objects!$AW$66</f>
        <v>Coins (Copper)</v>
      </c>
      <c r="N269" s="81">
        <v>64</v>
      </c>
      <c r="O269" s="84" t="str">
        <f>Objects!$AW$66</f>
        <v>Coins (Copper)</v>
      </c>
      <c r="P269" s="81">
        <v>64</v>
      </c>
      <c r="Q269" s="84" t="str">
        <f>Objects!$AW$66</f>
        <v>Coins (Copper)</v>
      </c>
      <c r="R269" s="81">
        <v>64</v>
      </c>
      <c r="S269" s="84" t="str">
        <f>Objects!$AW$66</f>
        <v>Coins (Copper)</v>
      </c>
      <c r="T269" s="81">
        <v>64</v>
      </c>
      <c r="U269" s="84" t="str">
        <f>Objects!$AW$66</f>
        <v>Coins (Copper)</v>
      </c>
      <c r="V269" s="81">
        <v>64</v>
      </c>
      <c r="W269" s="81"/>
      <c r="X269" s="91"/>
      <c r="AA269" s="81"/>
      <c r="AB269" s="81"/>
      <c r="AC269" s="81"/>
    </row>
    <row r="270" spans="1:29" ht="15" customHeight="1" x14ac:dyDescent="0.25">
      <c r="A270" s="33" t="str">
        <f>[3]Enums!$A$153</f>
        <v>1.3.2</v>
      </c>
      <c r="B270" s="81" t="b">
        <v>1</v>
      </c>
      <c r="C270" s="81" t="b">
        <v>0</v>
      </c>
      <c r="D270" s="81">
        <v>2</v>
      </c>
      <c r="E270" s="84" t="str">
        <f>Objects!$AW$68</f>
        <v>Stacks (Copper)</v>
      </c>
      <c r="F270" s="91">
        <v>8</v>
      </c>
      <c r="G270" s="84" t="str">
        <f>Objects!$AW$67</f>
        <v>Bars (Copper)</v>
      </c>
      <c r="H270" s="81">
        <v>64</v>
      </c>
      <c r="I270" s="84" t="str">
        <f>Objects!$AW$67</f>
        <v>Bars (Copper)</v>
      </c>
      <c r="J270" s="81">
        <v>64</v>
      </c>
      <c r="K270" s="84" t="str">
        <f>Objects!$AW$67</f>
        <v>Bars (Copper)</v>
      </c>
      <c r="L270" s="81">
        <v>64</v>
      </c>
      <c r="M270" s="84" t="str">
        <f>Objects!$AW$67</f>
        <v>Bars (Copper)</v>
      </c>
      <c r="N270" s="81">
        <v>64</v>
      </c>
      <c r="O270" s="84" t="str">
        <f>Objects!$AW$67</f>
        <v>Bars (Copper)</v>
      </c>
      <c r="P270" s="81">
        <v>64</v>
      </c>
      <c r="Q270" s="84" t="str">
        <f>Objects!$AW$67</f>
        <v>Bars (Copper)</v>
      </c>
      <c r="R270" s="81">
        <v>64</v>
      </c>
      <c r="S270" s="84" t="str">
        <f>Objects!$AW$67</f>
        <v>Bars (Copper)</v>
      </c>
      <c r="T270" s="81">
        <v>64</v>
      </c>
      <c r="U270" s="84" t="str">
        <f>Objects!$AW$67</f>
        <v>Bars (Copper)</v>
      </c>
      <c r="V270" s="81">
        <v>64</v>
      </c>
      <c r="W270" s="81"/>
      <c r="X270" s="91"/>
      <c r="AA270" s="81"/>
      <c r="AB270" s="81"/>
      <c r="AC270" s="81"/>
    </row>
    <row r="271" spans="1:29" ht="15" customHeight="1" x14ac:dyDescent="0.25">
      <c r="A271" s="33" t="str">
        <f>[3]Enums!$A$153</f>
        <v>1.3.2</v>
      </c>
      <c r="B271" s="81" t="b">
        <v>1</v>
      </c>
      <c r="C271" s="81" t="b">
        <v>0</v>
      </c>
      <c r="D271" s="81">
        <v>2</v>
      </c>
      <c r="E271" s="84" t="str">
        <f>Objects!$AW$77</f>
        <v>Trove (Copper)</v>
      </c>
      <c r="F271" s="91">
        <v>8</v>
      </c>
      <c r="G271" s="84" t="str">
        <f>Objects!$AW$68</f>
        <v>Stacks (Copper)</v>
      </c>
      <c r="H271" s="81">
        <v>64</v>
      </c>
      <c r="I271" s="84" t="str">
        <f>Objects!$AW$68</f>
        <v>Stacks (Copper)</v>
      </c>
      <c r="J271" s="81">
        <v>64</v>
      </c>
      <c r="K271" s="84" t="str">
        <f>Objects!$AW$68</f>
        <v>Stacks (Copper)</v>
      </c>
      <c r="L271" s="81">
        <v>64</v>
      </c>
      <c r="M271" s="84" t="str">
        <f>Objects!$AW$68</f>
        <v>Stacks (Copper)</v>
      </c>
      <c r="N271" s="81">
        <v>64</v>
      </c>
      <c r="O271" s="84" t="str">
        <f>Objects!$AW$68</f>
        <v>Stacks (Copper)</v>
      </c>
      <c r="P271" s="81">
        <v>64</v>
      </c>
      <c r="Q271" s="84" t="str">
        <f>Objects!$AW$68</f>
        <v>Stacks (Copper)</v>
      </c>
      <c r="R271" s="81">
        <v>64</v>
      </c>
      <c r="S271" s="84" t="str">
        <f>Objects!$AW$68</f>
        <v>Stacks (Copper)</v>
      </c>
      <c r="T271" s="81">
        <v>64</v>
      </c>
      <c r="U271" s="84" t="str">
        <f>Objects!$AW$68</f>
        <v>Stacks (Copper)</v>
      </c>
      <c r="V271" s="81">
        <v>64</v>
      </c>
      <c r="W271" s="81"/>
      <c r="X271" s="91"/>
      <c r="AA271" s="81"/>
      <c r="AB271" s="81"/>
      <c r="AC271" s="81"/>
    </row>
    <row r="272" spans="1:29" ht="15" customHeight="1" x14ac:dyDescent="0.25">
      <c r="A272" s="33" t="str">
        <f>[3]Enums!$A$153</f>
        <v>1.3.2</v>
      </c>
      <c r="B272" s="81" t="b">
        <v>1</v>
      </c>
      <c r="C272" s="81" t="b">
        <v>0</v>
      </c>
      <c r="D272" s="81">
        <v>2</v>
      </c>
      <c r="E272" s="84" t="str">
        <f>Objects!$AW$67</f>
        <v>Bars (Copper)</v>
      </c>
      <c r="F272" s="91">
        <v>9</v>
      </c>
      <c r="G272" s="84" t="str">
        <f>Objects!$AW$66</f>
        <v>Coins (Copper)</v>
      </c>
      <c r="H272" s="81">
        <v>64</v>
      </c>
      <c r="I272" s="84" t="str">
        <f>Objects!$AW$66</f>
        <v>Coins (Copper)</v>
      </c>
      <c r="J272" s="81">
        <v>64</v>
      </c>
      <c r="K272" s="84" t="str">
        <f>Objects!$AW$66</f>
        <v>Coins (Copper)</v>
      </c>
      <c r="L272" s="81">
        <v>64</v>
      </c>
      <c r="M272" s="84" t="str">
        <f>Objects!$AW$66</f>
        <v>Coins (Copper)</v>
      </c>
      <c r="N272" s="81">
        <v>64</v>
      </c>
      <c r="O272" s="84" t="str">
        <f>Objects!$AW$66</f>
        <v>Coins (Copper)</v>
      </c>
      <c r="P272" s="81">
        <v>64</v>
      </c>
      <c r="Q272" s="84" t="str">
        <f>Objects!$AW$66</f>
        <v>Coins (Copper)</v>
      </c>
      <c r="R272" s="81">
        <v>64</v>
      </c>
      <c r="S272" s="84" t="str">
        <f>Objects!$AW$66</f>
        <v>Coins (Copper)</v>
      </c>
      <c r="T272" s="81">
        <v>64</v>
      </c>
      <c r="U272" s="84" t="str">
        <f>Objects!$AW$66</f>
        <v>Coins (Copper)</v>
      </c>
      <c r="V272" s="81">
        <v>64</v>
      </c>
      <c r="W272" s="84" t="str">
        <f>Objects!$AW$66</f>
        <v>Coins (Copper)</v>
      </c>
      <c r="X272" s="81">
        <v>64</v>
      </c>
      <c r="AA272" s="81"/>
      <c r="AB272" s="81"/>
      <c r="AC272" s="81"/>
    </row>
    <row r="273" spans="1:29" ht="15" customHeight="1" x14ac:dyDescent="0.25">
      <c r="A273" s="33" t="str">
        <f>[3]Enums!$A$153</f>
        <v>1.3.2</v>
      </c>
      <c r="B273" s="81" t="b">
        <v>1</v>
      </c>
      <c r="C273" s="81" t="b">
        <v>0</v>
      </c>
      <c r="D273" s="81">
        <v>2</v>
      </c>
      <c r="E273" s="84" t="str">
        <f>Objects!$AW$68</f>
        <v>Stacks (Copper)</v>
      </c>
      <c r="F273" s="91">
        <v>9</v>
      </c>
      <c r="G273" s="84" t="str">
        <f>Objects!$AW$67</f>
        <v>Bars (Copper)</v>
      </c>
      <c r="H273" s="81">
        <v>64</v>
      </c>
      <c r="I273" s="84" t="str">
        <f>Objects!$AW$67</f>
        <v>Bars (Copper)</v>
      </c>
      <c r="J273" s="81">
        <v>64</v>
      </c>
      <c r="K273" s="84" t="str">
        <f>Objects!$AW$67</f>
        <v>Bars (Copper)</v>
      </c>
      <c r="L273" s="81">
        <v>64</v>
      </c>
      <c r="M273" s="84" t="str">
        <f>Objects!$AW$67</f>
        <v>Bars (Copper)</v>
      </c>
      <c r="N273" s="81">
        <v>64</v>
      </c>
      <c r="O273" s="84" t="str">
        <f>Objects!$AW$67</f>
        <v>Bars (Copper)</v>
      </c>
      <c r="P273" s="81">
        <v>64</v>
      </c>
      <c r="Q273" s="84" t="str">
        <f>Objects!$AW$67</f>
        <v>Bars (Copper)</v>
      </c>
      <c r="R273" s="81">
        <v>64</v>
      </c>
      <c r="S273" s="84" t="str">
        <f>Objects!$AW$67</f>
        <v>Bars (Copper)</v>
      </c>
      <c r="T273" s="81">
        <v>64</v>
      </c>
      <c r="U273" s="84" t="str">
        <f>Objects!$AW$67</f>
        <v>Bars (Copper)</v>
      </c>
      <c r="V273" s="81">
        <v>64</v>
      </c>
      <c r="W273" s="84" t="str">
        <f>Objects!$AW$67</f>
        <v>Bars (Copper)</v>
      </c>
      <c r="X273" s="81">
        <v>64</v>
      </c>
      <c r="AA273" s="81"/>
      <c r="AB273" s="81"/>
      <c r="AC273" s="81"/>
    </row>
    <row r="274" spans="1:29" ht="15" customHeight="1" x14ac:dyDescent="0.25">
      <c r="A274" s="33" t="str">
        <f>[3]Enums!$A$153</f>
        <v>1.3.2</v>
      </c>
      <c r="B274" s="81" t="b">
        <v>1</v>
      </c>
      <c r="C274" s="81" t="b">
        <v>0</v>
      </c>
      <c r="D274" s="81">
        <v>2</v>
      </c>
      <c r="E274" s="84" t="str">
        <f>Objects!$AW$77</f>
        <v>Trove (Copper)</v>
      </c>
      <c r="F274" s="91">
        <v>9</v>
      </c>
      <c r="G274" s="84" t="str">
        <f>Objects!$AW$68</f>
        <v>Stacks (Copper)</v>
      </c>
      <c r="H274" s="81">
        <v>64</v>
      </c>
      <c r="I274" s="84" t="str">
        <f>Objects!$AW$68</f>
        <v>Stacks (Copper)</v>
      </c>
      <c r="J274" s="81">
        <v>64</v>
      </c>
      <c r="K274" s="84" t="str">
        <f>Objects!$AW$68</f>
        <v>Stacks (Copper)</v>
      </c>
      <c r="L274" s="81">
        <v>64</v>
      </c>
      <c r="M274" s="84" t="str">
        <f>Objects!$AW$68</f>
        <v>Stacks (Copper)</v>
      </c>
      <c r="N274" s="81">
        <v>64</v>
      </c>
      <c r="O274" s="84" t="str">
        <f>Objects!$AW$68</f>
        <v>Stacks (Copper)</v>
      </c>
      <c r="P274" s="81">
        <v>64</v>
      </c>
      <c r="Q274" s="84" t="str">
        <f>Objects!$AW$68</f>
        <v>Stacks (Copper)</v>
      </c>
      <c r="R274" s="81">
        <v>64</v>
      </c>
      <c r="S274" s="84" t="str">
        <f>Objects!$AW$68</f>
        <v>Stacks (Copper)</v>
      </c>
      <c r="T274" s="81">
        <v>64</v>
      </c>
      <c r="U274" s="84" t="str">
        <f>Objects!$AW$68</f>
        <v>Stacks (Copper)</v>
      </c>
      <c r="V274" s="81">
        <v>64</v>
      </c>
      <c r="W274" s="84" t="str">
        <f>Objects!$AW$68</f>
        <v>Stacks (Copper)</v>
      </c>
      <c r="X274" s="81">
        <v>64</v>
      </c>
      <c r="AA274" s="81"/>
      <c r="AB274" s="81"/>
      <c r="AC274" s="81"/>
    </row>
    <row r="275" spans="1:29" ht="15" customHeight="1" x14ac:dyDescent="0.25">
      <c r="A275" s="33" t="str">
        <f>[3]Enums!$A$153</f>
        <v>1.3.2</v>
      </c>
      <c r="B275" s="81" t="b">
        <v>1</v>
      </c>
      <c r="C275" s="81" t="b">
        <v>1</v>
      </c>
      <c r="D275" s="81">
        <v>8</v>
      </c>
      <c r="E275" s="84" t="str">
        <f>Objects!$AH$2</f>
        <v>Solar Cell</v>
      </c>
      <c r="F275" s="91">
        <v>1</v>
      </c>
      <c r="G275" s="84" t="str">
        <f>Objects!$AG$7</f>
        <v>Wafer (Solar Cell)</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25">
      <c r="A276" s="33" t="str">
        <f>[3]Enums!$A$153</f>
        <v>1.3.2</v>
      </c>
      <c r="B276" s="81" t="b">
        <v>1</v>
      </c>
      <c r="C276" s="81" t="b">
        <v>1</v>
      </c>
      <c r="D276" s="81">
        <v>8</v>
      </c>
      <c r="E276" s="84" t="str">
        <f>Objects!$AH$3</f>
        <v>Processor</v>
      </c>
      <c r="F276" s="91">
        <v>8</v>
      </c>
      <c r="G276" s="84" t="str">
        <f>Objects!$AG$15</f>
        <v>Wafer (Processor)</v>
      </c>
      <c r="H276" s="81">
        <v>1</v>
      </c>
      <c r="I276" s="81"/>
      <c r="J276" s="81"/>
      <c r="K276" s="81"/>
      <c r="L276" s="91"/>
      <c r="M276" s="84"/>
      <c r="N276" s="81"/>
      <c r="O276" s="81"/>
      <c r="P276" s="81"/>
      <c r="Q276" s="81"/>
      <c r="R276" s="91"/>
      <c r="S276" s="84"/>
      <c r="T276" s="81"/>
      <c r="U276" s="81"/>
      <c r="V276" s="81"/>
      <c r="W276" s="81"/>
      <c r="X276" s="91"/>
      <c r="AA276" s="81"/>
      <c r="AB276" s="81"/>
      <c r="AC276" s="81"/>
    </row>
    <row r="277" spans="1:29" ht="15" customHeight="1" x14ac:dyDescent="0.25">
      <c r="A277" s="33" t="str">
        <f>[3]Enums!$A$153</f>
        <v>1.3.2</v>
      </c>
      <c r="B277" s="81" t="b">
        <v>1</v>
      </c>
      <c r="C277" s="81" t="b">
        <v>1</v>
      </c>
      <c r="D277" s="81">
        <v>8</v>
      </c>
      <c r="E277" s="84" t="str">
        <f>Objects!$AH$4</f>
        <v>Temperature Sensor</v>
      </c>
      <c r="F277" s="91">
        <v>32</v>
      </c>
      <c r="G277" s="84" t="str">
        <f>Objects!$AG$20</f>
        <v>Wafer (Temperature Sensor)</v>
      </c>
      <c r="H277" s="81">
        <v>1</v>
      </c>
      <c r="I277" s="81"/>
      <c r="J277" s="81"/>
      <c r="K277" s="81"/>
      <c r="L277" s="91"/>
      <c r="M277" s="84"/>
      <c r="N277" s="81"/>
      <c r="O277" s="81"/>
      <c r="P277" s="81"/>
      <c r="Q277" s="81"/>
      <c r="R277" s="91"/>
      <c r="S277" s="84"/>
      <c r="T277" s="81"/>
      <c r="U277" s="81"/>
      <c r="V277" s="81"/>
      <c r="W277" s="81"/>
      <c r="X277" s="91"/>
      <c r="AA277" s="81"/>
      <c r="AB277" s="81"/>
      <c r="AC277" s="81"/>
    </row>
    <row r="278" spans="1:29" ht="15" customHeight="1" x14ac:dyDescent="0.25">
      <c r="A278" s="33" t="str">
        <f>[3]Enums!$A$153</f>
        <v>1.3.2</v>
      </c>
      <c r="B278" s="81" t="b">
        <v>1</v>
      </c>
      <c r="C278" s="81" t="b">
        <v>1</v>
      </c>
      <c r="D278" s="81">
        <v>8</v>
      </c>
      <c r="E278" s="84" t="str">
        <f>Objects!$AH$5</f>
        <v>Pressure Sensor</v>
      </c>
      <c r="F278" s="91">
        <v>32</v>
      </c>
      <c r="G278" s="84" t="str">
        <f>Objects!$AG$25</f>
        <v>Wafer (Pressure Sensor)</v>
      </c>
      <c r="H278" s="81">
        <v>1</v>
      </c>
      <c r="I278" s="81"/>
      <c r="J278" s="81"/>
      <c r="K278" s="81"/>
      <c r="L278" s="91"/>
      <c r="M278" s="84"/>
      <c r="N278" s="81"/>
      <c r="O278" s="81"/>
      <c r="P278" s="81"/>
      <c r="Q278" s="81"/>
      <c r="R278" s="91"/>
      <c r="S278" s="84"/>
      <c r="T278" s="81"/>
      <c r="U278" s="81"/>
      <c r="V278" s="81"/>
      <c r="W278" s="81"/>
      <c r="X278" s="91"/>
      <c r="AA278" s="81"/>
      <c r="AB278" s="81"/>
      <c r="AC278" s="81"/>
    </row>
    <row r="279" spans="1:29" ht="15" customHeight="1" x14ac:dyDescent="0.25">
      <c r="A279" s="33" t="str">
        <f>[3]Enums!$A$153</f>
        <v>1.3.2</v>
      </c>
      <c r="B279" s="81" t="b">
        <v>1</v>
      </c>
      <c r="C279" s="81" t="b">
        <v>1</v>
      </c>
      <c r="D279" s="81">
        <v>8</v>
      </c>
      <c r="E279" s="84" t="str">
        <f>Objects!$AH$6</f>
        <v>Low Power Radio</v>
      </c>
      <c r="F279" s="91">
        <v>8</v>
      </c>
      <c r="G279" s="84" t="str">
        <f>Objects!$AG$33</f>
        <v>Wafer (Low Power Radio)</v>
      </c>
      <c r="H279" s="81">
        <v>1</v>
      </c>
      <c r="I279" s="81"/>
      <c r="J279" s="81"/>
      <c r="K279" s="81"/>
      <c r="L279" s="91"/>
      <c r="M279" s="84"/>
      <c r="N279" s="81"/>
      <c r="O279" s="81"/>
      <c r="P279" s="81"/>
      <c r="Q279" s="81"/>
      <c r="R279" s="91"/>
      <c r="S279" s="84"/>
      <c r="T279" s="81"/>
      <c r="U279" s="81"/>
      <c r="V279" s="81"/>
      <c r="W279" s="81"/>
      <c r="X279" s="91"/>
      <c r="AA279" s="81"/>
      <c r="AB279" s="81"/>
      <c r="AC279" s="81"/>
    </row>
    <row r="280" spans="1:29" ht="15" customHeight="1" x14ac:dyDescent="0.25">
      <c r="A280" s="33" t="str">
        <f>[3]Enums!$A$153</f>
        <v>1.3.2</v>
      </c>
      <c r="B280" s="81" t="b">
        <v>1</v>
      </c>
      <c r="C280" s="81" t="b">
        <v>1</v>
      </c>
      <c r="D280" s="81">
        <v>8</v>
      </c>
      <c r="E280" s="84" t="str">
        <f>Objects!$AH$7</f>
        <v>DSP</v>
      </c>
      <c r="F280" s="91">
        <v>16</v>
      </c>
      <c r="G280" s="84" t="str">
        <f>Objects!$AG$41</f>
        <v>Wafer (DSP)</v>
      </c>
      <c r="H280" s="81">
        <v>1</v>
      </c>
      <c r="I280" s="81"/>
      <c r="J280" s="81"/>
      <c r="K280" s="81"/>
      <c r="L280" s="91"/>
      <c r="M280" s="84"/>
      <c r="N280" s="81"/>
      <c r="O280" s="81"/>
      <c r="P280" s="81"/>
      <c r="Q280" s="81"/>
      <c r="R280" s="91"/>
      <c r="S280" s="84"/>
      <c r="T280" s="81"/>
      <c r="U280" s="81"/>
      <c r="V280" s="81"/>
      <c r="W280" s="81"/>
      <c r="X280" s="91"/>
      <c r="AA280" s="81"/>
      <c r="AB280" s="81"/>
      <c r="AC280" s="81"/>
    </row>
    <row r="281" spans="1:29" ht="15" customHeight="1" x14ac:dyDescent="0.25">
      <c r="A281" s="33" t="str">
        <f>[3]Enums!$A$153</f>
        <v>1.3.2</v>
      </c>
      <c r="B281" s="81" t="b">
        <v>1</v>
      </c>
      <c r="C281" s="81" t="b">
        <v>1</v>
      </c>
      <c r="D281" s="81">
        <v>8</v>
      </c>
      <c r="E281" s="84" t="str">
        <f>Objects!$AH$8</f>
        <v>Digital Analog Convertor</v>
      </c>
      <c r="F281" s="91">
        <v>16</v>
      </c>
      <c r="G281" s="84" t="str">
        <f>Objects!$AG$46</f>
        <v>Wafer (Digital Analog Convertor)</v>
      </c>
      <c r="H281" s="81">
        <v>1</v>
      </c>
      <c r="I281" s="81"/>
      <c r="J281" s="81"/>
      <c r="K281" s="81"/>
      <c r="L281" s="91"/>
      <c r="M281" s="84"/>
      <c r="N281" s="81"/>
      <c r="O281" s="81"/>
      <c r="P281" s="81"/>
      <c r="Q281" s="81"/>
      <c r="R281" s="91"/>
      <c r="S281" s="84"/>
      <c r="T281" s="81"/>
      <c r="U281" s="81"/>
      <c r="V281" s="81"/>
      <c r="W281" s="81"/>
      <c r="X281" s="91"/>
      <c r="AA281" s="81"/>
      <c r="AB281" s="81"/>
      <c r="AC281" s="81"/>
    </row>
    <row r="282" spans="1:29" ht="15" customHeight="1" x14ac:dyDescent="0.25">
      <c r="A282" s="33" t="str">
        <f>[3]Enums!$A$153</f>
        <v>1.3.2</v>
      </c>
      <c r="B282" s="81" t="b">
        <v>1</v>
      </c>
      <c r="C282" s="81" t="b">
        <v>1</v>
      </c>
      <c r="D282" s="81">
        <v>8</v>
      </c>
      <c r="E282" s="84" t="str">
        <f>Objects!$AH$9</f>
        <v>Amplifier</v>
      </c>
      <c r="F282" s="91">
        <v>32</v>
      </c>
      <c r="G282" s="84" t="str">
        <f>Objects!$AG$51</f>
        <v>Wafer (Amplifier)</v>
      </c>
      <c r="H282" s="81">
        <v>1</v>
      </c>
      <c r="I282" s="81"/>
      <c r="J282" s="81"/>
      <c r="K282" s="81"/>
      <c r="L282" s="91"/>
      <c r="M282" s="84"/>
      <c r="N282" s="81"/>
      <c r="O282" s="81"/>
      <c r="P282" s="81"/>
      <c r="Q282" s="81"/>
      <c r="R282" s="91"/>
      <c r="S282" s="84"/>
      <c r="T282" s="81"/>
      <c r="U282" s="81"/>
      <c r="V282" s="81"/>
      <c r="W282" s="81"/>
      <c r="X282" s="91"/>
      <c r="AA282" s="81"/>
      <c r="AB282" s="81"/>
      <c r="AC282" s="81"/>
    </row>
    <row r="283" spans="1:29" ht="15" customHeight="1" x14ac:dyDescent="0.25">
      <c r="A283" s="33" t="str">
        <f>[3]Enums!$A$153</f>
        <v>1.3.2</v>
      </c>
      <c r="B283" s="81" t="b">
        <v>1</v>
      </c>
      <c r="C283" s="81" t="b">
        <v>1</v>
      </c>
      <c r="D283" s="81">
        <v>8</v>
      </c>
      <c r="E283" s="84" t="str">
        <f>Objects!$AH$10</f>
        <v>OLED Array</v>
      </c>
      <c r="F283" s="91">
        <v>1</v>
      </c>
      <c r="G283" s="84" t="str">
        <f>Objects!$AG$56</f>
        <v>Wafer (OLED Array)</v>
      </c>
      <c r="H283" s="81">
        <v>1</v>
      </c>
      <c r="I283" s="81"/>
      <c r="J283" s="81"/>
      <c r="K283" s="81"/>
      <c r="L283" s="91"/>
      <c r="M283" s="84"/>
      <c r="N283" s="81"/>
      <c r="O283" s="81"/>
      <c r="P283" s="81"/>
      <c r="Q283" s="81"/>
      <c r="R283" s="91"/>
      <c r="S283" s="84"/>
      <c r="T283" s="81"/>
      <c r="U283" s="81"/>
      <c r="V283" s="81"/>
      <c r="W283" s="81"/>
      <c r="X283" s="91"/>
      <c r="AA283" s="81"/>
      <c r="AB283" s="81"/>
      <c r="AC283" s="81"/>
    </row>
    <row r="284" spans="1:29" ht="15" customHeight="1" x14ac:dyDescent="0.25">
      <c r="A284" s="33" t="str">
        <f>[3]Enums!$A$153</f>
        <v>1.3.2</v>
      </c>
      <c r="B284" s="81" t="b">
        <v>1</v>
      </c>
      <c r="C284" s="81" t="b">
        <v>0</v>
      </c>
      <c r="D284" s="81">
        <v>8</v>
      </c>
      <c r="E284" s="84" t="str">
        <f>Objects!$AT$22</f>
        <v>Solar Array</v>
      </c>
      <c r="F284" s="91">
        <v>1</v>
      </c>
      <c r="G284" s="84" t="str">
        <f>Objects!$AH$2</f>
        <v>Solar Cell</v>
      </c>
      <c r="H284" s="91">
        <v>1</v>
      </c>
      <c r="I284" s="84" t="str">
        <f>Objects!$AH$2</f>
        <v>Solar Cell</v>
      </c>
      <c r="J284" s="91">
        <v>1</v>
      </c>
      <c r="K284" s="84" t="str">
        <f>Objects!$AH$2</f>
        <v>Solar Cell</v>
      </c>
      <c r="L284" s="91">
        <v>1</v>
      </c>
      <c r="M284" s="84"/>
      <c r="N284" s="81"/>
      <c r="O284" s="81" t="str">
        <f>Objects!$AZ$154</f>
        <v>Redstone Block</v>
      </c>
      <c r="P284" s="81">
        <v>1</v>
      </c>
      <c r="Q284" s="81"/>
      <c r="R284" s="91"/>
      <c r="S284" s="84"/>
      <c r="T284" s="81"/>
      <c r="U284" s="81"/>
      <c r="V284" s="81"/>
      <c r="W284" s="81"/>
      <c r="X284" s="91"/>
      <c r="AA284" s="81"/>
      <c r="AB284" s="81"/>
      <c r="AC284" s="81"/>
    </row>
    <row r="285" spans="1:29" ht="15" customHeight="1" x14ac:dyDescent="0.25">
      <c r="A285" s="33" t="str">
        <f>[3]Enums!$A$153</f>
        <v>1.3.2</v>
      </c>
      <c r="B285" s="81" t="b">
        <v>1</v>
      </c>
      <c r="C285" s="81" t="b">
        <v>0</v>
      </c>
      <c r="D285" s="81">
        <v>8</v>
      </c>
      <c r="E285" s="84" t="str">
        <f>Objects!$AW$70</f>
        <v>254 nm UV Bulbs</v>
      </c>
      <c r="F285" s="91">
        <v>32</v>
      </c>
      <c r="G285" s="84" t="str">
        <f>Objects!$AZ$104</f>
        <v>Glass Pane</v>
      </c>
      <c r="H285" s="81">
        <v>1</v>
      </c>
      <c r="I285" s="84" t="str">
        <f>Objects!$AZ$104</f>
        <v>Glass Pane</v>
      </c>
      <c r="J285" s="81">
        <v>1</v>
      </c>
      <c r="K285" s="84" t="str">
        <f>Objects!$AZ$104</f>
        <v>Glass Pane</v>
      </c>
      <c r="L285" s="81">
        <v>1</v>
      </c>
      <c r="M285" s="81" t="str">
        <f>Objects!$AE$14</f>
        <v>Hose (Low Pressure)</v>
      </c>
      <c r="N285" s="81">
        <v>1</v>
      </c>
      <c r="O285" s="81" t="str">
        <f>Objects!$R$81</f>
        <v>Vial (Mercury)</v>
      </c>
      <c r="P285" s="81">
        <v>1</v>
      </c>
      <c r="Q285" s="81" t="str">
        <f>Objects!$AY$77</f>
        <v>Redstone</v>
      </c>
      <c r="R285" s="91">
        <v>1</v>
      </c>
      <c r="S285" s="84" t="str">
        <f>Objects!$AZ$104</f>
        <v>Glass Pane</v>
      </c>
      <c r="T285" s="81">
        <v>1</v>
      </c>
      <c r="U285" s="84" t="str">
        <f>Objects!$AZ$104</f>
        <v>Glass Pane</v>
      </c>
      <c r="V285" s="81">
        <v>1</v>
      </c>
      <c r="W285" s="84" t="str">
        <f>Objects!$AZ$104</f>
        <v>Glass Pane</v>
      </c>
      <c r="X285" s="81">
        <v>1</v>
      </c>
      <c r="AA285" s="81"/>
      <c r="AB285" s="81"/>
      <c r="AC285" s="81"/>
    </row>
    <row r="286" spans="1:29" ht="15" customHeight="1" x14ac:dyDescent="0.25">
      <c r="A286" s="33" t="str">
        <f>[3]Enums!$A$153</f>
        <v>1.3.2</v>
      </c>
      <c r="B286" s="81" t="b">
        <v>1</v>
      </c>
      <c r="C286" s="81" t="b">
        <v>0</v>
      </c>
      <c r="D286" s="81">
        <v>8</v>
      </c>
      <c r="E286" s="84" t="str">
        <f>Objects!$AW$69</f>
        <v>365 nm UV Bulbs</v>
      </c>
      <c r="F286" s="91">
        <v>32</v>
      </c>
      <c r="G286" s="84" t="str">
        <f>Objects!$AZ$104</f>
        <v>Glass Pane</v>
      </c>
      <c r="H286" s="81">
        <v>1</v>
      </c>
      <c r="I286" s="84" t="str">
        <f>Objects!$AZ$104</f>
        <v>Glass Pane</v>
      </c>
      <c r="J286" s="81">
        <v>1</v>
      </c>
      <c r="K286" s="84" t="str">
        <f>Objects!$AZ$104</f>
        <v>Glass Pane</v>
      </c>
      <c r="L286" s="81">
        <v>1</v>
      </c>
      <c r="M286" s="81" t="str">
        <f>Objects!$AE$145</f>
        <v>Hose (Medium Pressure)</v>
      </c>
      <c r="N286" s="81">
        <v>1</v>
      </c>
      <c r="O286" s="81" t="str">
        <f>Objects!$R$81</f>
        <v>Vial (Mercury)</v>
      </c>
      <c r="P286" s="81">
        <v>1</v>
      </c>
      <c r="Q286" s="81" t="str">
        <f>Objects!$AY$77</f>
        <v>Redstone</v>
      </c>
      <c r="R286" s="91">
        <v>1</v>
      </c>
      <c r="S286" s="84" t="str">
        <f>Objects!$AZ$104</f>
        <v>Glass Pane</v>
      </c>
      <c r="T286" s="81">
        <v>1</v>
      </c>
      <c r="U286" s="84" t="str">
        <f>Objects!$AZ$104</f>
        <v>Glass Pane</v>
      </c>
      <c r="V286" s="81">
        <v>1</v>
      </c>
      <c r="W286" s="84" t="str">
        <f>Objects!$AZ$104</f>
        <v>Glass Pane</v>
      </c>
      <c r="X286" s="81">
        <v>1</v>
      </c>
      <c r="AA286" s="81"/>
      <c r="AB286" s="81"/>
      <c r="AC286" s="81"/>
    </row>
    <row r="287" spans="1:29" ht="15" customHeight="1" x14ac:dyDescent="0.25">
      <c r="A287" s="33" t="str">
        <f>[3]Enums!$A$153</f>
        <v>1.3.2</v>
      </c>
      <c r="B287" s="81" t="b">
        <v>1</v>
      </c>
      <c r="C287" s="81" t="b">
        <v>0</v>
      </c>
      <c r="D287" s="81">
        <v>2</v>
      </c>
      <c r="E287" s="84" t="str">
        <f>Objects!$AW$71</f>
        <v>Voice Cone</v>
      </c>
      <c r="F287" s="91">
        <v>1</v>
      </c>
      <c r="G287" s="84" t="str">
        <f>Objects!$V$67</f>
        <v>Bag (PolyIsoPrene Pellets)</v>
      </c>
      <c r="H287" s="81">
        <v>1</v>
      </c>
      <c r="I287" s="81"/>
      <c r="J287" s="81"/>
      <c r="K287" s="84" t="str">
        <f>Objects!$V$67</f>
        <v>Bag (PolyIsoPrene Pellets)</v>
      </c>
      <c r="L287" s="81">
        <v>1</v>
      </c>
      <c r="M287" s="84" t="str">
        <f>Objects!$V$67</f>
        <v>Bag (PolyIsoPrene Pellets)</v>
      </c>
      <c r="N287" s="81">
        <v>1</v>
      </c>
      <c r="O287" s="81" t="str">
        <f>Objects!$AZ$154</f>
        <v>Redstone Block</v>
      </c>
      <c r="P287" s="81">
        <v>1</v>
      </c>
      <c r="Q287" s="84" t="str">
        <f>Objects!$V$67</f>
        <v>Bag (PolyIsoPrene Pellets)</v>
      </c>
      <c r="R287" s="81">
        <v>1</v>
      </c>
      <c r="S287" s="84"/>
      <c r="T287" s="81"/>
      <c r="U287" s="84" t="str">
        <f>Objects!$V$67</f>
        <v>Bag (PolyIsoPrene Pellets)</v>
      </c>
      <c r="V287" s="81">
        <v>1</v>
      </c>
      <c r="W287" s="81"/>
      <c r="X287" s="91"/>
      <c r="AA287" s="81"/>
      <c r="AB287" s="81"/>
      <c r="AC287" s="81"/>
    </row>
    <row r="288" spans="1:29" ht="15" customHeight="1" x14ac:dyDescent="0.25">
      <c r="A288" s="33" t="str">
        <f>[3]Enums!$A$153</f>
        <v>1.3.2</v>
      </c>
      <c r="B288" s="81" t="b">
        <v>1</v>
      </c>
      <c r="C288" s="81" t="b">
        <v>0</v>
      </c>
      <c r="D288" s="81">
        <v>4</v>
      </c>
      <c r="E288" s="84" t="str">
        <f>Objects!$AW$72</f>
        <v>Megaphone</v>
      </c>
      <c r="F288" s="91">
        <v>1</v>
      </c>
      <c r="G288" s="84" t="str">
        <f>Objects!$V$23</f>
        <v>Bag (Low Density PolyEthylene Pellets)</v>
      </c>
      <c r="H288" s="81">
        <v>1</v>
      </c>
      <c r="I288" s="81"/>
      <c r="J288" s="81"/>
      <c r="K288" s="84" t="str">
        <f>Objects!$V$23</f>
        <v>Bag (Low Density PolyEthylene Pellets)</v>
      </c>
      <c r="L288" s="81">
        <v>1</v>
      </c>
      <c r="M288" s="84" t="str">
        <f>Objects!$V$23</f>
        <v>Bag (Low Density PolyEthylene Pellets)</v>
      </c>
      <c r="N288" s="81">
        <v>1</v>
      </c>
      <c r="O288" s="81" t="str">
        <f>Objects!$AZ$154</f>
        <v>Redstone Block</v>
      </c>
      <c r="P288" s="81">
        <v>1</v>
      </c>
      <c r="Q288" s="84" t="str">
        <f>Objects!$V$23</f>
        <v>Bag (Low Density PolyEthylene Pellets)</v>
      </c>
      <c r="R288" s="81">
        <v>1</v>
      </c>
      <c r="S288" s="84"/>
      <c r="T288" s="81"/>
      <c r="U288" s="84" t="str">
        <f>Objects!$V$23</f>
        <v>Bag (Low Density PolyEthylene Pellets)</v>
      </c>
      <c r="V288" s="81">
        <v>1</v>
      </c>
      <c r="W288" s="81"/>
      <c r="X288" s="91"/>
      <c r="AA288" s="81"/>
      <c r="AB288" s="81"/>
      <c r="AC288" s="81"/>
    </row>
    <row r="289" spans="1:29" ht="15" customHeight="1" x14ac:dyDescent="0.25">
      <c r="A289" s="33" t="str">
        <f>[3]Enums!$A$153</f>
        <v>1.3.2</v>
      </c>
      <c r="B289" s="81" t="b">
        <v>1</v>
      </c>
      <c r="C289" s="81" t="b">
        <v>0</v>
      </c>
      <c r="D289" s="81">
        <v>4</v>
      </c>
      <c r="E289" s="84" t="str">
        <f>Objects!$AW$72</f>
        <v>Megaphone</v>
      </c>
      <c r="F289" s="91">
        <v>1</v>
      </c>
      <c r="G289" s="84" t="str">
        <f>Objects!$V$84</f>
        <v>Bag (PolyPropylene Pellets)</v>
      </c>
      <c r="H289" s="81">
        <v>1</v>
      </c>
      <c r="I289" s="81"/>
      <c r="J289" s="81"/>
      <c r="K289" s="84" t="str">
        <f>Objects!$V$84</f>
        <v>Bag (PolyPropylene Pellets)</v>
      </c>
      <c r="L289" s="81">
        <v>1</v>
      </c>
      <c r="M289" s="84" t="str">
        <f>Objects!$V$84</f>
        <v>Bag (PolyPropylene Pellets)</v>
      </c>
      <c r="N289" s="81">
        <v>1</v>
      </c>
      <c r="O289" s="81" t="str">
        <f>Objects!$AZ$154</f>
        <v>Redstone Block</v>
      </c>
      <c r="P289" s="81">
        <v>1</v>
      </c>
      <c r="Q289" s="84" t="str">
        <f>Objects!$V$84</f>
        <v>Bag (PolyPropylene Pellets)</v>
      </c>
      <c r="R289" s="81">
        <v>1</v>
      </c>
      <c r="S289" s="84"/>
      <c r="T289" s="81"/>
      <c r="U289" s="84" t="str">
        <f>Objects!$V$84</f>
        <v>Bag (PolyPropylene Pellets)</v>
      </c>
      <c r="V289" s="81">
        <v>1</v>
      </c>
      <c r="W289" s="81"/>
      <c r="X289" s="91"/>
      <c r="AA289" s="81"/>
      <c r="AB289" s="81"/>
      <c r="AC289" s="81"/>
    </row>
    <row r="290" spans="1:29" ht="15" customHeight="1" x14ac:dyDescent="0.25">
      <c r="A290" s="33" t="str">
        <f>[3]Enums!$A$153</f>
        <v>1.3.2</v>
      </c>
      <c r="B290" s="81" t="b">
        <v>1</v>
      </c>
      <c r="C290" s="81" t="b">
        <v>0</v>
      </c>
      <c r="D290" s="81">
        <v>8</v>
      </c>
      <c r="E290" s="84" t="str">
        <f>Objects!$AW$73</f>
        <v>HAM Radio</v>
      </c>
      <c r="F290" s="91">
        <v>1</v>
      </c>
      <c r="G290" s="84" t="str">
        <f>Objects!$AH$6</f>
        <v>Low Power Radio</v>
      </c>
      <c r="H290" s="81">
        <v>1</v>
      </c>
      <c r="I290" s="84" t="str">
        <f>Objects!$AE$153</f>
        <v>HAM Radio Case (SAN)</v>
      </c>
      <c r="J290" s="81">
        <v>1</v>
      </c>
      <c r="K290" s="84" t="str">
        <f>Objects!$AH$9</f>
        <v>Amplifier</v>
      </c>
      <c r="L290" s="91">
        <v>1</v>
      </c>
      <c r="S290" s="84"/>
      <c r="T290" s="81"/>
      <c r="U290" s="81"/>
      <c r="V290" s="81"/>
      <c r="W290" s="81"/>
      <c r="X290" s="91"/>
      <c r="AA290" s="81"/>
      <c r="AB290" s="81"/>
      <c r="AC290" s="81"/>
    </row>
    <row r="291" spans="1:29" ht="15" customHeight="1" x14ac:dyDescent="0.25">
      <c r="A291" s="33" t="str">
        <f>[3]Enums!$A$153</f>
        <v>1.3.2</v>
      </c>
      <c r="B291" s="81" t="b">
        <v>1</v>
      </c>
      <c r="C291" s="81" t="b">
        <v>0</v>
      </c>
      <c r="D291" s="81">
        <v>8</v>
      </c>
      <c r="E291" s="84" t="str">
        <f>Objects!$AW$74</f>
        <v>Walky Talky</v>
      </c>
      <c r="F291" s="91">
        <v>1</v>
      </c>
      <c r="G291" s="84" t="str">
        <f>Objects!$AH$6</f>
        <v>Low Power Radio</v>
      </c>
      <c r="H291" s="81">
        <v>1</v>
      </c>
      <c r="I291" s="84" t="str">
        <f>Objects!$AE$152</f>
        <v>Walky Talky Case (SAN)</v>
      </c>
      <c r="J291" s="81">
        <v>1</v>
      </c>
      <c r="K291" s="84"/>
      <c r="L291" s="91"/>
      <c r="S291" s="84"/>
      <c r="T291" s="81"/>
      <c r="U291" s="84"/>
      <c r="V291" s="91"/>
      <c r="W291" s="81"/>
      <c r="X291" s="91"/>
      <c r="AA291" s="81"/>
      <c r="AB291" s="81"/>
      <c r="AC291" s="81"/>
    </row>
    <row r="292" spans="1:29" ht="15" customHeight="1" x14ac:dyDescent="0.25">
      <c r="A292" s="33" t="str">
        <f>[3]Enums!$A$153</f>
        <v>1.3.2</v>
      </c>
      <c r="B292" s="81" t="b">
        <v>1</v>
      </c>
      <c r="C292" s="81" t="b">
        <v>0</v>
      </c>
      <c r="D292" s="81">
        <v>8</v>
      </c>
      <c r="E292" s="84" t="str">
        <f>Objects!$AW$75</f>
        <v>Cell Phone</v>
      </c>
      <c r="F292" s="91">
        <v>1</v>
      </c>
      <c r="G292" s="84" t="str">
        <f>Objects!$AH$6</f>
        <v>Low Power Radio</v>
      </c>
      <c r="H292" s="81">
        <v>1</v>
      </c>
      <c r="I292" s="84" t="str">
        <f>Objects!$AE$151</f>
        <v>Cell Phone Case (SAN)</v>
      </c>
      <c r="J292" s="81">
        <v>1</v>
      </c>
      <c r="K292" s="84" t="str">
        <f>Objects!$AH$10</f>
        <v>OLED Array</v>
      </c>
      <c r="L292" s="91">
        <v>1</v>
      </c>
      <c r="M292" s="84" t="str">
        <f>Objects!$AH$3</f>
        <v>Processor</v>
      </c>
      <c r="N292" s="81">
        <v>1</v>
      </c>
      <c r="O292" s="84" t="str">
        <f>Objects!$AH$9</f>
        <v>Amplifier</v>
      </c>
      <c r="P292" s="91">
        <v>1</v>
      </c>
      <c r="Q292" s="84" t="str">
        <f>Objects!$AH$8</f>
        <v>Digital Analog Convertor</v>
      </c>
      <c r="R292" s="81">
        <v>1</v>
      </c>
      <c r="U292" s="84" t="str">
        <f>Objects!$AE$151</f>
        <v>Cell Phone Case (SAN)</v>
      </c>
      <c r="V292" s="81">
        <v>1</v>
      </c>
      <c r="W292" s="84"/>
      <c r="X292" s="91"/>
      <c r="AA292" s="81"/>
      <c r="AB292" s="81"/>
      <c r="AC292" s="81"/>
    </row>
    <row r="293" spans="1:29" ht="15" customHeight="1" x14ac:dyDescent="0.25">
      <c r="A293" s="33" t="str">
        <f>[3]Enums!$A$154</f>
        <v>1.3.3</v>
      </c>
      <c r="B293" s="81" t="b">
        <v>1</v>
      </c>
      <c r="C293" s="81" t="b">
        <v>0</v>
      </c>
      <c r="D293" s="81">
        <v>8</v>
      </c>
      <c r="E293" s="84" t="str">
        <f>Objects!AW76</f>
        <v>Smart Phone</v>
      </c>
      <c r="F293" s="91">
        <v>1</v>
      </c>
      <c r="G293" s="84" t="str">
        <f>Objects!$AH$6</f>
        <v>Low Power Radio</v>
      </c>
      <c r="H293" s="81">
        <v>1</v>
      </c>
      <c r="I293" s="84" t="str">
        <f>Objects!$AH$5</f>
        <v>Pressure Sensor</v>
      </c>
      <c r="J293" s="91">
        <v>1</v>
      </c>
      <c r="K293" s="84" t="str">
        <f>Objects!$AH$10</f>
        <v>OLED Array</v>
      </c>
      <c r="L293" s="91">
        <v>1</v>
      </c>
      <c r="M293" s="84" t="str">
        <f>Objects!$AH$3</f>
        <v>Processor</v>
      </c>
      <c r="N293" s="81">
        <v>1</v>
      </c>
      <c r="O293" s="84" t="str">
        <f>Objects!$AH$9</f>
        <v>Amplifier</v>
      </c>
      <c r="P293" s="91">
        <v>1</v>
      </c>
      <c r="Q293" s="84" t="str">
        <f>Objects!$AH$8</f>
        <v>Digital Analog Convertor</v>
      </c>
      <c r="R293" s="81">
        <v>1</v>
      </c>
      <c r="S293" s="84" t="str">
        <f>Objects!$AH$7</f>
        <v>DSP</v>
      </c>
      <c r="T293" s="81">
        <v>1</v>
      </c>
      <c r="U293" s="84" t="str">
        <f>Objects!$AE$151</f>
        <v>Cell Phone Case (SAN)</v>
      </c>
      <c r="V293" s="81">
        <v>1</v>
      </c>
      <c r="W293" s="84" t="str">
        <f>Objects!$AH$7</f>
        <v>DSP</v>
      </c>
      <c r="X293" s="91">
        <v>1</v>
      </c>
      <c r="AA293" s="81"/>
      <c r="AB293" s="81"/>
      <c r="AC293" s="81"/>
    </row>
    <row r="294" spans="1:29" ht="15" customHeight="1" x14ac:dyDescent="0.25">
      <c r="A294" s="33" t="str">
        <f>[3]Enums!$A$155</f>
        <v>1.3.4</v>
      </c>
      <c r="B294" s="81" t="b">
        <v>1</v>
      </c>
      <c r="C294" s="81" t="b">
        <v>0</v>
      </c>
      <c r="D294" s="81">
        <v>8</v>
      </c>
      <c r="E294" s="84" t="str">
        <f>Objects!$AT$23</f>
        <v>Contact Printer</v>
      </c>
      <c r="F294" s="91">
        <v>1</v>
      </c>
      <c r="G294" s="81" t="str">
        <f>Objects!$AW$24</f>
        <v>Regulator (Extreme Pressure)</v>
      </c>
      <c r="H294" s="81">
        <v>1</v>
      </c>
      <c r="I294" s="81" t="str">
        <f>Objects!$AZ$156</f>
        <v>Hopper</v>
      </c>
      <c r="J294" s="81">
        <v>1</v>
      </c>
      <c r="K294" s="81" t="str">
        <f>Objects!$AW$24</f>
        <v>Regulator (Extreme Pressure)</v>
      </c>
      <c r="L294" s="91">
        <v>1</v>
      </c>
      <c r="M294" s="81"/>
      <c r="N294" s="81"/>
      <c r="O294" s="81" t="str">
        <f>Objects!$AZ$154</f>
        <v>Redstone Block</v>
      </c>
      <c r="P294" s="81">
        <v>1</v>
      </c>
      <c r="Q294" s="81"/>
      <c r="R294" s="91"/>
      <c r="S294" s="84" t="str">
        <f>Objects!$F$12</f>
        <v>Block of Tungsten</v>
      </c>
      <c r="T294" s="81">
        <v>1</v>
      </c>
      <c r="U294" s="81" t="str">
        <f>Objects!$AZ$63</f>
        <v>Furnace</v>
      </c>
      <c r="V294" s="81">
        <v>1</v>
      </c>
      <c r="W294" s="81" t="str">
        <f>Objects!$F$12</f>
        <v>Block of Tungsten</v>
      </c>
      <c r="X294" s="91">
        <v>1</v>
      </c>
      <c r="AA294" s="81"/>
      <c r="AB294" s="81"/>
      <c r="AC294" s="81"/>
    </row>
    <row r="295" spans="1:29" ht="15" customHeight="1" x14ac:dyDescent="0.25">
      <c r="A295" s="33" t="str">
        <f>[3]Enums!$A$155</f>
        <v>1.3.4</v>
      </c>
      <c r="B295" s="81" t="b">
        <v>1</v>
      </c>
      <c r="C295" s="81" t="b">
        <v>0</v>
      </c>
      <c r="D295" s="81">
        <v>9</v>
      </c>
      <c r="E295" s="84" t="str">
        <f>Objects!$AT$23</f>
        <v>Contact Printer</v>
      </c>
      <c r="F295" s="91">
        <v>1</v>
      </c>
      <c r="G295" s="81" t="str">
        <f>Objects!$AW$24</f>
        <v>Regulator (Extreme Pressure)</v>
      </c>
      <c r="H295" s="81">
        <v>1</v>
      </c>
      <c r="I295" s="81" t="str">
        <f>Objects!$AZ$156</f>
        <v>Hopper</v>
      </c>
      <c r="J295" s="81">
        <v>1</v>
      </c>
      <c r="K295" s="81" t="str">
        <f>Objects!$AW$24</f>
        <v>Regulator (Extreme Pressure)</v>
      </c>
      <c r="L295" s="91">
        <v>1</v>
      </c>
      <c r="M295" s="81"/>
      <c r="N295" s="81"/>
      <c r="O295" s="81" t="str">
        <f>Objects!$AZ$154</f>
        <v>Redstone Block</v>
      </c>
      <c r="P295" s="81">
        <v>1</v>
      </c>
      <c r="Q295" s="81"/>
      <c r="R295" s="91"/>
      <c r="S295" s="84" t="str">
        <f>Objects!$F$6</f>
        <v>Block of Nickel</v>
      </c>
      <c r="T295" s="81">
        <v>1</v>
      </c>
      <c r="U295" s="81" t="str">
        <f>Objects!$AZ$63</f>
        <v>Furnace</v>
      </c>
      <c r="V295" s="81">
        <v>1</v>
      </c>
      <c r="W295" s="84" t="str">
        <f>Objects!$F$6</f>
        <v>Block of Nickel</v>
      </c>
      <c r="X295" s="91">
        <v>1</v>
      </c>
      <c r="AA295" s="81"/>
      <c r="AB295" s="81"/>
      <c r="AC295" s="81"/>
    </row>
    <row r="296" spans="1:29" ht="15" customHeight="1" x14ac:dyDescent="0.25">
      <c r="A296" s="33" t="str">
        <f>[3]Enums!$A$155</f>
        <v>1.3.4</v>
      </c>
      <c r="B296" s="81" t="b">
        <v>1</v>
      </c>
      <c r="C296" s="81" t="b">
        <v>0</v>
      </c>
      <c r="D296" s="81">
        <v>10</v>
      </c>
      <c r="E296" s="84" t="str">
        <f>Objects!$AT$23</f>
        <v>Contact Printer</v>
      </c>
      <c r="F296" s="91">
        <v>1</v>
      </c>
      <c r="G296" s="81" t="str">
        <f>Objects!$AW$24</f>
        <v>Regulator (Extreme Pressure)</v>
      </c>
      <c r="H296" s="81">
        <v>1</v>
      </c>
      <c r="I296" s="81" t="str">
        <f>Objects!$AZ$156</f>
        <v>Hopper</v>
      </c>
      <c r="J296" s="81">
        <v>1</v>
      </c>
      <c r="K296" s="81" t="str">
        <f>Objects!$AW$24</f>
        <v>Regulator (Extreme Pressure)</v>
      </c>
      <c r="L296" s="91">
        <v>1</v>
      </c>
      <c r="M296" s="81"/>
      <c r="N296" s="81"/>
      <c r="O296" s="81" t="str">
        <f>Objects!$AZ$154</f>
        <v>Redstone Block</v>
      </c>
      <c r="P296" s="81">
        <v>1</v>
      </c>
      <c r="Q296" s="81"/>
      <c r="R296" s="91"/>
      <c r="S296" s="84" t="str">
        <f>Objects!$F$20</f>
        <v>Block of Bronze</v>
      </c>
      <c r="T296" s="81">
        <v>1</v>
      </c>
      <c r="U296" s="81" t="str">
        <f>Objects!$AZ$63</f>
        <v>Furnace</v>
      </c>
      <c r="V296" s="81">
        <v>1</v>
      </c>
      <c r="W296" s="84" t="str">
        <f>Objects!$F$20</f>
        <v>Block of Bronze</v>
      </c>
      <c r="X296" s="91">
        <v>1</v>
      </c>
      <c r="AA296" s="81"/>
      <c r="AB296" s="81"/>
      <c r="AC296" s="81"/>
    </row>
    <row r="297" spans="1:29" ht="15" customHeight="1" x14ac:dyDescent="0.25">
      <c r="A297" s="33" t="str">
        <f>[3]Enums!$A$155</f>
        <v>1.3.4</v>
      </c>
      <c r="B297" s="81" t="b">
        <v>1</v>
      </c>
      <c r="C297" s="81" t="b">
        <v>0</v>
      </c>
      <c r="D297" s="81">
        <v>11</v>
      </c>
      <c r="E297" s="84" t="str">
        <f>Objects!$AT$23</f>
        <v>Contact Printer</v>
      </c>
      <c r="F297" s="91">
        <v>1</v>
      </c>
      <c r="G297" s="81" t="str">
        <f>Objects!$AW$24</f>
        <v>Regulator (Extreme Pressure)</v>
      </c>
      <c r="H297" s="81">
        <v>1</v>
      </c>
      <c r="I297" s="81" t="str">
        <f>Objects!$AZ$156</f>
        <v>Hopper</v>
      </c>
      <c r="J297" s="81">
        <v>1</v>
      </c>
      <c r="K297" s="81" t="str">
        <f>Objects!$AW$24</f>
        <v>Regulator (Extreme Pressure)</v>
      </c>
      <c r="L297" s="91">
        <v>1</v>
      </c>
      <c r="M297" s="81"/>
      <c r="N297" s="81"/>
      <c r="O297" s="81" t="str">
        <f>Objects!$AZ$154</f>
        <v>Redstone Block</v>
      </c>
      <c r="P297" s="81">
        <v>1</v>
      </c>
      <c r="Q297" s="81"/>
      <c r="R297" s="91"/>
      <c r="S297" s="84" t="str">
        <f>Objects!$F$19</f>
        <v>Block of Brass</v>
      </c>
      <c r="T297" s="81">
        <v>1</v>
      </c>
      <c r="U297" s="81" t="str">
        <f>Objects!$AZ$63</f>
        <v>Furnace</v>
      </c>
      <c r="V297" s="81">
        <v>1</v>
      </c>
      <c r="W297" s="84" t="str">
        <f>Objects!$F$19</f>
        <v>Block of Brass</v>
      </c>
      <c r="X297" s="91">
        <v>1</v>
      </c>
      <c r="AA297" s="81"/>
      <c r="AB297" s="81"/>
      <c r="AC297" s="81"/>
    </row>
    <row r="298" spans="1:29" ht="15" customHeight="1" x14ac:dyDescent="0.25">
      <c r="A298" s="33" t="str">
        <f>[3]Enums!$A$155</f>
        <v>1.3.4</v>
      </c>
      <c r="B298" s="81" t="b">
        <v>1</v>
      </c>
      <c r="C298" s="81" t="b">
        <v>0</v>
      </c>
      <c r="D298" s="81">
        <v>8</v>
      </c>
      <c r="E298" s="84" t="str">
        <f>Objects!$AT$24</f>
        <v>Trading House</v>
      </c>
      <c r="F298" s="91">
        <v>1</v>
      </c>
      <c r="G298" s="84" t="str">
        <f>Objects!$AW$67</f>
        <v>Bars (Copper)</v>
      </c>
      <c r="H298" s="81">
        <v>1</v>
      </c>
      <c r="I298" s="84" t="str">
        <f>Objects!$AW$67</f>
        <v>Bars (Copper)</v>
      </c>
      <c r="J298" s="81">
        <v>1</v>
      </c>
      <c r="K298" s="84" t="str">
        <f>Objects!$AW$67</f>
        <v>Bars (Copper)</v>
      </c>
      <c r="L298" s="91">
        <v>1</v>
      </c>
      <c r="M298" s="81"/>
      <c r="N298" s="81"/>
      <c r="O298" s="81" t="str">
        <f>Objects!$AZ$154</f>
        <v>Redstone Block</v>
      </c>
      <c r="P298" s="81">
        <v>1</v>
      </c>
      <c r="Q298" s="81"/>
      <c r="R298" s="91"/>
      <c r="S298" s="84" t="str">
        <f>Objects!$F$12</f>
        <v>Block of Tungsten</v>
      </c>
      <c r="T298" s="81">
        <v>1</v>
      </c>
      <c r="U298" s="81" t="str">
        <f>Objects!$AZ$63</f>
        <v>Furnace</v>
      </c>
      <c r="V298" s="81">
        <v>1</v>
      </c>
      <c r="W298" s="81" t="str">
        <f>Objects!$F$12</f>
        <v>Block of Tungsten</v>
      </c>
      <c r="X298" s="91">
        <v>1</v>
      </c>
      <c r="AA298" s="81"/>
      <c r="AB298" s="81"/>
      <c r="AC298" s="81"/>
    </row>
    <row r="299" spans="1:29" ht="15" customHeight="1" x14ac:dyDescent="0.25">
      <c r="A299" s="33" t="str">
        <f>[3]Enums!$A$155</f>
        <v>1.3.4</v>
      </c>
      <c r="B299" s="81" t="b">
        <v>1</v>
      </c>
      <c r="C299" s="81" t="b">
        <v>0</v>
      </c>
      <c r="D299" s="81">
        <v>8</v>
      </c>
      <c r="E299" s="84" t="str">
        <f>Objects!$AT$24</f>
        <v>Trading House</v>
      </c>
      <c r="F299" s="91">
        <v>1</v>
      </c>
      <c r="G299" s="84" t="str">
        <f>Objects!$AW$67</f>
        <v>Bars (Copper)</v>
      </c>
      <c r="H299" s="81">
        <v>1</v>
      </c>
      <c r="I299" s="84" t="str">
        <f>Objects!$AW$67</f>
        <v>Bars (Copper)</v>
      </c>
      <c r="J299" s="81">
        <v>1</v>
      </c>
      <c r="K299" s="84" t="str">
        <f>Objects!$AW$67</f>
        <v>Bars (Copper)</v>
      </c>
      <c r="L299" s="91">
        <v>1</v>
      </c>
      <c r="M299" s="81"/>
      <c r="N299" s="81"/>
      <c r="O299" s="81" t="str">
        <f>Objects!$AZ$154</f>
        <v>Redstone Block</v>
      </c>
      <c r="P299" s="81">
        <v>1</v>
      </c>
      <c r="Q299" s="81"/>
      <c r="R299" s="91"/>
      <c r="S299" s="84" t="str">
        <f>Objects!$F$6</f>
        <v>Block of Nickel</v>
      </c>
      <c r="T299" s="81">
        <v>1</v>
      </c>
      <c r="U299" s="81" t="str">
        <f>Objects!$AZ$63</f>
        <v>Furnace</v>
      </c>
      <c r="V299" s="81">
        <v>1</v>
      </c>
      <c r="W299" s="81" t="str">
        <f>Objects!$F$12</f>
        <v>Block of Tungsten</v>
      </c>
      <c r="X299" s="91">
        <v>1</v>
      </c>
      <c r="AA299" s="81"/>
      <c r="AB299" s="81"/>
      <c r="AC299" s="81"/>
    </row>
    <row r="300" spans="1:29" ht="15" customHeight="1" x14ac:dyDescent="0.25">
      <c r="A300" s="33" t="str">
        <f>[3]Enums!$A$155</f>
        <v>1.3.4</v>
      </c>
      <c r="B300" s="81" t="b">
        <v>1</v>
      </c>
      <c r="C300" s="81" t="b">
        <v>0</v>
      </c>
      <c r="D300" s="81">
        <v>8</v>
      </c>
      <c r="E300" s="84" t="str">
        <f>Objects!$AT$24</f>
        <v>Trading House</v>
      </c>
      <c r="F300" s="91">
        <v>1</v>
      </c>
      <c r="G300" s="84" t="str">
        <f>Objects!$AW$67</f>
        <v>Bars (Copper)</v>
      </c>
      <c r="H300" s="81">
        <v>1</v>
      </c>
      <c r="I300" s="84" t="str">
        <f>Objects!$AW$67</f>
        <v>Bars (Copper)</v>
      </c>
      <c r="J300" s="81">
        <v>1</v>
      </c>
      <c r="K300" s="84" t="str">
        <f>Objects!$AW$67</f>
        <v>Bars (Copper)</v>
      </c>
      <c r="L300" s="91">
        <v>1</v>
      </c>
      <c r="M300" s="81"/>
      <c r="N300" s="81"/>
      <c r="O300" s="81" t="str">
        <f>Objects!$AZ$154</f>
        <v>Redstone Block</v>
      </c>
      <c r="P300" s="81">
        <v>1</v>
      </c>
      <c r="Q300" s="81"/>
      <c r="R300" s="91"/>
      <c r="S300" s="84" t="str">
        <f>Objects!$F$20</f>
        <v>Block of Bronze</v>
      </c>
      <c r="T300" s="81">
        <v>1</v>
      </c>
      <c r="U300" s="81" t="str">
        <f>Objects!$AZ$63</f>
        <v>Furnace</v>
      </c>
      <c r="V300" s="81">
        <v>1</v>
      </c>
      <c r="W300" s="81" t="str">
        <f>Objects!$F$12</f>
        <v>Block of Tungsten</v>
      </c>
      <c r="X300" s="91">
        <v>1</v>
      </c>
      <c r="AA300" s="81"/>
      <c r="AB300" s="81"/>
      <c r="AC300" s="81"/>
    </row>
    <row r="301" spans="1:29" ht="15" customHeight="1" x14ac:dyDescent="0.25">
      <c r="A301" s="33" t="str">
        <f>[3]Enums!$A$155</f>
        <v>1.3.4</v>
      </c>
      <c r="B301" s="81" t="b">
        <v>1</v>
      </c>
      <c r="C301" s="81" t="b">
        <v>0</v>
      </c>
      <c r="D301" s="81">
        <v>8</v>
      </c>
      <c r="E301" s="84" t="str">
        <f>Objects!$AT$24</f>
        <v>Trading House</v>
      </c>
      <c r="F301" s="91">
        <v>1</v>
      </c>
      <c r="G301" s="84" t="str">
        <f>Objects!$AW$67</f>
        <v>Bars (Copper)</v>
      </c>
      <c r="H301" s="81">
        <v>1</v>
      </c>
      <c r="I301" s="84" t="str">
        <f>Objects!$AW$67</f>
        <v>Bars (Copper)</v>
      </c>
      <c r="J301" s="81">
        <v>1</v>
      </c>
      <c r="K301" s="84" t="str">
        <f>Objects!$AW$67</f>
        <v>Bars (Copper)</v>
      </c>
      <c r="L301" s="91">
        <v>1</v>
      </c>
      <c r="M301" s="81"/>
      <c r="N301" s="81"/>
      <c r="O301" s="81" t="str">
        <f>Objects!$AZ$154</f>
        <v>Redstone Block</v>
      </c>
      <c r="P301" s="81">
        <v>1</v>
      </c>
      <c r="Q301" s="81"/>
      <c r="R301" s="91"/>
      <c r="S301" s="84" t="str">
        <f>Objects!$F$19</f>
        <v>Block of Brass</v>
      </c>
      <c r="T301" s="81">
        <v>1</v>
      </c>
      <c r="U301" s="81" t="str">
        <f>Objects!$AZ$63</f>
        <v>Furnace</v>
      </c>
      <c r="V301" s="81">
        <v>1</v>
      </c>
      <c r="W301" s="81" t="str">
        <f>Objects!$F$12</f>
        <v>Block of Tungsten</v>
      </c>
      <c r="X301" s="91">
        <v>1</v>
      </c>
      <c r="AA301" s="81"/>
      <c r="AB301" s="81"/>
      <c r="AC301" s="81"/>
    </row>
    <row r="302" spans="1:29" ht="15" customHeight="1" x14ac:dyDescent="0.25">
      <c r="A302" s="33" t="str">
        <f>[3]Enums!$A$155</f>
        <v>1.3.4</v>
      </c>
      <c r="B302" s="81" t="b">
        <v>1</v>
      </c>
      <c r="C302" s="81" t="b">
        <v>0</v>
      </c>
      <c r="D302" s="81">
        <v>8</v>
      </c>
      <c r="E302" s="84" t="str">
        <f>Objects!$AT$25</f>
        <v>Territory Flag</v>
      </c>
      <c r="F302" s="91">
        <v>1</v>
      </c>
      <c r="G302" s="84"/>
      <c r="H302" s="81"/>
      <c r="I302" s="81" t="str">
        <f>Objects!$AZ$157</f>
        <v>Quartz Block</v>
      </c>
      <c r="J302" s="81">
        <v>1</v>
      </c>
      <c r="K302" s="81"/>
      <c r="L302" s="91"/>
      <c r="M302" s="84"/>
      <c r="N302" s="81"/>
      <c r="O302" s="81" t="str">
        <f>Objects!$AZ$157</f>
        <v>Quartz Block</v>
      </c>
      <c r="P302" s="81">
        <v>1</v>
      </c>
      <c r="Q302" s="81"/>
      <c r="R302" s="91"/>
      <c r="S302" s="84"/>
      <c r="T302" s="81"/>
      <c r="U302" s="81" t="str">
        <f>Objects!$AZ$157</f>
        <v>Quartz Block</v>
      </c>
      <c r="V302" s="81">
        <v>1</v>
      </c>
      <c r="W302" s="81"/>
      <c r="X302" s="91"/>
      <c r="AA302" s="81"/>
      <c r="AB302" s="81"/>
      <c r="AC302" s="81"/>
    </row>
    <row r="303" spans="1:29" ht="15" customHeight="1" x14ac:dyDescent="0.25">
      <c r="A303" s="33" t="str">
        <f>[3]Enums!$A$155</f>
        <v>1.3.4</v>
      </c>
      <c r="B303" s="81" t="b">
        <v>1</v>
      </c>
      <c r="C303" s="81" t="b">
        <v>0</v>
      </c>
      <c r="D303" s="81">
        <v>8</v>
      </c>
      <c r="E303" s="84" t="str">
        <f>Objects!$AT$26</f>
        <v>Printing Press</v>
      </c>
      <c r="F303" s="91">
        <v>1</v>
      </c>
      <c r="G303" s="84" t="str">
        <f>Objects!$AY$85</f>
        <v>Paper</v>
      </c>
      <c r="H303" s="81">
        <v>64</v>
      </c>
      <c r="I303" s="84" t="str">
        <f>Objects!$AY$85</f>
        <v>Paper</v>
      </c>
      <c r="J303" s="81">
        <v>64</v>
      </c>
      <c r="K303" s="84" t="str">
        <f>Objects!$AY$85</f>
        <v>Paper</v>
      </c>
      <c r="L303" s="81">
        <v>64</v>
      </c>
      <c r="M303" s="84"/>
      <c r="N303" s="81"/>
      <c r="O303" s="81" t="str">
        <f>Objects!$AZ$154</f>
        <v>Redstone Block</v>
      </c>
      <c r="P303" s="81">
        <v>1</v>
      </c>
      <c r="Q303" s="81"/>
      <c r="R303" s="91"/>
      <c r="S303" s="84" t="str">
        <f>Objects!$F$12</f>
        <v>Block of Tungsten</v>
      </c>
      <c r="T303" s="81">
        <v>1</v>
      </c>
      <c r="U303" s="81" t="str">
        <f>Objects!$AZ$63</f>
        <v>Furnace</v>
      </c>
      <c r="V303" s="81">
        <v>1</v>
      </c>
      <c r="W303" s="81" t="str">
        <f>Objects!$F$12</f>
        <v>Block of Tungsten</v>
      </c>
      <c r="X303" s="91">
        <v>1</v>
      </c>
      <c r="AA303" s="81"/>
      <c r="AB303" s="81"/>
      <c r="AC303" s="81"/>
    </row>
    <row r="304" spans="1:29" ht="15" customHeight="1" x14ac:dyDescent="0.25">
      <c r="A304" s="33" t="str">
        <f>[3]Enums!$A$155</f>
        <v>1.3.4</v>
      </c>
      <c r="B304" s="81" t="b">
        <v>1</v>
      </c>
      <c r="C304" s="81" t="b">
        <v>0</v>
      </c>
      <c r="D304" s="81">
        <v>8</v>
      </c>
      <c r="E304" s="84" t="str">
        <f>Objects!$AT$26</f>
        <v>Printing Press</v>
      </c>
      <c r="F304" s="91">
        <v>1</v>
      </c>
      <c r="G304" s="84" t="str">
        <f>Objects!$AY$85</f>
        <v>Paper</v>
      </c>
      <c r="H304" s="81">
        <v>64</v>
      </c>
      <c r="I304" s="84" t="str">
        <f>Objects!$AY$85</f>
        <v>Paper</v>
      </c>
      <c r="J304" s="81">
        <v>64</v>
      </c>
      <c r="K304" s="84" t="str">
        <f>Objects!$AY$85</f>
        <v>Paper</v>
      </c>
      <c r="L304" s="81">
        <v>64</v>
      </c>
      <c r="M304" s="84"/>
      <c r="N304" s="81"/>
      <c r="O304" s="81" t="str">
        <f>Objects!$AZ$154</f>
        <v>Redstone Block</v>
      </c>
      <c r="P304" s="81">
        <v>1</v>
      </c>
      <c r="Q304" s="81"/>
      <c r="R304" s="91"/>
      <c r="S304" s="84" t="str">
        <f>Objects!$F$6</f>
        <v>Block of Nickel</v>
      </c>
      <c r="T304" s="81">
        <v>1</v>
      </c>
      <c r="U304" s="81" t="str">
        <f>Objects!$AZ$63</f>
        <v>Furnace</v>
      </c>
      <c r="V304" s="81">
        <v>1</v>
      </c>
      <c r="W304" s="84" t="str">
        <f>Objects!$F$6</f>
        <v>Block of Nickel</v>
      </c>
      <c r="X304" s="91">
        <v>1</v>
      </c>
      <c r="AA304" s="81"/>
      <c r="AB304" s="81"/>
      <c r="AC304" s="81"/>
    </row>
    <row r="305" spans="1:29" ht="15" customHeight="1" x14ac:dyDescent="0.25">
      <c r="A305" s="33" t="str">
        <f>[3]Enums!$A$155</f>
        <v>1.3.4</v>
      </c>
      <c r="B305" s="81" t="b">
        <v>1</v>
      </c>
      <c r="C305" s="81" t="b">
        <v>0</v>
      </c>
      <c r="D305" s="81">
        <v>8</v>
      </c>
      <c r="E305" s="84" t="str">
        <f>Objects!$AT$26</f>
        <v>Printing Press</v>
      </c>
      <c r="F305" s="91">
        <v>1</v>
      </c>
      <c r="G305" s="84" t="str">
        <f>Objects!$AY$85</f>
        <v>Paper</v>
      </c>
      <c r="H305" s="81">
        <v>64</v>
      </c>
      <c r="I305" s="84" t="str">
        <f>Objects!$AY$85</f>
        <v>Paper</v>
      </c>
      <c r="J305" s="81">
        <v>64</v>
      </c>
      <c r="K305" s="84" t="str">
        <f>Objects!$AY$85</f>
        <v>Paper</v>
      </c>
      <c r="L305" s="81">
        <v>64</v>
      </c>
      <c r="M305" s="84"/>
      <c r="N305" s="81"/>
      <c r="O305" s="81" t="str">
        <f>Objects!$AZ$154</f>
        <v>Redstone Block</v>
      </c>
      <c r="P305" s="81">
        <v>1</v>
      </c>
      <c r="Q305" s="81"/>
      <c r="R305" s="91"/>
      <c r="S305" s="84" t="str">
        <f>Objects!$F$20</f>
        <v>Block of Bronze</v>
      </c>
      <c r="T305" s="81">
        <v>1</v>
      </c>
      <c r="U305" s="81" t="str">
        <f>Objects!$AZ$63</f>
        <v>Furnace</v>
      </c>
      <c r="V305" s="81">
        <v>1</v>
      </c>
      <c r="W305" s="84" t="str">
        <f>Objects!$F$20</f>
        <v>Block of Bronze</v>
      </c>
      <c r="X305" s="91">
        <v>1</v>
      </c>
      <c r="AA305" s="81"/>
      <c r="AB305" s="81"/>
      <c r="AC305" s="81"/>
    </row>
    <row r="306" spans="1:29" ht="15" customHeight="1" x14ac:dyDescent="0.25">
      <c r="A306" s="33" t="str">
        <f>[3]Enums!$A$155</f>
        <v>1.3.4</v>
      </c>
      <c r="B306" s="81" t="b">
        <v>1</v>
      </c>
      <c r="C306" s="81" t="b">
        <v>0</v>
      </c>
      <c r="D306" s="81">
        <v>8</v>
      </c>
      <c r="E306" s="84" t="str">
        <f>Objects!$AT$26</f>
        <v>Printing Press</v>
      </c>
      <c r="F306" s="91">
        <v>1</v>
      </c>
      <c r="G306" s="84" t="str">
        <f>Objects!$AY$85</f>
        <v>Paper</v>
      </c>
      <c r="H306" s="81">
        <v>64</v>
      </c>
      <c r="I306" s="84" t="str">
        <f>Objects!$AY$85</f>
        <v>Paper</v>
      </c>
      <c r="J306" s="81">
        <v>64</v>
      </c>
      <c r="K306" s="84" t="str">
        <f>Objects!$AY$85</f>
        <v>Paper</v>
      </c>
      <c r="L306" s="81">
        <v>64</v>
      </c>
      <c r="M306" s="84"/>
      <c r="N306" s="81"/>
      <c r="O306" s="81" t="str">
        <f>Objects!$AZ$154</f>
        <v>Redstone Block</v>
      </c>
      <c r="P306" s="81">
        <v>1</v>
      </c>
      <c r="Q306" s="81"/>
      <c r="R306" s="91"/>
      <c r="S306" s="84" t="str">
        <f>Objects!$F$19</f>
        <v>Block of Brass</v>
      </c>
      <c r="T306" s="81">
        <v>1</v>
      </c>
      <c r="U306" s="81" t="str">
        <f>Objects!$AZ$63</f>
        <v>Furnace</v>
      </c>
      <c r="V306" s="81">
        <v>1</v>
      </c>
      <c r="W306" s="84" t="str">
        <f>Objects!$F$19</f>
        <v>Block of Brass</v>
      </c>
      <c r="X306" s="91">
        <v>1</v>
      </c>
      <c r="AA306" s="81"/>
      <c r="AB306" s="81"/>
      <c r="AC306" s="81"/>
    </row>
    <row r="307" spans="1:29" ht="15" customHeight="1" x14ac:dyDescent="0.25">
      <c r="A307" s="33" t="str">
        <f>[3]Enums!$A$155</f>
        <v>1.3.4</v>
      </c>
      <c r="B307" s="81" t="b">
        <v>1</v>
      </c>
      <c r="C307" s="81" t="b">
        <v>0</v>
      </c>
      <c r="D307" s="81">
        <v>8</v>
      </c>
      <c r="E307" s="84" t="str">
        <f>Objects!$AT$20</f>
        <v>Mask Writer</v>
      </c>
      <c r="F307" s="91">
        <v>1</v>
      </c>
      <c r="G307" s="84" t="str">
        <f>Objects!$AZ$104</f>
        <v>Glass Pane</v>
      </c>
      <c r="H307" s="81">
        <v>1</v>
      </c>
      <c r="I307" s="84" t="str">
        <f>Objects!$AZ$104</f>
        <v>Glass Pane</v>
      </c>
      <c r="J307" s="81">
        <v>1</v>
      </c>
      <c r="K307" s="84" t="str">
        <f>Objects!$AZ$104</f>
        <v>Glass Pane</v>
      </c>
      <c r="L307" s="81">
        <v>1</v>
      </c>
      <c r="M307" s="84"/>
      <c r="N307" s="81"/>
      <c r="O307" s="81" t="str">
        <f>Objects!$AZ$154</f>
        <v>Redstone Block</v>
      </c>
      <c r="P307" s="81">
        <v>1</v>
      </c>
      <c r="Q307" s="81"/>
      <c r="R307" s="91"/>
      <c r="S307" s="84"/>
      <c r="T307" s="81"/>
      <c r="U307" s="84" t="str">
        <f>Objects!$AT$3</f>
        <v>Machining Mill</v>
      </c>
      <c r="V307" s="81">
        <v>1</v>
      </c>
      <c r="W307" s="81"/>
      <c r="X307" s="91"/>
      <c r="AA307" s="81"/>
      <c r="AB307" s="81"/>
      <c r="AC307" s="81"/>
    </row>
    <row r="308" spans="1:29" ht="15" customHeight="1" x14ac:dyDescent="0.25">
      <c r="A308" s="33" t="str">
        <f>[3]Enums!$A$156</f>
        <v>1.3.5</v>
      </c>
      <c r="B308" s="81" t="b">
        <v>1</v>
      </c>
      <c r="C308" s="81" t="b">
        <v>0</v>
      </c>
      <c r="D308" s="81">
        <v>4</v>
      </c>
      <c r="E308" s="84" t="str">
        <f>Objects!AW78</f>
        <v>Air Quality Detector</v>
      </c>
      <c r="F308" s="91">
        <v>1</v>
      </c>
      <c r="G308" s="84" t="str">
        <f>Objects!$AH$3</f>
        <v>Processor</v>
      </c>
      <c r="H308" s="81">
        <v>1</v>
      </c>
      <c r="I308" s="81" t="str">
        <f>Objects!AE154</f>
        <v>Air Quality Detector Case (PS)</v>
      </c>
      <c r="J308" s="81">
        <v>1</v>
      </c>
      <c r="K308" s="84" t="str">
        <f>Objects!$AH$6</f>
        <v>Low Power Radio</v>
      </c>
      <c r="L308" s="81">
        <v>1</v>
      </c>
      <c r="M308" s="84"/>
      <c r="N308" s="81"/>
      <c r="O308" s="81"/>
      <c r="P308" s="81"/>
      <c r="Q308" s="81"/>
      <c r="R308" s="91"/>
      <c r="S308" s="84"/>
      <c r="T308" s="81"/>
      <c r="U308" s="81"/>
      <c r="V308" s="81"/>
      <c r="W308" s="81"/>
      <c r="X308" s="91"/>
      <c r="AA308" s="81"/>
      <c r="AB308" s="81"/>
      <c r="AC308" s="81"/>
    </row>
    <row r="309" spans="1:29" ht="15" customHeight="1" x14ac:dyDescent="0.25">
      <c r="A309" s="33" t="str">
        <f>[3]Enums!$A$157</f>
        <v>1.3.6</v>
      </c>
      <c r="B309" s="81" t="b">
        <v>1</v>
      </c>
      <c r="C309" s="81" t="b">
        <v>0</v>
      </c>
      <c r="D309" s="81">
        <v>8</v>
      </c>
      <c r="E309" s="84" t="str">
        <f>Objects!AW10</f>
        <v>Parachute</v>
      </c>
      <c r="F309" s="91">
        <v>1</v>
      </c>
      <c r="G309" s="84"/>
      <c r="H309" s="81"/>
      <c r="I309" s="81" t="str">
        <f>Objects!$AW$79</f>
        <v>Ripstop Nylon Sheet</v>
      </c>
      <c r="J309" s="81">
        <v>1</v>
      </c>
      <c r="K309" s="81"/>
      <c r="L309" s="91"/>
      <c r="M309" s="84" t="str">
        <f>Objects!$AE$133</f>
        <v>Fibers (Nylon 6)</v>
      </c>
      <c r="N309" s="81">
        <v>1</v>
      </c>
      <c r="O309" s="84"/>
      <c r="P309" s="81"/>
      <c r="Q309" s="84" t="str">
        <f>Objects!$AE$133</f>
        <v>Fibers (Nylon 6)</v>
      </c>
      <c r="R309" s="81">
        <v>1</v>
      </c>
      <c r="S309" s="84" t="str">
        <f>Objects!$AE$133</f>
        <v>Fibers (Nylon 6)</v>
      </c>
      <c r="T309" s="81">
        <v>1</v>
      </c>
      <c r="U309" s="84"/>
      <c r="V309" s="81"/>
      <c r="W309" s="84" t="str">
        <f>Objects!$AE$133</f>
        <v>Fibers (Nylon 6)</v>
      </c>
      <c r="X309" s="81">
        <v>1</v>
      </c>
      <c r="AA309" s="81"/>
      <c r="AB309" s="81"/>
      <c r="AC309" s="81"/>
    </row>
    <row r="310" spans="1:29" ht="15" customHeight="1" x14ac:dyDescent="0.25">
      <c r="A310" s="33" t="str">
        <f>[3]Enums!$A$157</f>
        <v>1.3.6</v>
      </c>
      <c r="B310" s="81" t="b">
        <v>1</v>
      </c>
      <c r="C310" s="81" t="b">
        <v>0</v>
      </c>
      <c r="D310" s="81">
        <v>8</v>
      </c>
      <c r="E310" s="81" t="str">
        <f>Objects!$AW$79</f>
        <v>Ripstop Nylon Sheet</v>
      </c>
      <c r="F310" s="91">
        <v>1</v>
      </c>
      <c r="G310" s="84" t="str">
        <f>Objects!$AE$133</f>
        <v>Fibers (Nylon 6)</v>
      </c>
      <c r="H310" s="81">
        <v>1</v>
      </c>
      <c r="I310" s="81"/>
      <c r="J310" s="81"/>
      <c r="K310" s="84" t="str">
        <f>Objects!$AE$133</f>
        <v>Fibers (Nylon 6)</v>
      </c>
      <c r="L310" s="81">
        <v>1</v>
      </c>
      <c r="M310" s="84"/>
      <c r="N310" s="81"/>
      <c r="O310" s="84" t="str">
        <f>Objects!$AE$133</f>
        <v>Fibers (Nylon 6)</v>
      </c>
      <c r="P310" s="81">
        <v>1</v>
      </c>
      <c r="Q310" s="81"/>
      <c r="R310" s="91"/>
      <c r="S310" s="84" t="str">
        <f>Objects!$AE$133</f>
        <v>Fibers (Nylon 6)</v>
      </c>
      <c r="T310" s="81">
        <v>1</v>
      </c>
      <c r="U310" s="81"/>
      <c r="V310" s="81"/>
      <c r="W310" s="84" t="str">
        <f>Objects!$AE$133</f>
        <v>Fibers (Nylon 6)</v>
      </c>
      <c r="X310" s="81">
        <v>1</v>
      </c>
      <c r="AA310" s="81"/>
      <c r="AB310" s="81"/>
      <c r="AC310" s="81"/>
    </row>
    <row r="311" spans="1:29" ht="15" customHeight="1" x14ac:dyDescent="0.25">
      <c r="A311" s="33" t="str">
        <f>[3]Enums!$A$159</f>
        <v>1.3.8</v>
      </c>
      <c r="B311" s="81" t="b">
        <v>1</v>
      </c>
      <c r="C311" s="81" t="b">
        <v>0</v>
      </c>
      <c r="D311" s="81">
        <v>2</v>
      </c>
      <c r="E311" s="84" t="str">
        <f>Objects!$AY$129&amp;":90"</f>
        <v>Spawn Egg:90</v>
      </c>
      <c r="F311" s="91">
        <v>1</v>
      </c>
      <c r="G311" s="84" t="str">
        <f>Objects!$AY$65</f>
        <v>Porkchop</v>
      </c>
      <c r="H311" s="81">
        <v>1</v>
      </c>
      <c r="I311" s="84" t="str">
        <f>Objects!$AY$65</f>
        <v>Porkchop</v>
      </c>
      <c r="J311" s="81">
        <v>1</v>
      </c>
      <c r="K311" s="84" t="str">
        <f>Objects!$AY$65</f>
        <v>Porkchop</v>
      </c>
      <c r="L311" s="81">
        <v>1</v>
      </c>
      <c r="M311" s="84" t="str">
        <f>Objects!$AY$90</f>
        <v>Egg</v>
      </c>
      <c r="N311" s="81">
        <v>1</v>
      </c>
      <c r="O311" s="81" t="str">
        <f>Objects!$AJ$2</f>
        <v>Cell Culture Dish (Pig)</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25">
      <c r="A312" s="33" t="str">
        <f>[3]Enums!$A$159</f>
        <v>1.3.8</v>
      </c>
      <c r="B312" s="81" t="b">
        <v>1</v>
      </c>
      <c r="C312" s="81" t="b">
        <v>0</v>
      </c>
      <c r="D312" s="81">
        <v>2</v>
      </c>
      <c r="E312" s="84" t="str">
        <f>Objects!$AY$129&amp;":91"</f>
        <v>Spawn Egg:91</v>
      </c>
      <c r="F312" s="91">
        <v>1</v>
      </c>
      <c r="G312" s="84" t="str">
        <f>Objects!$AZ$37</f>
        <v>Wool</v>
      </c>
      <c r="H312" s="81">
        <v>1</v>
      </c>
      <c r="I312" s="84" t="str">
        <f>Objects!$AZ$37</f>
        <v>Wool</v>
      </c>
      <c r="J312" s="81">
        <v>1</v>
      </c>
      <c r="K312" s="84" t="str">
        <f>Objects!$AZ$37</f>
        <v>Wool</v>
      </c>
      <c r="L312" s="81">
        <v>1</v>
      </c>
      <c r="M312" s="84" t="str">
        <f>Objects!$AY$90</f>
        <v>Egg</v>
      </c>
      <c r="N312" s="81">
        <v>1</v>
      </c>
      <c r="O312" s="81" t="str">
        <f>Objects!AJ3</f>
        <v>Cell Culture Dish (Sheep)</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25">
      <c r="A313" s="33" t="str">
        <f>[3]Enums!$A$159</f>
        <v>1.3.8</v>
      </c>
      <c r="B313" s="81" t="b">
        <v>1</v>
      </c>
      <c r="C313" s="81" t="b">
        <v>0</v>
      </c>
      <c r="D313" s="81">
        <v>2</v>
      </c>
      <c r="E313" s="84" t="str">
        <f>Objects!$AY$129&amp;":92"</f>
        <v>Spawn Egg:92</v>
      </c>
      <c r="F313" s="91">
        <v>1</v>
      </c>
      <c r="G313" s="84" t="str">
        <f>Objects!$AY$109</f>
        <v>Beef</v>
      </c>
      <c r="H313" s="81">
        <v>1</v>
      </c>
      <c r="I313" s="84" t="str">
        <f>Objects!$AY$109</f>
        <v>Beef</v>
      </c>
      <c r="J313" s="81">
        <v>1</v>
      </c>
      <c r="K313" s="84" t="str">
        <f>Objects!$AY$109</f>
        <v>Beef</v>
      </c>
      <c r="L313" s="81">
        <v>1</v>
      </c>
      <c r="M313" s="84" t="str">
        <f>Objects!$AY$90</f>
        <v>Egg</v>
      </c>
      <c r="N313" s="81">
        <v>1</v>
      </c>
      <c r="O313" s="81" t="str">
        <f>Objects!AJ4</f>
        <v>Cell Culture Dish (Cow)</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25">
      <c r="A314" s="33" t="str">
        <f>[3]Enums!$A$159</f>
        <v>1.3.8</v>
      </c>
      <c r="B314" s="81" t="b">
        <v>1</v>
      </c>
      <c r="C314" s="81" t="b">
        <v>0</v>
      </c>
      <c r="D314" s="81">
        <v>2</v>
      </c>
      <c r="E314" s="84" t="str">
        <f>Objects!$AY$129&amp;":93"</f>
        <v>Spawn Egg:93</v>
      </c>
      <c r="F314" s="91">
        <v>1</v>
      </c>
      <c r="G314" s="84" t="str">
        <f>Objects!$AY$111</f>
        <v>Chicken</v>
      </c>
      <c r="H314" s="81">
        <v>1</v>
      </c>
      <c r="I314" s="84" t="str">
        <f>Objects!$AY$111</f>
        <v>Chicken</v>
      </c>
      <c r="J314" s="81">
        <v>1</v>
      </c>
      <c r="K314" s="84" t="str">
        <f>Objects!$AY$111</f>
        <v>Chicken</v>
      </c>
      <c r="L314" s="81">
        <v>1</v>
      </c>
      <c r="M314" s="84" t="str">
        <f>Objects!$AY$90</f>
        <v>Egg</v>
      </c>
      <c r="N314" s="81">
        <v>1</v>
      </c>
      <c r="O314" s="81" t="str">
        <f>Objects!AJ5</f>
        <v>Cell Culture Dish (Chicken)</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25">
      <c r="A315" s="33" t="str">
        <f>[3]Enums!$A$159</f>
        <v>1.3.8</v>
      </c>
      <c r="B315" s="81" t="b">
        <v>1</v>
      </c>
      <c r="C315" s="81" t="b">
        <v>0</v>
      </c>
      <c r="D315" s="81">
        <v>4</v>
      </c>
      <c r="E315" s="84" t="str">
        <f>Objects!$AY$129&amp;":94"</f>
        <v>Spawn Egg:94</v>
      </c>
      <c r="F315" s="91">
        <v>1</v>
      </c>
      <c r="G315" s="83" t="str">
        <f>Objects!$AY$97</f>
        <v>Dye</v>
      </c>
      <c r="H315" s="82">
        <v>1</v>
      </c>
      <c r="I315" s="83" t="str">
        <f>Objects!$AY$97</f>
        <v>Dye</v>
      </c>
      <c r="J315" s="82">
        <v>1</v>
      </c>
      <c r="K315" s="83" t="str">
        <f>Objects!$AY$97</f>
        <v>Dye</v>
      </c>
      <c r="L315" s="82">
        <v>1</v>
      </c>
      <c r="M315" s="84" t="str">
        <f>Objects!$AY$90</f>
        <v>Egg</v>
      </c>
      <c r="N315" s="81">
        <v>1</v>
      </c>
      <c r="O315" s="81" t="str">
        <f>Objects!AJ6</f>
        <v>Cell Culture Dish (Squid)</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25">
      <c r="A316" s="33" t="str">
        <f>[3]Enums!$A$159</f>
        <v>1.3.8</v>
      </c>
      <c r="B316" s="81" t="b">
        <v>1</v>
      </c>
      <c r="C316" s="81" t="b">
        <v>0</v>
      </c>
      <c r="D316" s="81">
        <v>4</v>
      </c>
      <c r="E316" s="84" t="str">
        <f>Objects!$AY$129&amp;":95"</f>
        <v>Spawn Egg:95</v>
      </c>
      <c r="F316" s="91">
        <v>1</v>
      </c>
      <c r="G316" s="84" t="str">
        <f>Objects!$R$20</f>
        <v>Bag (Potassium)</v>
      </c>
      <c r="H316" s="81">
        <v>3</v>
      </c>
      <c r="I316" s="84" t="str">
        <f>Objects!$R$20</f>
        <v>Bag (Potassium)</v>
      </c>
      <c r="J316" s="81">
        <v>3</v>
      </c>
      <c r="K316" s="84" t="str">
        <f>Objects!$R$20</f>
        <v>Bag (Potassium)</v>
      </c>
      <c r="L316" s="81">
        <v>3</v>
      </c>
      <c r="M316" s="84" t="str">
        <f>Objects!$AY$90</f>
        <v>Egg</v>
      </c>
      <c r="N316" s="81">
        <v>1</v>
      </c>
      <c r="O316" s="81" t="str">
        <f>Objects!AJ7</f>
        <v>Cell Culture Dish (Wolf)</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25">
      <c r="A317" s="33" t="str">
        <f>[3]Enums!$A$159</f>
        <v>1.3.8</v>
      </c>
      <c r="B317" s="81" t="b">
        <v>1</v>
      </c>
      <c r="C317" s="81" t="b">
        <v>0</v>
      </c>
      <c r="D317" s="81">
        <v>4</v>
      </c>
      <c r="E317" s="84" t="str">
        <f>Objects!$AY$129&amp;":98"</f>
        <v>Spawn Egg:98</v>
      </c>
      <c r="F317" s="91">
        <v>1</v>
      </c>
      <c r="G317" s="84" t="str">
        <f>Objects!$AY$11</f>
        <v>Iron Ingot</v>
      </c>
      <c r="H317" s="81">
        <v>1</v>
      </c>
      <c r="I317" s="84" t="str">
        <f>Objects!$AY$11</f>
        <v>Iron Ingot</v>
      </c>
      <c r="J317" s="81">
        <v>1</v>
      </c>
      <c r="K317" s="84" t="str">
        <f>Objects!$AY$11</f>
        <v>Iron Ingot</v>
      </c>
      <c r="L317" s="81">
        <v>1</v>
      </c>
      <c r="M317" s="84" t="str">
        <f>Objects!$AY$90</f>
        <v>Egg</v>
      </c>
      <c r="N317" s="81">
        <v>1</v>
      </c>
      <c r="O317" s="81" t="str">
        <f>Objects!AJ8</f>
        <v>Cell Culture Dish (Ocelot)</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25">
      <c r="A318" s="33" t="str">
        <f>[3]Enums!$A$159</f>
        <v>1.3.8</v>
      </c>
      <c r="B318" s="81" t="b">
        <v>1</v>
      </c>
      <c r="C318" s="81" t="b">
        <v>0</v>
      </c>
      <c r="D318" s="81">
        <v>4</v>
      </c>
      <c r="E318" s="84" t="str">
        <f>Objects!$AY$129&amp;":65"</f>
        <v>Spawn Egg:65</v>
      </c>
      <c r="F318" s="91">
        <v>1</v>
      </c>
      <c r="G318" s="84" t="str">
        <f>Objects!$AW$85</f>
        <v>Guano</v>
      </c>
      <c r="H318" s="82">
        <v>1</v>
      </c>
      <c r="I318" s="84" t="str">
        <f>Objects!$AW$85</f>
        <v>Guano</v>
      </c>
      <c r="J318" s="82">
        <v>1</v>
      </c>
      <c r="K318" s="84" t="str">
        <f>Objects!$AW$85</f>
        <v>Guano</v>
      </c>
      <c r="L318" s="85">
        <v>1</v>
      </c>
      <c r="M318" s="84" t="str">
        <f>Objects!$AY$90</f>
        <v>Egg</v>
      </c>
      <c r="N318" s="81">
        <v>1</v>
      </c>
      <c r="O318" s="81" t="str">
        <f>Objects!AJ9</f>
        <v>Cell Culture Dish (Bat)</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25">
      <c r="A319" s="33" t="str">
        <f>[3]Enums!$A$159</f>
        <v>1.3.8</v>
      </c>
      <c r="B319" s="81" t="b">
        <v>1</v>
      </c>
      <c r="C319" s="81" t="b">
        <v>0</v>
      </c>
      <c r="D319" s="81">
        <v>8</v>
      </c>
      <c r="E319" s="84" t="str">
        <f>Objects!$AY$129&amp;":52"</f>
        <v>Spawn Egg:52</v>
      </c>
      <c r="F319" s="91">
        <v>1</v>
      </c>
      <c r="G319" s="84" t="str">
        <f>Objects!$AY$121</f>
        <v>Spider Eye</v>
      </c>
      <c r="H319" s="81">
        <v>3</v>
      </c>
      <c r="I319" s="84" t="str">
        <f>Objects!$AY$121</f>
        <v>Spider Eye</v>
      </c>
      <c r="J319" s="81">
        <v>2</v>
      </c>
      <c r="K319" s="84" t="str">
        <f>Objects!$AY$121</f>
        <v>Spider Eye</v>
      </c>
      <c r="L319" s="81">
        <v>3</v>
      </c>
      <c r="M319" s="84" t="str">
        <f>Objects!$AY$90</f>
        <v>Egg</v>
      </c>
      <c r="N319" s="81">
        <v>1</v>
      </c>
      <c r="O319" s="81" t="str">
        <f>Objects!AJ10</f>
        <v>Cell Culture Dish (Spider)</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25">
      <c r="A320" s="33" t="str">
        <f>[3]Enums!$A$159</f>
        <v>1.3.8</v>
      </c>
      <c r="B320" s="81" t="b">
        <v>1</v>
      </c>
      <c r="C320" s="81" t="b">
        <v>0</v>
      </c>
      <c r="D320" s="81">
        <v>8</v>
      </c>
      <c r="E320" s="84" t="str">
        <f>Objects!$AY$129&amp;":54"</f>
        <v>Spawn Egg:54</v>
      </c>
      <c r="F320" s="91">
        <v>1</v>
      </c>
      <c r="G320" s="84" t="str">
        <f>Objects!$AY$113</f>
        <v>Rotten Flesh</v>
      </c>
      <c r="H320" s="81">
        <v>1</v>
      </c>
      <c r="I320" s="81" t="str">
        <f>Objects!$AJ$22</f>
        <v>Cell Culture Dish (Person)</v>
      </c>
      <c r="J320" s="81">
        <v>1</v>
      </c>
      <c r="K320" s="84" t="str">
        <f>Objects!$AY$113</f>
        <v>Rotten Flesh</v>
      </c>
      <c r="L320" s="81">
        <v>1</v>
      </c>
      <c r="M320" s="84" t="str">
        <f>Objects!$AY$90</f>
        <v>Egg</v>
      </c>
      <c r="N320" s="81">
        <v>1</v>
      </c>
      <c r="O320" s="81" t="str">
        <f>Objects!AJ11</f>
        <v>Cell Culture Dish (Zombie)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25">
      <c r="A321" s="33" t="str">
        <f>[3]Enums!$A$159</f>
        <v>1.3.8</v>
      </c>
      <c r="B321" s="81" t="b">
        <v>1</v>
      </c>
      <c r="C321" s="81" t="b">
        <v>0</v>
      </c>
      <c r="D321" s="81">
        <v>8</v>
      </c>
      <c r="E321" s="84" t="str">
        <f>Objects!$AY$129&amp;":51"</f>
        <v>Spawn Egg:51</v>
      </c>
      <c r="F321" s="91">
        <v>1</v>
      </c>
      <c r="G321" s="84" t="str">
        <f>Objects!$AY$7</f>
        <v>Bow</v>
      </c>
      <c r="H321" s="81">
        <v>1</v>
      </c>
      <c r="I321" s="81" t="str">
        <f>Objects!$AJ$22</f>
        <v>Cell Culture Dish (Person)</v>
      </c>
      <c r="J321" s="81">
        <v>1</v>
      </c>
      <c r="K321" s="81" t="str">
        <f>Objects!$AY$8</f>
        <v>Arrow</v>
      </c>
      <c r="L321" s="91">
        <v>1</v>
      </c>
      <c r="M321" s="84" t="str">
        <f>Objects!$AY$90</f>
        <v>Egg</v>
      </c>
      <c r="N321" s="81">
        <v>1</v>
      </c>
      <c r="O321" s="81" t="str">
        <f>Objects!AJ12</f>
        <v>Cell Culture Dish (Skeleton)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25">
      <c r="A322" s="33" t="str">
        <f>[3]Enums!$A$159</f>
        <v>1.3.8</v>
      </c>
      <c r="B322" s="81" t="b">
        <v>1</v>
      </c>
      <c r="C322" s="81" t="b">
        <v>0</v>
      </c>
      <c r="D322" s="81">
        <v>8</v>
      </c>
      <c r="E322" s="84" t="str">
        <f>Objects!$AY$129&amp;":100"</f>
        <v>Spawn Egg:100</v>
      </c>
      <c r="F322" s="91">
        <v>1</v>
      </c>
      <c r="G322" s="84" t="str">
        <f>Objects!$AY$127</f>
        <v>Ender Eye</v>
      </c>
      <c r="H322" s="81">
        <v>1</v>
      </c>
      <c r="I322" s="81" t="str">
        <f>Objects!$AY$68</f>
        <v>Golden Apple</v>
      </c>
      <c r="J322" s="81">
        <v>1</v>
      </c>
      <c r="K322" s="84" t="str">
        <f>Objects!$AY$127</f>
        <v>Ender Eye</v>
      </c>
      <c r="L322" s="81">
        <v>1</v>
      </c>
      <c r="M322" s="84" t="str">
        <f>Objects!$AY$90</f>
        <v>Egg</v>
      </c>
      <c r="N322" s="81">
        <v>1</v>
      </c>
      <c r="O322" s="81" t="str">
        <f>Objects!AJ13</f>
        <v>Cell Culture Dish (Horse)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25">
      <c r="A323" s="33" t="str">
        <f>[3]Enums!$A$159</f>
        <v>1.3.8</v>
      </c>
      <c r="B323" s="81" t="b">
        <v>1</v>
      </c>
      <c r="C323" s="81" t="b">
        <v>0</v>
      </c>
      <c r="D323" s="81">
        <v>8</v>
      </c>
      <c r="E323" s="84" t="str">
        <f>Objects!$AY$129&amp;":66"</f>
        <v>Spawn Egg:66</v>
      </c>
      <c r="F323" s="91">
        <v>1</v>
      </c>
      <c r="G323" s="84" t="str">
        <f>Objects!$G$37</f>
        <v>Vanadium Pentoxide Catalyst</v>
      </c>
      <c r="H323" s="81">
        <v>1</v>
      </c>
      <c r="I323" s="81" t="str">
        <f>Objects!$AJ$22</f>
        <v>Cell Culture Dish (Person)</v>
      </c>
      <c r="J323" s="81">
        <v>1</v>
      </c>
      <c r="K323" s="81" t="str">
        <f>Objects!$AY$94</f>
        <v>Glowstone Dust</v>
      </c>
      <c r="L323" s="91">
        <v>1</v>
      </c>
      <c r="M323" s="84" t="str">
        <f>Objects!$AY$90</f>
        <v>Egg</v>
      </c>
      <c r="N323" s="81">
        <v>1</v>
      </c>
      <c r="O323" s="81" t="str">
        <f>Objects!AJ14</f>
        <v>Cell Culture Dish (Witch)</v>
      </c>
      <c r="P323" s="81">
        <v>1</v>
      </c>
      <c r="Q323" s="84" t="str">
        <f>Objects!$AY$90</f>
        <v>Egg</v>
      </c>
      <c r="R323" s="81">
        <v>1</v>
      </c>
      <c r="S323" s="84" t="str">
        <f>Objects!$AY$99</f>
        <v>Sugar</v>
      </c>
      <c r="T323" s="81">
        <v>1</v>
      </c>
      <c r="U323" s="84" t="str">
        <f>Objects!$AY$99</f>
        <v>Sugar</v>
      </c>
      <c r="V323" s="81">
        <v>1</v>
      </c>
      <c r="W323" s="84" t="str">
        <f>Objects!$AY$99</f>
        <v>Sugar</v>
      </c>
      <c r="X323" s="81">
        <v>1</v>
      </c>
      <c r="AA323" s="81"/>
      <c r="AB323" s="81"/>
      <c r="AC323" s="81"/>
    </row>
    <row r="324" spans="1:29" ht="15" customHeight="1" x14ac:dyDescent="0.25">
      <c r="A324" s="33" t="str">
        <f>[3]Enums!$A$159</f>
        <v>1.3.8</v>
      </c>
      <c r="B324" s="81" t="b">
        <v>1</v>
      </c>
      <c r="C324" s="81" t="b">
        <v>0</v>
      </c>
      <c r="D324" s="81">
        <v>8</v>
      </c>
      <c r="E324" s="84" t="str">
        <f>Objects!$AY$129&amp;":50"</f>
        <v>Spawn Egg:50</v>
      </c>
      <c r="F324" s="91">
        <v>1</v>
      </c>
      <c r="G324" s="84" t="str">
        <f>Objects!$AZ$37</f>
        <v>Wool</v>
      </c>
      <c r="H324" s="81">
        <v>1</v>
      </c>
      <c r="I324" s="81" t="str">
        <f>Objects!$AZ$48</f>
        <v>Tnt</v>
      </c>
      <c r="J324" s="81">
        <v>1</v>
      </c>
      <c r="K324" s="84" t="str">
        <f>Objects!$AY$97&amp;":10"</f>
        <v>Dye:10</v>
      </c>
      <c r="L324" s="81">
        <v>1</v>
      </c>
      <c r="M324" s="84" t="str">
        <f>Objects!$AY$90</f>
        <v>Egg</v>
      </c>
      <c r="N324" s="81">
        <v>1</v>
      </c>
      <c r="O324" s="81" t="str">
        <f>Objects!AJ15</f>
        <v>Cell Culture Dish (Creeper)</v>
      </c>
      <c r="P324" s="81">
        <v>1</v>
      </c>
      <c r="Q324" s="84" t="str">
        <f>Objects!$AY$90</f>
        <v>Egg</v>
      </c>
      <c r="R324" s="81">
        <v>1</v>
      </c>
      <c r="S324" s="84" t="str">
        <f>Objects!$AY$99</f>
        <v>Sugar</v>
      </c>
      <c r="T324" s="81">
        <v>1</v>
      </c>
      <c r="U324" s="84" t="str">
        <f>Objects!$AY$99</f>
        <v>Sugar</v>
      </c>
      <c r="V324" s="81">
        <v>1</v>
      </c>
      <c r="W324" s="84" t="str">
        <f>Objects!$AY$99</f>
        <v>Sugar</v>
      </c>
      <c r="X324" s="81">
        <v>1</v>
      </c>
      <c r="AA324" s="81"/>
      <c r="AB324" s="81"/>
      <c r="AC324" s="81"/>
    </row>
    <row r="325" spans="1:29" ht="15" customHeight="1" x14ac:dyDescent="0.25">
      <c r="A325" s="33" t="str">
        <f>[3]Enums!$A$159</f>
        <v>1.3.8</v>
      </c>
      <c r="B325" s="81" t="b">
        <v>1</v>
      </c>
      <c r="C325" s="81" t="b">
        <v>0</v>
      </c>
      <c r="D325" s="81">
        <v>8</v>
      </c>
      <c r="E325" s="84" t="str">
        <f>Objects!$AY$129&amp;":60"</f>
        <v>Spawn Egg:60</v>
      </c>
      <c r="F325" s="91">
        <v>1</v>
      </c>
      <c r="G325" s="84" t="str">
        <f>Objects!$AY$95</f>
        <v>Fish</v>
      </c>
      <c r="H325" s="81">
        <v>1</v>
      </c>
      <c r="I325" s="81" t="str">
        <f>Objects!$D$10</f>
        <v>Silver Ingot</v>
      </c>
      <c r="J325" s="81">
        <v>1</v>
      </c>
      <c r="K325" s="84" t="str">
        <f>Objects!$AY$95</f>
        <v>Fish</v>
      </c>
      <c r="L325" s="81">
        <v>1</v>
      </c>
      <c r="M325" s="84" t="str">
        <f>Objects!$AY$90</f>
        <v>Egg</v>
      </c>
      <c r="N325" s="81">
        <v>1</v>
      </c>
      <c r="O325" s="81" t="str">
        <f>Objects!AJ16</f>
        <v>Cell Culture Dish (Silverfish)</v>
      </c>
      <c r="P325" s="81">
        <v>1</v>
      </c>
      <c r="Q325" s="84" t="str">
        <f>Objects!$AY$90</f>
        <v>Egg</v>
      </c>
      <c r="R325" s="81">
        <v>1</v>
      </c>
      <c r="S325" s="84" t="str">
        <f>Objects!$AY$99</f>
        <v>Sugar</v>
      </c>
      <c r="T325" s="81">
        <v>1</v>
      </c>
      <c r="U325" s="84" t="str">
        <f>Objects!$AY$99</f>
        <v>Sugar</v>
      </c>
      <c r="V325" s="81">
        <v>1</v>
      </c>
      <c r="W325" s="84" t="str">
        <f>Objects!$AY$99</f>
        <v>Sugar</v>
      </c>
      <c r="X325" s="81">
        <v>1</v>
      </c>
      <c r="AA325" s="81"/>
      <c r="AB325" s="81"/>
      <c r="AC325" s="81"/>
    </row>
    <row r="326" spans="1:29" ht="15" customHeight="1" x14ac:dyDescent="0.25">
      <c r="A326" s="33" t="str">
        <f>[3]Enums!$A$159</f>
        <v>1.3.8</v>
      </c>
      <c r="B326" s="81" t="b">
        <v>1</v>
      </c>
      <c r="C326" s="81" t="b">
        <v>0</v>
      </c>
      <c r="D326" s="81">
        <v>8</v>
      </c>
      <c r="E326" s="84" t="str">
        <f>Objects!$AY$129&amp;":59"</f>
        <v>Spawn Egg:59</v>
      </c>
      <c r="F326" s="91">
        <v>1</v>
      </c>
      <c r="G326" s="84" t="str">
        <f>Objects!$AY$121</f>
        <v>Spider Eye</v>
      </c>
      <c r="H326" s="81">
        <v>4</v>
      </c>
      <c r="I326" s="81" t="str">
        <f>Objects!$R$34</f>
        <v>Bag (Arsenic)</v>
      </c>
      <c r="J326" s="81">
        <v>1</v>
      </c>
      <c r="K326" s="84" t="str">
        <f>Objects!$AY$121</f>
        <v>Spider Eye</v>
      </c>
      <c r="L326" s="81">
        <v>4</v>
      </c>
      <c r="M326" s="84" t="str">
        <f>Objects!$AY$90</f>
        <v>Egg</v>
      </c>
      <c r="N326" s="81">
        <v>1</v>
      </c>
      <c r="O326" s="81" t="str">
        <f>Objects!AJ17</f>
        <v>Cell Culture Dish (Cave Spider)</v>
      </c>
      <c r="P326" s="81">
        <v>1</v>
      </c>
      <c r="Q326" s="84" t="str">
        <f>Objects!$AY$90</f>
        <v>Egg</v>
      </c>
      <c r="R326" s="81">
        <v>1</v>
      </c>
      <c r="S326" s="84" t="str">
        <f>Objects!$AY$99</f>
        <v>Sugar</v>
      </c>
      <c r="T326" s="81">
        <v>1</v>
      </c>
      <c r="U326" s="84" t="str">
        <f>Objects!$AY$99</f>
        <v>Sugar</v>
      </c>
      <c r="V326" s="81">
        <v>1</v>
      </c>
      <c r="W326" s="84" t="str">
        <f>Objects!$AY$99</f>
        <v>Sugar</v>
      </c>
      <c r="X326" s="81">
        <v>1</v>
      </c>
      <c r="AA326" s="81"/>
      <c r="AB326" s="81"/>
      <c r="AC326" s="81"/>
    </row>
    <row r="327" spans="1:29" ht="15" customHeight="1" x14ac:dyDescent="0.25">
      <c r="A327" s="33" t="str">
        <f>[3]Enums!$A$159</f>
        <v>1.3.8</v>
      </c>
      <c r="B327" s="81" t="b">
        <v>1</v>
      </c>
      <c r="C327" s="81" t="b">
        <v>0</v>
      </c>
      <c r="D327" s="81">
        <v>8</v>
      </c>
      <c r="E327" s="84" t="str">
        <f>Objects!$AY$129&amp;":56"</f>
        <v>Spawn Egg:56</v>
      </c>
      <c r="F327" s="91">
        <v>1</v>
      </c>
      <c r="G327" s="84" t="str">
        <f>Objects!$AY$131</f>
        <v>Fire Charge</v>
      </c>
      <c r="H327" s="81">
        <v>1</v>
      </c>
      <c r="I327" s="81" t="str">
        <f>Objects!$AY$116</f>
        <v>Ghast Tear</v>
      </c>
      <c r="J327" s="81">
        <v>1</v>
      </c>
      <c r="K327" s="84" t="str">
        <f>Objects!$AY$131</f>
        <v>Fire Charge</v>
      </c>
      <c r="L327" s="81">
        <v>1</v>
      </c>
      <c r="M327" s="84" t="str">
        <f>Objects!$AY$90</f>
        <v>Egg</v>
      </c>
      <c r="N327" s="81">
        <v>1</v>
      </c>
      <c r="O327" s="81" t="str">
        <f>Objects!AJ18</f>
        <v>Cell Culture Dish (Ghast)</v>
      </c>
      <c r="P327" s="81">
        <v>1</v>
      </c>
      <c r="Q327" s="84" t="str">
        <f>Objects!$AY$90</f>
        <v>Egg</v>
      </c>
      <c r="R327" s="81">
        <v>1</v>
      </c>
      <c r="S327" s="84" t="str">
        <f>Objects!$AY$99</f>
        <v>Sugar</v>
      </c>
      <c r="T327" s="81">
        <v>1</v>
      </c>
      <c r="U327" s="84" t="str">
        <f>Objects!$AY$99</f>
        <v>Sugar</v>
      </c>
      <c r="V327" s="81">
        <v>1</v>
      </c>
      <c r="W327" s="84" t="str">
        <f>Objects!$AY$99</f>
        <v>Sugar</v>
      </c>
      <c r="X327" s="81">
        <v>1</v>
      </c>
      <c r="AA327" s="81"/>
      <c r="AB327" s="81"/>
      <c r="AC327" s="81"/>
    </row>
    <row r="328" spans="1:29" ht="15" customHeight="1" x14ac:dyDescent="0.25">
      <c r="A328" s="33" t="str">
        <f>[3]Enums!$A$159</f>
        <v>1.3.8</v>
      </c>
      <c r="B328" s="81" t="b">
        <v>1</v>
      </c>
      <c r="C328" s="81" t="b">
        <v>0</v>
      </c>
      <c r="D328" s="81">
        <v>8</v>
      </c>
      <c r="E328" s="84" t="str">
        <f>Objects!$AY$129&amp;":61"</f>
        <v>Spawn Egg:61</v>
      </c>
      <c r="F328" s="91">
        <v>1</v>
      </c>
      <c r="G328" s="84" t="str">
        <f>Objects!$AY$131</f>
        <v>Fire Charge</v>
      </c>
      <c r="H328" s="81">
        <v>1</v>
      </c>
      <c r="I328" s="81" t="str">
        <f>Objects!$AY$115</f>
        <v>Blaze Rod</v>
      </c>
      <c r="J328" s="81">
        <v>1</v>
      </c>
      <c r="K328" s="84" t="str">
        <f>Objects!$AY$131</f>
        <v>Fire Charge</v>
      </c>
      <c r="L328" s="81">
        <v>1</v>
      </c>
      <c r="M328" s="84" t="str">
        <f>Objects!$AY$90</f>
        <v>Egg</v>
      </c>
      <c r="N328" s="81">
        <v>1</v>
      </c>
      <c r="O328" s="81" t="str">
        <f>Objects!AJ19</f>
        <v>Cell Culture Dish (Blaze)</v>
      </c>
      <c r="P328" s="81">
        <v>1</v>
      </c>
      <c r="Q328" s="84" t="str">
        <f>Objects!$AY$90</f>
        <v>Egg</v>
      </c>
      <c r="R328" s="81">
        <v>1</v>
      </c>
      <c r="S328" s="84" t="str">
        <f>Objects!$AY$99</f>
        <v>Sugar</v>
      </c>
      <c r="T328" s="81">
        <v>1</v>
      </c>
      <c r="U328" s="84" t="str">
        <f>Objects!$AY$99</f>
        <v>Sugar</v>
      </c>
      <c r="V328" s="81">
        <v>1</v>
      </c>
      <c r="W328" s="84" t="str">
        <f>Objects!$AY$99</f>
        <v>Sugar</v>
      </c>
      <c r="X328" s="81">
        <v>1</v>
      </c>
      <c r="AA328" s="81"/>
      <c r="AB328" s="81"/>
      <c r="AC328" s="81"/>
    </row>
    <row r="329" spans="1:29" ht="15" customHeight="1" x14ac:dyDescent="0.25">
      <c r="A329" s="33" t="str">
        <f>[3]Enums!$A$159</f>
        <v>1.3.8</v>
      </c>
      <c r="B329" s="81" t="b">
        <v>1</v>
      </c>
      <c r="C329" s="81" t="b">
        <v>0</v>
      </c>
      <c r="D329" s="81">
        <v>8</v>
      </c>
      <c r="E329" s="84" t="str">
        <f>Objects!$AY$129&amp;":57"</f>
        <v>Spawn Egg:57</v>
      </c>
      <c r="F329" s="91">
        <v>1</v>
      </c>
      <c r="G329" s="81" t="str">
        <f>Objects!$AJ$2</f>
        <v>Cell Culture Dish (Pig)</v>
      </c>
      <c r="H329" s="81">
        <v>1</v>
      </c>
      <c r="I329" s="82" t="str">
        <f>Objects!AY117</f>
        <v>Gold Nugget</v>
      </c>
      <c r="J329" s="82">
        <v>1</v>
      </c>
      <c r="K329" s="81" t="str">
        <f>Objects!$AJ$22</f>
        <v>Cell Culture Dish (Person)</v>
      </c>
      <c r="L329" s="81">
        <v>1</v>
      </c>
      <c r="M329" s="84" t="str">
        <f>Objects!$AY$90</f>
        <v>Egg</v>
      </c>
      <c r="N329" s="81">
        <v>1</v>
      </c>
      <c r="O329" s="81" t="str">
        <f>Objects!AJ20</f>
        <v>Cell Culture Dish (Zombie Pigman)</v>
      </c>
      <c r="P329" s="81">
        <v>1</v>
      </c>
      <c r="Q329" s="84" t="str">
        <f>Objects!$AY$90</f>
        <v>Egg</v>
      </c>
      <c r="R329" s="81">
        <v>1</v>
      </c>
      <c r="S329" s="84" t="str">
        <f>Objects!$AY$99</f>
        <v>Sugar</v>
      </c>
      <c r="T329" s="81">
        <v>1</v>
      </c>
      <c r="U329" s="84" t="str">
        <f>Objects!$AY$99</f>
        <v>Sugar</v>
      </c>
      <c r="V329" s="81">
        <v>1</v>
      </c>
      <c r="W329" s="84" t="str">
        <f>Objects!$AY$99</f>
        <v>Sugar</v>
      </c>
      <c r="X329" s="81">
        <v>1</v>
      </c>
      <c r="AA329" s="81"/>
      <c r="AB329" s="81"/>
      <c r="AC329" s="81"/>
    </row>
    <row r="330" spans="1:29" ht="15" customHeight="1" x14ac:dyDescent="0.25">
      <c r="A330" s="33" t="str">
        <f>[3]Enums!$A$159</f>
        <v>1.3.8</v>
      </c>
      <c r="B330" s="81" t="b">
        <v>1</v>
      </c>
      <c r="C330" s="81" t="b">
        <v>0</v>
      </c>
      <c r="D330" s="81">
        <v>8</v>
      </c>
      <c r="E330" s="84" t="str">
        <f>Objects!$AY$129&amp;":62"</f>
        <v>Spawn Egg:62</v>
      </c>
      <c r="F330" s="91">
        <v>1</v>
      </c>
      <c r="G330" s="84" t="str">
        <f>Objects!$AY$87</f>
        <v>Slime Ball</v>
      </c>
      <c r="H330" s="81">
        <v>1</v>
      </c>
      <c r="I330" s="81" t="str">
        <f>Objects!$AY$73</f>
        <v>Lava Bucket</v>
      </c>
      <c r="J330" s="81">
        <v>1</v>
      </c>
      <c r="K330" s="84" t="str">
        <f>Objects!$AY$87</f>
        <v>Slime Ball</v>
      </c>
      <c r="L330" s="81">
        <v>1</v>
      </c>
      <c r="M330" s="84" t="str">
        <f>Objects!$AY$90</f>
        <v>Egg</v>
      </c>
      <c r="N330" s="81">
        <v>1</v>
      </c>
      <c r="O330" s="81" t="str">
        <f>Objects!AJ21</f>
        <v>Cell Culture Dish (Magma Cube)</v>
      </c>
      <c r="P330" s="81">
        <v>1</v>
      </c>
      <c r="Q330" s="84" t="str">
        <f>Objects!$AY$90</f>
        <v>Egg</v>
      </c>
      <c r="R330" s="81">
        <v>1</v>
      </c>
      <c r="S330" s="84" t="str">
        <f>Objects!$AY$99</f>
        <v>Sugar</v>
      </c>
      <c r="T330" s="81">
        <v>1</v>
      </c>
      <c r="U330" s="84" t="str">
        <f>Objects!$AY$99</f>
        <v>Sugar</v>
      </c>
      <c r="V330" s="81">
        <v>1</v>
      </c>
      <c r="W330" s="84" t="str">
        <f>Objects!$AY$99</f>
        <v>Sugar</v>
      </c>
      <c r="X330" s="81">
        <v>1</v>
      </c>
      <c r="AA330" s="81"/>
      <c r="AB330" s="81"/>
      <c r="AC330" s="81"/>
    </row>
    <row r="331" spans="1:29" ht="15" customHeight="1" x14ac:dyDescent="0.25">
      <c r="A331" s="33" t="str">
        <f>[3]Enums!$A$159</f>
        <v>1.3.8</v>
      </c>
      <c r="B331" s="81" t="b">
        <v>1</v>
      </c>
      <c r="C331" s="81" t="b">
        <v>0</v>
      </c>
      <c r="D331" s="81">
        <v>2</v>
      </c>
      <c r="E331" s="84" t="str">
        <f>Objects!$AW$85</f>
        <v>Guano</v>
      </c>
      <c r="F331" s="91">
        <v>1</v>
      </c>
      <c r="G331" s="83" t="str">
        <f>Objects!$AY$97&amp;":15"</f>
        <v>Dye:15</v>
      </c>
      <c r="H331" s="81">
        <v>1</v>
      </c>
      <c r="I331" t="str">
        <f>Objects!$J$245</f>
        <v>Bag (Potassium Hydroxide)</v>
      </c>
      <c r="J331" s="81">
        <v>1</v>
      </c>
      <c r="K331" s="81"/>
      <c r="L331" s="91"/>
      <c r="M331" s="84"/>
      <c r="N331" s="81"/>
      <c r="O331" s="81"/>
      <c r="P331" s="81"/>
      <c r="Q331" s="81"/>
      <c r="R331" s="91"/>
      <c r="S331" s="84"/>
      <c r="T331" s="81"/>
      <c r="U331" s="81"/>
      <c r="V331" s="81"/>
      <c r="W331" s="81"/>
      <c r="X331" s="91"/>
      <c r="AA331" s="81"/>
      <c r="AB331" s="81"/>
      <c r="AC331" s="81"/>
    </row>
    <row r="332" spans="1:29" ht="15" customHeight="1" x14ac:dyDescent="0.25">
      <c r="A332" s="33" t="str">
        <f>[3]Enums!$A$159</f>
        <v>1.3.8</v>
      </c>
      <c r="B332" s="81" t="b">
        <v>1</v>
      </c>
      <c r="C332" s="81" t="b">
        <v>0</v>
      </c>
      <c r="D332" s="81">
        <v>2</v>
      </c>
      <c r="E332" s="84" t="str">
        <f>Objects!$AI$23</f>
        <v>DNA sampler (Beginner)</v>
      </c>
      <c r="F332" s="91">
        <v>4</v>
      </c>
      <c r="G332" s="84"/>
      <c r="H332" s="81"/>
      <c r="I332" s="81" t="str">
        <f>Objects!$AY$33</f>
        <v>String</v>
      </c>
      <c r="J332" s="81">
        <v>1</v>
      </c>
      <c r="K332" s="81"/>
      <c r="L332" s="91"/>
      <c r="M332" s="84"/>
      <c r="N332" s="81"/>
      <c r="O332" s="81" t="str">
        <f>Objects!$AY$26</f>
        <v>Stick</v>
      </c>
      <c r="P332" s="81">
        <v>1</v>
      </c>
      <c r="Q332" s="81"/>
      <c r="R332" s="91"/>
      <c r="S332" s="84"/>
      <c r="T332" s="81"/>
      <c r="U332" s="81" t="str">
        <f>Objects!$AY$26</f>
        <v>Stick</v>
      </c>
      <c r="V332" s="81">
        <v>1</v>
      </c>
      <c r="W332" s="81"/>
      <c r="X332" s="91"/>
      <c r="AA332" s="81"/>
      <c r="AB332" s="81"/>
      <c r="AC332" s="81"/>
    </row>
    <row r="333" spans="1:29" ht="15" customHeight="1" x14ac:dyDescent="0.25">
      <c r="A333" s="33" t="str">
        <f>[3]Enums!$A$159</f>
        <v>1.3.8</v>
      </c>
      <c r="B333" s="81" t="b">
        <v>1</v>
      </c>
      <c r="C333" s="81" t="b">
        <v>0</v>
      </c>
      <c r="D333" s="81">
        <v>4</v>
      </c>
      <c r="E333" s="84" t="str">
        <f>Objects!$AI$24</f>
        <v>DNA sampler (Intermediate)</v>
      </c>
      <c r="F333" s="91">
        <v>4</v>
      </c>
      <c r="G333" s="84"/>
      <c r="H333" s="81"/>
      <c r="I333" s="81" t="str">
        <f>Objects!$AE$41</f>
        <v>Fibers (LDPE)</v>
      </c>
      <c r="J333" s="81">
        <v>1</v>
      </c>
      <c r="K333" s="81"/>
      <c r="L333" s="91"/>
      <c r="M333" s="84"/>
      <c r="N333" s="81"/>
      <c r="O333" s="81" t="str">
        <f>Objects!$AY$26</f>
        <v>Stick</v>
      </c>
      <c r="P333" s="81">
        <v>1</v>
      </c>
      <c r="Q333" s="81"/>
      <c r="R333" s="91"/>
      <c r="S333" s="84"/>
      <c r="T333" s="81"/>
      <c r="U333" s="81" t="str">
        <f>Objects!$AY$26</f>
        <v>Stick</v>
      </c>
      <c r="V333" s="81">
        <v>1</v>
      </c>
      <c r="W333" s="81"/>
      <c r="X333" s="91"/>
      <c r="AA333" s="81"/>
      <c r="AB333" s="81"/>
      <c r="AC333" s="81"/>
    </row>
    <row r="334" spans="1:29" ht="15" customHeight="1" x14ac:dyDescent="0.25">
      <c r="A334" s="33" t="str">
        <f>[3]Enums!$A$159</f>
        <v>1.3.8</v>
      </c>
      <c r="B334" s="81" t="b">
        <v>1</v>
      </c>
      <c r="C334" s="81" t="b">
        <v>0</v>
      </c>
      <c r="D334" s="81">
        <v>4</v>
      </c>
      <c r="E334" s="84" t="str">
        <f>Objects!$AI$24</f>
        <v>DNA sampler (Intermediate)</v>
      </c>
      <c r="F334" s="91">
        <v>4</v>
      </c>
      <c r="G334" s="84"/>
      <c r="H334" s="81"/>
      <c r="I334" s="81" t="str">
        <f>Objects!AE102</f>
        <v>Fibers (PP)</v>
      </c>
      <c r="J334" s="81">
        <v>1</v>
      </c>
      <c r="K334" s="81"/>
      <c r="L334" s="91"/>
      <c r="M334" s="84"/>
      <c r="N334" s="81"/>
      <c r="O334" s="81" t="str">
        <f>Objects!$AY$26</f>
        <v>Stick</v>
      </c>
      <c r="P334" s="81">
        <v>1</v>
      </c>
      <c r="Q334" s="81"/>
      <c r="R334" s="91"/>
      <c r="S334" s="84"/>
      <c r="T334" s="81"/>
      <c r="U334" s="81" t="str">
        <f>Objects!$AY$26</f>
        <v>Stick</v>
      </c>
      <c r="V334" s="81">
        <v>1</v>
      </c>
      <c r="W334" s="81"/>
      <c r="X334" s="91"/>
      <c r="AA334" s="81"/>
      <c r="AB334" s="81"/>
      <c r="AC334" s="81"/>
    </row>
    <row r="335" spans="1:29" ht="15" customHeight="1" x14ac:dyDescent="0.25">
      <c r="A335" s="33" t="str">
        <f>[3]Enums!$A$159</f>
        <v>1.3.8</v>
      </c>
      <c r="B335" s="81" t="b">
        <v>1</v>
      </c>
      <c r="C335" s="81" t="b">
        <v>0</v>
      </c>
      <c r="D335" s="81">
        <v>4</v>
      </c>
      <c r="E335" s="84" t="str">
        <f>Objects!$AI$24</f>
        <v>DNA sampler (Intermediate)</v>
      </c>
      <c r="F335" s="91">
        <v>4</v>
      </c>
      <c r="G335" s="84"/>
      <c r="H335" s="81"/>
      <c r="I335" s="81" t="str">
        <f>Objects!AE105</f>
        <v>Fibers (PS)</v>
      </c>
      <c r="J335" s="81">
        <v>1</v>
      </c>
      <c r="K335" s="81"/>
      <c r="L335" s="91"/>
      <c r="M335" s="84"/>
      <c r="N335" s="81"/>
      <c r="O335" s="81" t="str">
        <f>Objects!$AY$26</f>
        <v>Stick</v>
      </c>
      <c r="P335" s="81">
        <v>1</v>
      </c>
      <c r="Q335" s="81"/>
      <c r="R335" s="91"/>
      <c r="S335" s="84"/>
      <c r="T335" s="81"/>
      <c r="U335" s="81" t="str">
        <f>Objects!$AY$26</f>
        <v>Stick</v>
      </c>
      <c r="V335" s="81">
        <v>1</v>
      </c>
      <c r="W335" s="81"/>
      <c r="X335" s="91"/>
      <c r="AA335" s="81"/>
      <c r="AB335" s="81"/>
      <c r="AC335" s="81"/>
    </row>
    <row r="336" spans="1:29" ht="15" customHeight="1" x14ac:dyDescent="0.25">
      <c r="A336" s="33" t="str">
        <f>[3]Enums!$A$159</f>
        <v>1.3.8</v>
      </c>
      <c r="B336" s="81" t="b">
        <v>1</v>
      </c>
      <c r="C336" s="81" t="b">
        <v>0</v>
      </c>
      <c r="D336" s="81">
        <v>4</v>
      </c>
      <c r="E336" s="84" t="str">
        <f>Objects!$AI$25</f>
        <v>DNA sampler (Advanced)</v>
      </c>
      <c r="F336" s="91">
        <v>4</v>
      </c>
      <c r="G336" s="84"/>
      <c r="H336" s="81"/>
      <c r="I336" s="81" t="str">
        <f>Objects!$AE$61</f>
        <v>Fibers (PC)</v>
      </c>
      <c r="J336" s="81">
        <v>1</v>
      </c>
      <c r="K336" s="81"/>
      <c r="L336" s="91"/>
      <c r="M336" s="84"/>
      <c r="N336" s="81"/>
      <c r="O336" s="81" t="str">
        <f>Objects!$AY$26</f>
        <v>Stick</v>
      </c>
      <c r="P336" s="81">
        <v>1</v>
      </c>
      <c r="Q336" s="81"/>
      <c r="R336" s="91"/>
      <c r="S336" s="84"/>
      <c r="T336" s="81"/>
      <c r="U336" s="81" t="str">
        <f>Objects!$AY$26</f>
        <v>Stick</v>
      </c>
      <c r="V336" s="81">
        <v>1</v>
      </c>
      <c r="W336" s="81"/>
      <c r="X336" s="91"/>
      <c r="AA336" s="81"/>
      <c r="AB336" s="81"/>
      <c r="AC336" s="81"/>
    </row>
    <row r="337" spans="1:29" ht="15" customHeight="1" x14ac:dyDescent="0.25">
      <c r="A337" s="33" t="str">
        <f>[3]Enums!$A$159</f>
        <v>1.3.8</v>
      </c>
      <c r="B337" s="81" t="b">
        <v>1</v>
      </c>
      <c r="C337" s="81" t="b">
        <v>0</v>
      </c>
      <c r="D337" s="81">
        <v>4</v>
      </c>
      <c r="E337" s="84" t="str">
        <f>Objects!$AI$25</f>
        <v>DNA sampler (Advanced)</v>
      </c>
      <c r="F337" s="91">
        <v>4</v>
      </c>
      <c r="G337" s="84"/>
      <c r="H337" s="81"/>
      <c r="I337" s="81" t="str">
        <f>Objects!$AE$90</f>
        <v>Fibers (PMMA)</v>
      </c>
      <c r="J337" s="81">
        <v>1</v>
      </c>
      <c r="K337" s="81"/>
      <c r="L337" s="91"/>
      <c r="M337" s="84"/>
      <c r="N337" s="81"/>
      <c r="O337" s="81" t="str">
        <f>Objects!$AY$26</f>
        <v>Stick</v>
      </c>
      <c r="P337" s="81">
        <v>1</v>
      </c>
      <c r="Q337" s="81"/>
      <c r="R337" s="91"/>
      <c r="S337" s="84"/>
      <c r="T337" s="81"/>
      <c r="U337" s="81" t="str">
        <f>Objects!$AY$26</f>
        <v>Stick</v>
      </c>
      <c r="V337" s="81">
        <v>1</v>
      </c>
      <c r="W337" s="81"/>
      <c r="X337" s="91"/>
      <c r="AA337" s="81"/>
      <c r="AB337" s="81"/>
      <c r="AC337" s="81"/>
    </row>
    <row r="338" spans="1:29" ht="15" customHeight="1" x14ac:dyDescent="0.25">
      <c r="A338" s="33" t="str">
        <f>[3]Enums!$A$159</f>
        <v>1.3.8</v>
      </c>
      <c r="B338" s="81" t="b">
        <v>1</v>
      </c>
      <c r="C338" s="81" t="b">
        <v>0</v>
      </c>
      <c r="D338" s="81">
        <v>4</v>
      </c>
      <c r="E338" s="84" t="str">
        <f>Objects!$AI$25</f>
        <v>DNA sampler (Advanced)</v>
      </c>
      <c r="F338" s="91">
        <v>4</v>
      </c>
      <c r="G338" s="84"/>
      <c r="H338" s="81"/>
      <c r="I338" s="81" t="str">
        <f>Objects!$AE$81</f>
        <v>Fibers (PI)</v>
      </c>
      <c r="J338" s="81">
        <v>1</v>
      </c>
      <c r="K338" s="81"/>
      <c r="L338" s="91"/>
      <c r="M338" s="84"/>
      <c r="N338" s="81"/>
      <c r="O338" s="81" t="str">
        <f>Objects!$AY$26</f>
        <v>Stick</v>
      </c>
      <c r="P338" s="81">
        <v>1</v>
      </c>
      <c r="Q338" s="81"/>
      <c r="R338" s="91"/>
      <c r="S338" s="84"/>
      <c r="T338" s="81"/>
      <c r="U338" s="81" t="str">
        <f>Objects!$AY$26</f>
        <v>Stick</v>
      </c>
      <c r="V338" s="81">
        <v>1</v>
      </c>
      <c r="W338" s="81"/>
      <c r="X338" s="91"/>
      <c r="AA338" s="81"/>
      <c r="AB338" s="81"/>
      <c r="AC338" s="81"/>
    </row>
    <row r="339" spans="1:29" ht="15" customHeight="1" x14ac:dyDescent="0.25">
      <c r="A339" s="33" t="str">
        <f>[3]Enums!$A$159</f>
        <v>1.3.8</v>
      </c>
      <c r="B339" s="81" t="b">
        <v>1</v>
      </c>
      <c r="C339" s="81" t="b">
        <v>0</v>
      </c>
      <c r="D339" s="81">
        <v>8</v>
      </c>
      <c r="E339" s="84" t="str">
        <f>Objects!$AI$26</f>
        <v>DNA sampler (Expert)</v>
      </c>
      <c r="F339" s="91">
        <v>4</v>
      </c>
      <c r="G339" s="84"/>
      <c r="H339" s="81"/>
      <c r="I339" s="81" t="str">
        <f>Objects!$AE$77</f>
        <v>Fibers (Nylon 6,7)</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25">
      <c r="A340" s="33" t="str">
        <f>[3]Enums!$A$159</f>
        <v>1.3.8</v>
      </c>
      <c r="B340" s="81" t="b">
        <v>1</v>
      </c>
      <c r="C340" s="81" t="b">
        <v>0</v>
      </c>
      <c r="D340" s="81">
        <v>8</v>
      </c>
      <c r="E340" s="84" t="str">
        <f>Objects!$AI$26</f>
        <v>DNA sampler (Expert)</v>
      </c>
      <c r="F340" s="91">
        <v>4</v>
      </c>
      <c r="G340" s="84"/>
      <c r="H340" s="81"/>
      <c r="I340" s="81" t="str">
        <f>Objects!$AE$77</f>
        <v>Fibers (Nylon 6,7)</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25">
      <c r="A341" s="33" t="str">
        <f>[3]Enums!$A$159</f>
        <v>1.3.8</v>
      </c>
      <c r="B341" s="81" t="b">
        <v>1</v>
      </c>
      <c r="C341" s="81" t="b">
        <v>0</v>
      </c>
      <c r="D341" s="81">
        <v>8</v>
      </c>
      <c r="E341" s="84" t="str">
        <f>Objects!$AI$26</f>
        <v>DNA sampler (Expert)</v>
      </c>
      <c r="F341" s="91">
        <v>4</v>
      </c>
      <c r="G341" s="84"/>
      <c r="H341" s="81"/>
      <c r="I341" s="81" t="str">
        <f>Objects!$AE$78</f>
        <v>Fibers (Nylon 6,10)</v>
      </c>
      <c r="J341" s="81">
        <v>1</v>
      </c>
      <c r="K341" s="81"/>
      <c r="L341" s="91"/>
      <c r="M341" s="84"/>
      <c r="N341" s="81"/>
      <c r="O341" s="81" t="str">
        <f>Objects!$AE$148</f>
        <v>Tool Shaft (PEEK)</v>
      </c>
      <c r="P341" s="81">
        <v>1</v>
      </c>
      <c r="Q341" s="81"/>
      <c r="R341" s="91"/>
      <c r="S341" s="84"/>
      <c r="T341" s="81"/>
      <c r="U341" s="81" t="str">
        <f>Objects!$AE$148</f>
        <v>Tool Shaft (PEEK)</v>
      </c>
      <c r="V341" s="81">
        <v>1</v>
      </c>
      <c r="W341" s="81"/>
      <c r="X341" s="91"/>
      <c r="AA341" s="81"/>
      <c r="AB341" s="81"/>
      <c r="AC341" s="81"/>
    </row>
    <row r="342" spans="1:29" ht="15" customHeight="1" x14ac:dyDescent="0.25">
      <c r="A342" s="33" t="str">
        <f>[3]Enums!$A$159</f>
        <v>1.3.8</v>
      </c>
      <c r="B342" s="81" t="b">
        <v>1</v>
      </c>
      <c r="C342" s="81" t="b">
        <v>0</v>
      </c>
      <c r="D342" s="81">
        <v>8</v>
      </c>
      <c r="E342" s="84" t="str">
        <f>Objects!$AI$26</f>
        <v>DNA sampler (Expert)</v>
      </c>
      <c r="F342" s="91">
        <v>4</v>
      </c>
      <c r="G342" s="84"/>
      <c r="H342" s="81"/>
      <c r="I342" s="81" t="str">
        <f>Objects!$AE$78</f>
        <v>Fibers (Nylon 6,10)</v>
      </c>
      <c r="J342" s="81">
        <v>1</v>
      </c>
      <c r="K342" s="81"/>
      <c r="L342" s="91"/>
      <c r="M342" s="84"/>
      <c r="N342" s="81"/>
      <c r="O342" s="81" t="str">
        <f>Objects!$AE$149</f>
        <v>Tool Shaft (Carbon Fiber Composite)</v>
      </c>
      <c r="P342" s="81">
        <v>1</v>
      </c>
      <c r="Q342" s="81"/>
      <c r="R342" s="91"/>
      <c r="S342" s="84"/>
      <c r="T342" s="81"/>
      <c r="U342" s="81" t="str">
        <f>Objects!$AE$149</f>
        <v>Tool Shaft (Carbon Fiber Composite)</v>
      </c>
      <c r="V342" s="81">
        <v>1</v>
      </c>
      <c r="W342" s="81"/>
      <c r="X342" s="91"/>
      <c r="AA342" s="81"/>
      <c r="AB342" s="81"/>
      <c r="AC342" s="81"/>
    </row>
    <row r="343" spans="1:29" ht="15" customHeight="1" x14ac:dyDescent="0.25">
      <c r="A343" s="33" t="str">
        <f>[3]Enums!$A$159</f>
        <v>1.3.8</v>
      </c>
      <c r="B343" s="81" t="b">
        <v>1</v>
      </c>
      <c r="C343" s="81" t="b">
        <v>0</v>
      </c>
      <c r="D343" s="81">
        <v>8</v>
      </c>
      <c r="E343" s="84" t="str">
        <f>Objects!$AI$26</f>
        <v>DNA sampler (Expert)</v>
      </c>
      <c r="F343" s="91">
        <v>4</v>
      </c>
      <c r="G343" s="84"/>
      <c r="H343" s="81"/>
      <c r="I343" s="81" t="str">
        <f>Objects!$AE$133</f>
        <v>Fibers (Nylon 6)</v>
      </c>
      <c r="J343" s="81">
        <v>1</v>
      </c>
      <c r="K343" s="81"/>
      <c r="L343" s="91"/>
      <c r="M343" s="84"/>
      <c r="N343" s="81"/>
      <c r="O343" s="81" t="str">
        <f>Objects!$AE$148</f>
        <v>Tool Shaft (PEEK)</v>
      </c>
      <c r="P343" s="81">
        <v>1</v>
      </c>
      <c r="Q343" s="81"/>
      <c r="R343" s="91"/>
      <c r="S343" s="84"/>
      <c r="T343" s="81"/>
      <c r="U343" s="81" t="str">
        <f>Objects!$AE$148</f>
        <v>Tool Shaft (PEEK)</v>
      </c>
      <c r="V343" s="81">
        <v>1</v>
      </c>
      <c r="W343" s="81"/>
      <c r="X343" s="91"/>
      <c r="AA343" s="81"/>
      <c r="AB343" s="81"/>
      <c r="AC343" s="81"/>
    </row>
    <row r="344" spans="1:29" ht="15" customHeight="1" x14ac:dyDescent="0.25">
      <c r="A344" s="33" t="str">
        <f>[3]Enums!$A$159</f>
        <v>1.3.8</v>
      </c>
      <c r="B344" s="81" t="b">
        <v>1</v>
      </c>
      <c r="C344" s="81" t="b">
        <v>0</v>
      </c>
      <c r="D344" s="81">
        <v>8</v>
      </c>
      <c r="E344" s="84" t="str">
        <f>Objects!$AI$26</f>
        <v>DNA sampler (Expert)</v>
      </c>
      <c r="F344" s="91">
        <v>4</v>
      </c>
      <c r="G344" s="84"/>
      <c r="H344" s="81"/>
      <c r="I344" s="81" t="str">
        <f>Objects!$AE$133</f>
        <v>Fibers (Nylon 6)</v>
      </c>
      <c r="J344" s="81">
        <v>1</v>
      </c>
      <c r="K344" s="81"/>
      <c r="L344" s="91"/>
      <c r="M344" s="84"/>
      <c r="N344" s="81"/>
      <c r="O344" s="81" t="str">
        <f>Objects!$AE$149</f>
        <v>Tool Shaft (Carbon Fiber Composite)</v>
      </c>
      <c r="P344" s="81">
        <v>1</v>
      </c>
      <c r="Q344" s="81"/>
      <c r="R344" s="91"/>
      <c r="S344" s="84"/>
      <c r="T344" s="81"/>
      <c r="U344" s="81" t="str">
        <f>Objects!$AE$149</f>
        <v>Tool Shaft (Carbon Fiber Composite)</v>
      </c>
      <c r="V344" s="81">
        <v>1</v>
      </c>
      <c r="W344" s="81"/>
      <c r="X344" s="91"/>
      <c r="AA344" s="81"/>
      <c r="AB344" s="81"/>
      <c r="AC344" s="81"/>
    </row>
    <row r="345" spans="1:29" ht="15" customHeight="1" x14ac:dyDescent="0.25">
      <c r="A345" s="33" t="str">
        <f>[3]Enums!$A$159</f>
        <v>1.3.8</v>
      </c>
      <c r="B345" s="81" t="b">
        <v>1</v>
      </c>
      <c r="C345" s="81" t="b">
        <v>0</v>
      </c>
      <c r="D345" s="81">
        <v>8</v>
      </c>
      <c r="E345" s="84" t="str">
        <f>Objects!$AI$27</f>
        <v>DNA sampler (Nether)</v>
      </c>
      <c r="F345" s="91">
        <v>4</v>
      </c>
      <c r="G345" s="84"/>
      <c r="H345" s="81"/>
      <c r="I345" s="81" t="str">
        <f>Objects!$AE$92</f>
        <v>Fibers (nomex)</v>
      </c>
      <c r="J345" s="81">
        <v>1</v>
      </c>
      <c r="K345" s="81"/>
      <c r="L345" s="91"/>
      <c r="M345" s="84"/>
      <c r="N345" s="81"/>
      <c r="O345" s="81" t="str">
        <f>Objects!$AE$148</f>
        <v>Tool Shaft (PEEK)</v>
      </c>
      <c r="P345" s="81">
        <v>1</v>
      </c>
      <c r="Q345" s="81"/>
      <c r="R345" s="91"/>
      <c r="S345" s="84"/>
      <c r="T345" s="81"/>
      <c r="U345" s="81" t="str">
        <f>Objects!$AE$148</f>
        <v>Tool Shaft (PEEK)</v>
      </c>
      <c r="V345" s="81">
        <v>1</v>
      </c>
      <c r="W345" s="81"/>
      <c r="X345" s="91"/>
      <c r="AA345" s="81"/>
      <c r="AB345" s="81"/>
      <c r="AC345" s="81"/>
    </row>
    <row r="346" spans="1:29" ht="15" customHeight="1" x14ac:dyDescent="0.25">
      <c r="A346" s="33" t="str">
        <f>[3]Enums!$A$159</f>
        <v>1.3.8</v>
      </c>
      <c r="B346" s="81" t="b">
        <v>1</v>
      </c>
      <c r="C346" s="81" t="b">
        <v>0</v>
      </c>
      <c r="D346" s="81">
        <v>8</v>
      </c>
      <c r="E346" s="84" t="str">
        <f>Objects!$AI$27</f>
        <v>DNA sampler (Nether)</v>
      </c>
      <c r="F346" s="91">
        <v>4</v>
      </c>
      <c r="G346" s="84"/>
      <c r="H346" s="81"/>
      <c r="I346" s="81" t="str">
        <f>Objects!$AE$92</f>
        <v>Fibers (nomex)</v>
      </c>
      <c r="J346" s="81">
        <v>1</v>
      </c>
      <c r="K346" s="81"/>
      <c r="L346" s="91"/>
      <c r="M346" s="84"/>
      <c r="N346" s="81"/>
      <c r="O346" s="81" t="str">
        <f>Objects!$AE$149</f>
        <v>Tool Shaft (Carbon Fiber Composite)</v>
      </c>
      <c r="P346" s="81">
        <v>1</v>
      </c>
      <c r="Q346" s="81"/>
      <c r="R346" s="91"/>
      <c r="S346" s="84"/>
      <c r="T346" s="81"/>
      <c r="U346" s="81" t="str">
        <f>Objects!$AE$149</f>
        <v>Tool Shaft (Carbon Fiber Composite)</v>
      </c>
      <c r="V346" s="81">
        <v>1</v>
      </c>
      <c r="W346" s="81"/>
      <c r="X346" s="91"/>
      <c r="AA346" s="81"/>
      <c r="AB346" s="81"/>
      <c r="AC346" s="81"/>
    </row>
    <row r="347" spans="1:29" ht="15" customHeight="1" x14ac:dyDescent="0.25">
      <c r="A347" s="33" t="str">
        <f>[3]Enums!$A$159</f>
        <v>1.3.8</v>
      </c>
      <c r="B347" s="81" t="b">
        <v>1</v>
      </c>
      <c r="C347" s="81" t="b">
        <v>0</v>
      </c>
      <c r="D347" s="81">
        <v>8</v>
      </c>
      <c r="E347" s="84" t="str">
        <f>Objects!$AI$27</f>
        <v>DNA sampler (Nether)</v>
      </c>
      <c r="F347" s="91">
        <v>4</v>
      </c>
      <c r="G347" s="84"/>
      <c r="H347" s="81"/>
      <c r="I347" s="81" t="str">
        <f>Objects!$AE$101</f>
        <v>Fibers (kevlar)</v>
      </c>
      <c r="J347" s="81">
        <v>1</v>
      </c>
      <c r="K347" s="81"/>
      <c r="L347" s="91"/>
      <c r="M347" s="84"/>
      <c r="N347" s="81"/>
      <c r="O347" s="81" t="str">
        <f>Objects!$AE$148</f>
        <v>Tool Shaft (PEEK)</v>
      </c>
      <c r="P347" s="81">
        <v>1</v>
      </c>
      <c r="Q347" s="81"/>
      <c r="R347" s="91"/>
      <c r="S347" s="84"/>
      <c r="T347" s="81"/>
      <c r="U347" s="81" t="str">
        <f>Objects!$AE$148</f>
        <v>Tool Shaft (PEEK)</v>
      </c>
      <c r="V347" s="81">
        <v>1</v>
      </c>
      <c r="W347" s="81"/>
      <c r="X347" s="91"/>
      <c r="AA347" s="81"/>
      <c r="AB347" s="81"/>
      <c r="AC347" s="81"/>
    </row>
    <row r="348" spans="1:29" ht="15" customHeight="1" x14ac:dyDescent="0.25">
      <c r="A348" s="33" t="str">
        <f>[3]Enums!$A$159</f>
        <v>1.3.8</v>
      </c>
      <c r="B348" s="81" t="b">
        <v>1</v>
      </c>
      <c r="C348" s="81" t="b">
        <v>0</v>
      </c>
      <c r="D348" s="81">
        <v>8</v>
      </c>
      <c r="E348" s="84" t="str">
        <f>Objects!$AI$27</f>
        <v>DNA sampler (Nether)</v>
      </c>
      <c r="F348" s="91">
        <v>4</v>
      </c>
      <c r="G348" s="84"/>
      <c r="H348" s="81"/>
      <c r="I348" s="81" t="str">
        <f>Objects!$AE$101</f>
        <v>Fibers (kevlar)</v>
      </c>
      <c r="J348" s="81">
        <v>1</v>
      </c>
      <c r="K348" s="81"/>
      <c r="L348" s="91"/>
      <c r="M348" s="84"/>
      <c r="N348" s="81"/>
      <c r="O348" s="81" t="str">
        <f>Objects!$AE$149</f>
        <v>Tool Shaft (Carbon Fiber Composite)</v>
      </c>
      <c r="P348" s="81">
        <v>1</v>
      </c>
      <c r="Q348" s="81"/>
      <c r="R348" s="91"/>
      <c r="S348" s="84"/>
      <c r="T348" s="81"/>
      <c r="U348" s="81" t="str">
        <f>Objects!$AE$149</f>
        <v>Tool Shaft (Carbon Fiber Composite)</v>
      </c>
      <c r="V348" s="81">
        <v>1</v>
      </c>
      <c r="W348" s="81"/>
      <c r="X348" s="91"/>
      <c r="AA348" s="81"/>
      <c r="AB348" s="81"/>
      <c r="AC348" s="81"/>
    </row>
    <row r="349" spans="1:29" ht="15" customHeight="1" x14ac:dyDescent="0.25">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25">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25">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25">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25">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25">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25">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25">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25">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25">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25">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25">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25">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25">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25">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25">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25">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25">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25">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25">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25">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25">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25">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25">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25">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25">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25">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25">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25">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25">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25">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25">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25">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25">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25">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25">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25">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25">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25">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25">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25">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25">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25">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25">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25">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25">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25">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25">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25">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25">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25">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25">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25">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25">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25">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25">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25">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25">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25">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25">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25">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25">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25">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25">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25">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25">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25">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25">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25">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25">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25">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25">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25">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25">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25">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25">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25">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25">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25">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25">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25">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25">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25">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25">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25">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25">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25">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25">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25">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25">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25">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25">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25">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25">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25">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25">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25">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25">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25">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25">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25">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25">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25">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25">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25">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25">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25">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25">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25">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25">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25">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25">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25">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25">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25">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25">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25">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25">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25">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25">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25">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25">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25">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25">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25">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25">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25">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25">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25">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25">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25">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25">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25">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25">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25">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25">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25">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25">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25">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25">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25">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25">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25">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25">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25">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25">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25">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25">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25">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25">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25">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25">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25">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25">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25">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25">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25">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25">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25">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25">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25">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25">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25">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25">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25">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25">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25">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25">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25">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25">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25">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25">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25">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25">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25">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25">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25">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25">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25">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25">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25">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25">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25">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25">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25">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25">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25">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25">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25">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25">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25">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25">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25">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25">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25">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25">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25">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25">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25">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25">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25">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25">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25">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25">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25">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25">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25">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25">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25">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25">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25">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25">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25">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25">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25">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25">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25">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25">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25">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25">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25">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25">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25">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25">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25">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25">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25">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25">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25">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25">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25">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25">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25">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25">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25">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25">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25">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25">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25">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25">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25">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25">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25">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25">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25">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25">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25">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25">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25">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25">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25">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25">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25">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25">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25">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25">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25">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25">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25">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25">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25">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25">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25">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25">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25">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25">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25">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25">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25">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25">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25">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25">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25">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25">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25">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25">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25">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25">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25">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25">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25">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25">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25">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25">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25">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25">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25">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25">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25">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25">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25">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25">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25">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25">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25">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25">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25">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25">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25">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25">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25">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25">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25">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25">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25">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25">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25">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25">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25">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25">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25">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25">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25">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25">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25">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25">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25">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25">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25">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25">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25">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25">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25">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25">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25">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25">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25">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25">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25">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25">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25">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25">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25">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25">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25">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25">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25">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25">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25">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25">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25">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25">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25">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25">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25">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25">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25">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25">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25">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25">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25">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25">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25">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25">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25">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25">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25">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25">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25">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25">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25">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25">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25">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25">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25">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25">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25">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25">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25">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25">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25">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25">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25">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25">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25">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25">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25">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25">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25">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25">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25">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25">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25">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25">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25">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25">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25">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25">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25">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25">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25">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25">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25">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25">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25">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25">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25">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25">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25">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25">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25">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25">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25">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25">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25">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25">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25">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25">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25">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25">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25">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25">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25">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25">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25">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25">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25">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25">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25">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25">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25">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25">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25">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25">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25">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25">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25">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25">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25">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25">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25">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25">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25">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25">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25">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25">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25">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25">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25">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25">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25">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25">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25">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25">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25">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25">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25">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25">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25">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25">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25">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25">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25">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25">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25">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25">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25">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25">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25">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25">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25">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25">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25">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25">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25">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25">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25">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25">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25">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25">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25">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25">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25">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25">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25">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25">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25">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25">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25">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25">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25">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25">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25">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25">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25">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25">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25">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25">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25">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25">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25">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25">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25">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25">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25">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25">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25">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25">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25">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25">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25">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25">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25">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25">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25">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25">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25">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25">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25">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25">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25">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25">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25">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25">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25">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25">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25">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25">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25">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25">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25">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25">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25">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25">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25">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25">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25">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25">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25">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25">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25">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25">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25">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25">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25">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25">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25">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25">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25">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25">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25">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25">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25">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25">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25">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25">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25">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25">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25">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25">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25">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25">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25">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25">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25">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25">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25">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25">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25">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25">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25">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25">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25">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25">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25">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25">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25">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25">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25">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25">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25">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25">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25">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25">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25">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25">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25">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25">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25">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25">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25">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25">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25">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25">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row r="933" spans="2:29" ht="15" customHeight="1" x14ac:dyDescent="0.25">
      <c r="B933" s="81"/>
      <c r="C933" s="81"/>
      <c r="D933" s="81"/>
      <c r="E933" s="84"/>
      <c r="F933" s="91"/>
      <c r="G933" s="84"/>
      <c r="H933" s="81"/>
      <c r="I933" s="81"/>
      <c r="J933" s="81"/>
      <c r="K933" s="81"/>
      <c r="L933" s="91"/>
      <c r="M933" s="84"/>
      <c r="N933" s="81"/>
      <c r="O933" s="81"/>
      <c r="P933" s="81"/>
      <c r="Q933" s="81"/>
      <c r="R933" s="91"/>
      <c r="S933" s="84"/>
      <c r="T933" s="81"/>
      <c r="U933" s="81"/>
      <c r="V933" s="81"/>
      <c r="W933" s="81"/>
      <c r="X933" s="91"/>
      <c r="AA933" s="81"/>
      <c r="AB933" s="81"/>
      <c r="AC933" s="81"/>
    </row>
    <row r="934" spans="2:29" ht="15" customHeight="1" x14ac:dyDescent="0.25">
      <c r="B934" s="81"/>
      <c r="C934" s="81"/>
      <c r="D934" s="81"/>
      <c r="E934" s="84"/>
      <c r="F934" s="91"/>
      <c r="G934" s="84"/>
      <c r="H934" s="81"/>
      <c r="I934" s="81"/>
      <c r="J934" s="81"/>
      <c r="K934" s="81"/>
      <c r="L934" s="91"/>
      <c r="M934" s="84"/>
      <c r="N934" s="81"/>
      <c r="O934" s="81"/>
      <c r="P934" s="81"/>
      <c r="Q934" s="81"/>
      <c r="R934" s="91"/>
      <c r="S934" s="84"/>
      <c r="T934" s="81"/>
      <c r="U934" s="81"/>
      <c r="V934" s="81"/>
      <c r="W934" s="81"/>
      <c r="X934" s="91"/>
      <c r="AA934" s="81"/>
      <c r="AB934" s="81"/>
      <c r="AC934" s="81"/>
    </row>
    <row r="935" spans="2:29" ht="15" customHeight="1" x14ac:dyDescent="0.25">
      <c r="B935" s="81"/>
      <c r="C935" s="81"/>
      <c r="D935" s="81"/>
      <c r="E935" s="84"/>
      <c r="F935" s="91"/>
      <c r="G935" s="84"/>
      <c r="H935" s="81"/>
      <c r="I935" s="81"/>
      <c r="J935" s="81"/>
      <c r="K935" s="81"/>
      <c r="L935" s="91"/>
      <c r="M935" s="84"/>
      <c r="N935" s="81"/>
      <c r="O935" s="81"/>
      <c r="P935" s="81"/>
      <c r="Q935" s="81"/>
      <c r="R935" s="91"/>
      <c r="S935" s="84"/>
      <c r="T935" s="81"/>
      <c r="U935" s="81"/>
      <c r="V935" s="81"/>
      <c r="W935" s="81"/>
      <c r="X935" s="91"/>
      <c r="AA935" s="81"/>
      <c r="AB935" s="81"/>
      <c r="AC935" s="81"/>
    </row>
    <row r="936" spans="2:29" ht="15" customHeight="1" x14ac:dyDescent="0.25">
      <c r="B936" s="81"/>
      <c r="C936" s="81"/>
      <c r="D936" s="81"/>
      <c r="E936" s="84"/>
      <c r="F936" s="91"/>
      <c r="G936" s="84"/>
      <c r="H936" s="81"/>
      <c r="I936" s="81"/>
      <c r="J936" s="81"/>
      <c r="K936" s="81"/>
      <c r="L936" s="91"/>
      <c r="M936" s="84"/>
      <c r="N936" s="81"/>
      <c r="O936" s="81"/>
      <c r="P936" s="81"/>
      <c r="Q936" s="81"/>
      <c r="R936" s="91"/>
      <c r="S936" s="84"/>
      <c r="T936" s="81"/>
      <c r="U936" s="81"/>
      <c r="V936" s="81"/>
      <c r="W936" s="81"/>
      <c r="X936" s="91"/>
      <c r="AA936" s="81"/>
      <c r="AB936" s="81"/>
      <c r="AC936" s="81"/>
    </row>
    <row r="937" spans="2:29" ht="15" customHeight="1" x14ac:dyDescent="0.25">
      <c r="B937" s="81"/>
      <c r="C937" s="81"/>
      <c r="D937" s="81"/>
      <c r="E937" s="84"/>
      <c r="F937" s="91"/>
      <c r="G937" s="84"/>
      <c r="H937" s="81"/>
      <c r="I937" s="81"/>
      <c r="J937" s="81"/>
      <c r="K937" s="81"/>
      <c r="L937" s="91"/>
      <c r="M937" s="84"/>
      <c r="N937" s="81"/>
      <c r="O937" s="81"/>
      <c r="P937" s="81"/>
      <c r="Q937" s="81"/>
      <c r="R937" s="91"/>
      <c r="S937" s="84"/>
      <c r="T937" s="81"/>
      <c r="U937" s="81"/>
      <c r="V937" s="81"/>
      <c r="W937" s="81"/>
      <c r="X937" s="91"/>
      <c r="AA937" s="81"/>
      <c r="AB937" s="81"/>
      <c r="AC937" s="81"/>
    </row>
    <row r="938" spans="2:29" ht="15" customHeight="1" x14ac:dyDescent="0.25">
      <c r="B938" s="81"/>
      <c r="C938" s="81"/>
      <c r="D938" s="81"/>
      <c r="E938" s="84"/>
      <c r="F938" s="91"/>
      <c r="G938" s="84"/>
      <c r="H938" s="81"/>
      <c r="I938" s="81"/>
      <c r="J938" s="81"/>
      <c r="K938" s="81"/>
      <c r="L938" s="91"/>
      <c r="M938" s="84"/>
      <c r="N938" s="81"/>
      <c r="O938" s="81"/>
      <c r="P938" s="81"/>
      <c r="Q938" s="81"/>
      <c r="R938" s="91"/>
      <c r="S938" s="84"/>
      <c r="T938" s="81"/>
      <c r="U938" s="81"/>
      <c r="V938" s="81"/>
      <c r="W938" s="81"/>
      <c r="X938" s="91"/>
      <c r="AA938" s="81"/>
      <c r="AB938" s="81"/>
      <c r="AC938" s="81"/>
    </row>
    <row r="939" spans="2:29" ht="15" customHeight="1" x14ac:dyDescent="0.25">
      <c r="B939" s="81"/>
      <c r="C939" s="81"/>
      <c r="D939" s="81"/>
      <c r="E939" s="84"/>
      <c r="F939" s="91"/>
      <c r="G939" s="84"/>
      <c r="H939" s="81"/>
      <c r="I939" s="81"/>
      <c r="J939" s="81"/>
      <c r="K939" s="81"/>
      <c r="L939" s="91"/>
      <c r="M939" s="84"/>
      <c r="N939" s="81"/>
      <c r="O939" s="81"/>
      <c r="P939" s="81"/>
      <c r="Q939" s="81"/>
      <c r="R939" s="91"/>
      <c r="S939" s="84"/>
      <c r="T939" s="81"/>
      <c r="U939" s="81"/>
      <c r="V939" s="81"/>
      <c r="W939" s="81"/>
      <c r="X939" s="91"/>
      <c r="AA939" s="81"/>
      <c r="AB939" s="81"/>
      <c r="AC939" s="81"/>
    </row>
    <row r="940" spans="2:29" ht="15" customHeight="1" x14ac:dyDescent="0.25">
      <c r="B940" s="81"/>
      <c r="C940" s="81"/>
      <c r="D940" s="81"/>
      <c r="E940" s="84"/>
      <c r="F940" s="91"/>
      <c r="G940" s="84"/>
      <c r="H940" s="81"/>
      <c r="I940" s="81"/>
      <c r="J940" s="81"/>
      <c r="K940" s="81"/>
      <c r="L940" s="91"/>
      <c r="M940" s="84"/>
      <c r="N940" s="81"/>
      <c r="O940" s="81"/>
      <c r="P940" s="81"/>
      <c r="Q940" s="81"/>
      <c r="R940" s="91"/>
      <c r="S940" s="84"/>
      <c r="T940" s="81"/>
      <c r="U940" s="81"/>
      <c r="V940" s="81"/>
      <c r="W940" s="81"/>
      <c r="X940" s="91"/>
      <c r="AA940" s="81"/>
      <c r="AB940" s="81"/>
      <c r="AC940" s="81"/>
    </row>
  </sheetData>
  <sortState ref="A2:AD907">
    <sortCondition ref="D2:D907"/>
    <sortCondition ref="E2:E90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53</v>
      </c>
      <c r="C1" s="30" t="s">
        <v>55</v>
      </c>
      <c r="D1" s="34" t="s">
        <v>13</v>
      </c>
      <c r="E1" s="30" t="s">
        <v>54</v>
      </c>
      <c r="F1" s="34" t="s">
        <v>3</v>
      </c>
      <c r="G1" s="34" t="s">
        <v>169</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53</v>
      </c>
      <c r="C1" s="34" t="s">
        <v>56</v>
      </c>
      <c r="I1" s="215"/>
    </row>
    <row r="2" spans="1:9" ht="15.75" customHeight="1" x14ac:dyDescent="0.2">
      <c r="A2" s="33" t="str">
        <f>[3]Enums!$A$134</f>
        <v>1.0.0</v>
      </c>
      <c r="B2">
        <v>3</v>
      </c>
      <c r="C2" t="str">
        <f>Objects!$AD$3</f>
        <v>Mold (Running Shoes)</v>
      </c>
      <c r="D2" s="50" t="s">
        <v>57</v>
      </c>
      <c r="E2" s="51" t="s">
        <v>57</v>
      </c>
      <c r="F2" s="51" t="s">
        <v>57</v>
      </c>
      <c r="G2" s="52" t="s">
        <v>57</v>
      </c>
      <c r="H2" s="53" t="s">
        <v>57</v>
      </c>
    </row>
    <row r="3" spans="1:9" ht="15.75" customHeight="1" x14ac:dyDescent="0.2">
      <c r="A3" s="33"/>
      <c r="D3" s="44" t="s">
        <v>57</v>
      </c>
      <c r="E3" s="59" t="s">
        <v>57</v>
      </c>
      <c r="F3" s="59" t="s">
        <v>57</v>
      </c>
      <c r="G3" s="58" t="s">
        <v>57</v>
      </c>
      <c r="H3" s="54" t="s">
        <v>57</v>
      </c>
    </row>
    <row r="4" spans="1:9" ht="15.75" customHeight="1" x14ac:dyDescent="0.2">
      <c r="A4" s="33"/>
      <c r="D4" s="44" t="s">
        <v>57</v>
      </c>
      <c r="E4" s="59"/>
      <c r="F4" s="59" t="s">
        <v>57</v>
      </c>
      <c r="G4" s="58" t="s">
        <v>57</v>
      </c>
      <c r="H4" s="54" t="s">
        <v>57</v>
      </c>
    </row>
    <row r="5" spans="1:9" ht="15.75" customHeight="1" x14ac:dyDescent="0.2">
      <c r="A5" s="33"/>
      <c r="D5" s="44" t="s">
        <v>57</v>
      </c>
      <c r="E5" s="59"/>
      <c r="F5" s="59"/>
      <c r="G5" s="58"/>
      <c r="H5" s="54" t="s">
        <v>57</v>
      </c>
    </row>
    <row r="6" spans="1:9" ht="15.75" customHeight="1" thickBot="1" x14ac:dyDescent="0.25">
      <c r="A6" s="33"/>
      <c r="D6" s="45" t="s">
        <v>57</v>
      </c>
      <c r="E6" s="57" t="s">
        <v>57</v>
      </c>
      <c r="F6" s="57" t="s">
        <v>57</v>
      </c>
      <c r="G6" s="56" t="s">
        <v>57</v>
      </c>
      <c r="H6" s="55" t="s">
        <v>57</v>
      </c>
    </row>
    <row r="7" spans="1:9" ht="15.75" customHeight="1" x14ac:dyDescent="0.2">
      <c r="A7" s="33" t="str">
        <f>[3]Enums!$A$134</f>
        <v>1.0.0</v>
      </c>
      <c r="B7">
        <v>3</v>
      </c>
      <c r="C7" t="str">
        <f>Objects!$AD$4</f>
        <v>Mold (Scuba Fins)</v>
      </c>
      <c r="D7" s="50" t="s">
        <v>57</v>
      </c>
      <c r="E7" s="51" t="s">
        <v>57</v>
      </c>
      <c r="F7" s="51" t="s">
        <v>57</v>
      </c>
      <c r="G7" s="52" t="s">
        <v>57</v>
      </c>
      <c r="H7" s="53" t="s">
        <v>57</v>
      </c>
    </row>
    <row r="8" spans="1:9" ht="15.75" customHeight="1" x14ac:dyDescent="0.2">
      <c r="A8" s="33"/>
      <c r="D8" s="44" t="s">
        <v>57</v>
      </c>
      <c r="E8" s="59"/>
      <c r="F8" s="59" t="s">
        <v>57</v>
      </c>
      <c r="G8" s="58" t="s">
        <v>57</v>
      </c>
      <c r="H8" s="54" t="s">
        <v>57</v>
      </c>
    </row>
    <row r="9" spans="1:9" ht="15.75" customHeight="1" x14ac:dyDescent="0.2">
      <c r="A9" s="33"/>
      <c r="D9" s="44" t="s">
        <v>57</v>
      </c>
      <c r="E9" s="59"/>
      <c r="F9" s="59"/>
      <c r="G9" s="58"/>
      <c r="H9" s="54" t="s">
        <v>57</v>
      </c>
    </row>
    <row r="10" spans="1:9" ht="15.75" customHeight="1" x14ac:dyDescent="0.2">
      <c r="A10" s="33"/>
      <c r="D10" s="44" t="s">
        <v>57</v>
      </c>
      <c r="E10" s="59"/>
      <c r="F10" s="59"/>
      <c r="G10" s="58"/>
      <c r="H10" s="54" t="s">
        <v>57</v>
      </c>
    </row>
    <row r="11" spans="1:9" ht="15.75" customHeight="1" thickBot="1" x14ac:dyDescent="0.25">
      <c r="A11" s="33"/>
      <c r="D11" s="45" t="s">
        <v>57</v>
      </c>
      <c r="E11" s="57" t="s">
        <v>57</v>
      </c>
      <c r="F11" s="57" t="s">
        <v>57</v>
      </c>
      <c r="G11" s="56" t="s">
        <v>57</v>
      </c>
      <c r="H11" s="55" t="s">
        <v>57</v>
      </c>
    </row>
    <row r="12" spans="1:9" ht="15.75" customHeight="1" x14ac:dyDescent="0.2">
      <c r="A12" s="33" t="str">
        <f>[3]Enums!$A$134</f>
        <v>1.0.0</v>
      </c>
      <c r="B12">
        <v>3</v>
      </c>
      <c r="C12" t="str">
        <f>Objects!$AD$5</f>
        <v>Mold (Scuba Mask)</v>
      </c>
      <c r="D12" s="50" t="s">
        <v>57</v>
      </c>
      <c r="E12" s="51" t="s">
        <v>57</v>
      </c>
      <c r="F12" s="51" t="s">
        <v>57</v>
      </c>
      <c r="G12" s="52" t="s">
        <v>57</v>
      </c>
      <c r="H12" s="53" t="s">
        <v>57</v>
      </c>
    </row>
    <row r="13" spans="1:9" ht="15.75" customHeight="1" x14ac:dyDescent="0.2">
      <c r="A13" s="33"/>
      <c r="D13" s="44" t="s">
        <v>57</v>
      </c>
      <c r="E13" s="59"/>
      <c r="F13" s="59"/>
      <c r="G13" s="58"/>
      <c r="H13" s="54" t="s">
        <v>57</v>
      </c>
    </row>
    <row r="14" spans="1:9" ht="15.75" customHeight="1" x14ac:dyDescent="0.2">
      <c r="A14" s="33"/>
      <c r="D14" s="44" t="s">
        <v>57</v>
      </c>
      <c r="E14" s="59"/>
      <c r="F14" s="59" t="s">
        <v>57</v>
      </c>
      <c r="G14" s="58"/>
      <c r="H14" s="54" t="s">
        <v>57</v>
      </c>
    </row>
    <row r="15" spans="1:9" ht="15.75" customHeight="1" x14ac:dyDescent="0.2">
      <c r="A15" s="33"/>
      <c r="D15" s="44" t="s">
        <v>57</v>
      </c>
      <c r="E15" s="59" t="s">
        <v>57</v>
      </c>
      <c r="F15" s="59" t="s">
        <v>57</v>
      </c>
      <c r="G15" s="58" t="s">
        <v>57</v>
      </c>
      <c r="H15" s="54" t="s">
        <v>57</v>
      </c>
    </row>
    <row r="16" spans="1:9" ht="15.75" customHeight="1" thickBot="1" x14ac:dyDescent="0.25">
      <c r="A16" s="33"/>
      <c r="D16" s="45" t="s">
        <v>57</v>
      </c>
      <c r="E16" s="57" t="s">
        <v>57</v>
      </c>
      <c r="F16" s="57" t="s">
        <v>57</v>
      </c>
      <c r="G16" s="56" t="s">
        <v>57</v>
      </c>
      <c r="H16" s="55" t="s">
        <v>57</v>
      </c>
    </row>
    <row r="17" spans="1:8" ht="15.75" customHeight="1" x14ac:dyDescent="0.2">
      <c r="A17" s="33" t="str">
        <f>[3]Enums!$A$134</f>
        <v>1.0.0</v>
      </c>
      <c r="B17">
        <v>3</v>
      </c>
      <c r="C17" t="str">
        <f>Objects!$AD$6</f>
        <v>Mold (Gasket)</v>
      </c>
      <c r="D17" s="50" t="s">
        <v>57</v>
      </c>
      <c r="E17" s="51" t="s">
        <v>57</v>
      </c>
      <c r="F17" s="51" t="s">
        <v>57</v>
      </c>
      <c r="G17" s="52" t="s">
        <v>57</v>
      </c>
      <c r="H17" s="53" t="s">
        <v>57</v>
      </c>
    </row>
    <row r="18" spans="1:8" ht="15.75" customHeight="1" x14ac:dyDescent="0.2">
      <c r="A18" s="33"/>
      <c r="D18" s="44" t="s">
        <v>57</v>
      </c>
      <c r="E18" s="59"/>
      <c r="F18" s="59"/>
      <c r="G18" s="58"/>
      <c r="H18" s="54" t="s">
        <v>57</v>
      </c>
    </row>
    <row r="19" spans="1:8" ht="15.75" customHeight="1" x14ac:dyDescent="0.2">
      <c r="A19" s="33"/>
      <c r="D19" s="44" t="s">
        <v>57</v>
      </c>
      <c r="E19" s="59"/>
      <c r="F19" s="59" t="s">
        <v>57</v>
      </c>
      <c r="G19" s="58"/>
      <c r="H19" s="54" t="s">
        <v>57</v>
      </c>
    </row>
    <row r="20" spans="1:8" ht="15.75" customHeight="1" x14ac:dyDescent="0.2">
      <c r="A20" s="33"/>
      <c r="D20" s="44" t="s">
        <v>57</v>
      </c>
      <c r="E20" s="59"/>
      <c r="F20" s="59"/>
      <c r="G20" s="58"/>
      <c r="H20" s="54" t="s">
        <v>57</v>
      </c>
    </row>
    <row r="21" spans="1:8" ht="15.75" customHeight="1" thickBot="1" x14ac:dyDescent="0.25">
      <c r="A21" s="33"/>
      <c r="D21" s="45" t="s">
        <v>57</v>
      </c>
      <c r="E21" s="57" t="s">
        <v>57</v>
      </c>
      <c r="F21" s="57" t="s">
        <v>57</v>
      </c>
      <c r="G21" s="56" t="s">
        <v>57</v>
      </c>
      <c r="H21" s="55" t="s">
        <v>57</v>
      </c>
    </row>
    <row r="22" spans="1:8" ht="15.75" customHeight="1" x14ac:dyDescent="0.2">
      <c r="A22" s="33" t="str">
        <f>[3]Enums!$A$134</f>
        <v>1.0.0</v>
      </c>
      <c r="B22">
        <v>3</v>
      </c>
      <c r="C22" s="33" t="str">
        <f>Objects!$AD$7</f>
        <v>Mold (Life Preserver)</v>
      </c>
      <c r="D22" s="50" t="s">
        <v>57</v>
      </c>
      <c r="E22" s="51"/>
      <c r="F22" s="51"/>
      <c r="G22" s="52"/>
      <c r="H22" s="53" t="s">
        <v>57</v>
      </c>
    </row>
    <row r="23" spans="1:8" ht="15.75" customHeight="1" x14ac:dyDescent="0.2">
      <c r="A23" s="33"/>
      <c r="D23" s="44"/>
      <c r="E23" s="59"/>
      <c r="F23" s="59" t="s">
        <v>57</v>
      </c>
      <c r="G23" s="58"/>
      <c r="H23" s="54"/>
    </row>
    <row r="24" spans="1:8" ht="15.75" customHeight="1" x14ac:dyDescent="0.2">
      <c r="A24" s="33"/>
      <c r="D24" s="44"/>
      <c r="E24" s="59" t="s">
        <v>57</v>
      </c>
      <c r="F24" s="59" t="s">
        <v>57</v>
      </c>
      <c r="G24" s="58" t="s">
        <v>57</v>
      </c>
      <c r="H24" s="54"/>
    </row>
    <row r="25" spans="1:8" ht="15.75" customHeight="1" x14ac:dyDescent="0.2">
      <c r="A25" s="33"/>
      <c r="D25" s="44"/>
      <c r="E25" s="59"/>
      <c r="F25" s="59" t="s">
        <v>57</v>
      </c>
      <c r="G25" s="58"/>
      <c r="H25" s="54"/>
    </row>
    <row r="26" spans="1:8" ht="15.75" customHeight="1" thickBot="1" x14ac:dyDescent="0.25">
      <c r="A26" s="33"/>
      <c r="D26" s="45" t="s">
        <v>57</v>
      </c>
      <c r="E26" s="57"/>
      <c r="F26" s="57"/>
      <c r="G26" s="56"/>
      <c r="H26" s="55" t="s">
        <v>57</v>
      </c>
    </row>
    <row r="27" spans="1:8" ht="15.75" customHeight="1" x14ac:dyDescent="0.2">
      <c r="A27" s="33" t="str">
        <f>[3]Enums!$A$134</f>
        <v>1.0.0</v>
      </c>
      <c r="B27">
        <v>3</v>
      </c>
      <c r="C27" t="str">
        <f>Objects!$AD$2</f>
        <v>Mold (Grip)</v>
      </c>
      <c r="D27" s="50" t="s">
        <v>57</v>
      </c>
      <c r="E27" s="51"/>
      <c r="F27" s="51" t="s">
        <v>57</v>
      </c>
      <c r="G27" s="52"/>
      <c r="H27" s="53" t="s">
        <v>57</v>
      </c>
    </row>
    <row r="28" spans="1:8" ht="15.75" customHeight="1" x14ac:dyDescent="0.2">
      <c r="A28" s="33"/>
      <c r="D28" s="44" t="s">
        <v>57</v>
      </c>
      <c r="E28" s="59"/>
      <c r="F28" s="59" t="s">
        <v>57</v>
      </c>
      <c r="G28" s="58"/>
      <c r="H28" s="54" t="s">
        <v>57</v>
      </c>
    </row>
    <row r="29" spans="1:8" ht="15.75" customHeight="1" x14ac:dyDescent="0.2">
      <c r="A29" s="33"/>
      <c r="D29" s="44" t="s">
        <v>57</v>
      </c>
      <c r="E29" s="59"/>
      <c r="F29" s="59" t="s">
        <v>57</v>
      </c>
      <c r="G29" s="58"/>
      <c r="H29" s="54" t="s">
        <v>57</v>
      </c>
    </row>
    <row r="30" spans="1:8" ht="15.75" customHeight="1" x14ac:dyDescent="0.2">
      <c r="A30" s="33"/>
      <c r="D30" s="44" t="s">
        <v>57</v>
      </c>
      <c r="E30" s="59"/>
      <c r="F30" s="59"/>
      <c r="G30" s="58"/>
      <c r="H30" s="54" t="s">
        <v>57</v>
      </c>
    </row>
    <row r="31" spans="1:8" ht="15.75" customHeight="1" thickBot="1" x14ac:dyDescent="0.25">
      <c r="A31" s="33"/>
      <c r="D31" s="45" t="s">
        <v>57</v>
      </c>
      <c r="E31" s="57" t="s">
        <v>57</v>
      </c>
      <c r="F31" s="57" t="s">
        <v>57</v>
      </c>
      <c r="G31" s="56" t="s">
        <v>57</v>
      </c>
      <c r="H31" s="55" t="s">
        <v>57</v>
      </c>
    </row>
    <row r="32" spans="1:8" ht="15.75" customHeight="1" x14ac:dyDescent="0.2">
      <c r="A32" s="33" t="str">
        <f>[3]Enums!$A$134</f>
        <v>1.0.0</v>
      </c>
      <c r="B32">
        <v>3</v>
      </c>
      <c r="C32" s="33" t="str">
        <f>Objects!$AD$9</f>
        <v>Metal Die (Tether)</v>
      </c>
      <c r="D32" s="50" t="s">
        <v>57</v>
      </c>
      <c r="E32" s="51" t="s">
        <v>57</v>
      </c>
      <c r="F32" s="51" t="s">
        <v>57</v>
      </c>
      <c r="G32" s="52" t="s">
        <v>57</v>
      </c>
      <c r="H32" s="53" t="s">
        <v>57</v>
      </c>
    </row>
    <row r="33" spans="1:8" ht="15.75" customHeight="1" x14ac:dyDescent="0.2">
      <c r="A33" s="33"/>
      <c r="D33" s="44" t="s">
        <v>57</v>
      </c>
      <c r="E33" s="59" t="s">
        <v>57</v>
      </c>
      <c r="F33" s="59" t="s">
        <v>57</v>
      </c>
      <c r="G33" s="58" t="s">
        <v>57</v>
      </c>
      <c r="H33" s="54" t="s">
        <v>57</v>
      </c>
    </row>
    <row r="34" spans="1:8" ht="15.75" customHeight="1" x14ac:dyDescent="0.2">
      <c r="A34" s="33"/>
      <c r="D34" s="44" t="s">
        <v>57</v>
      </c>
      <c r="E34" s="59" t="s">
        <v>57</v>
      </c>
      <c r="F34" s="59"/>
      <c r="G34" s="58" t="s">
        <v>57</v>
      </c>
      <c r="H34" s="54" t="s">
        <v>57</v>
      </c>
    </row>
    <row r="35" spans="1:8" ht="15.75" customHeight="1" x14ac:dyDescent="0.2">
      <c r="A35" s="33"/>
      <c r="D35" s="44" t="s">
        <v>57</v>
      </c>
      <c r="E35" s="59" t="s">
        <v>57</v>
      </c>
      <c r="F35" s="59" t="s">
        <v>57</v>
      </c>
      <c r="G35" s="58" t="s">
        <v>57</v>
      </c>
      <c r="H35" s="54" t="s">
        <v>57</v>
      </c>
    </row>
    <row r="36" spans="1:8" ht="15.75" customHeight="1" thickBot="1" x14ac:dyDescent="0.25">
      <c r="A36" s="33"/>
      <c r="D36" s="45" t="s">
        <v>57</v>
      </c>
      <c r="E36" s="57" t="s">
        <v>57</v>
      </c>
      <c r="F36" s="57" t="s">
        <v>57</v>
      </c>
      <c r="G36" s="56" t="s">
        <v>57</v>
      </c>
      <c r="H36" s="55" t="s">
        <v>57</v>
      </c>
    </row>
    <row r="37" spans="1:8" ht="15.75" customHeight="1" x14ac:dyDescent="0.2">
      <c r="A37" s="33" t="str">
        <f>[3]Enums!$A$134</f>
        <v>1.0.0</v>
      </c>
      <c r="B37">
        <v>3</v>
      </c>
      <c r="C37" s="33" t="str">
        <f>Objects!$AD$10</f>
        <v>Metal Die (Cord)</v>
      </c>
      <c r="D37" s="50" t="s">
        <v>57</v>
      </c>
      <c r="E37" s="51" t="s">
        <v>57</v>
      </c>
      <c r="F37" s="51" t="s">
        <v>57</v>
      </c>
      <c r="G37" s="52" t="s">
        <v>57</v>
      </c>
      <c r="H37" s="53" t="s">
        <v>57</v>
      </c>
    </row>
    <row r="38" spans="1:8" ht="15.75" customHeight="1" x14ac:dyDescent="0.2">
      <c r="A38" s="33"/>
      <c r="D38" s="44" t="s">
        <v>57</v>
      </c>
      <c r="E38" s="59"/>
      <c r="F38" s="59"/>
      <c r="G38" s="58" t="s">
        <v>57</v>
      </c>
      <c r="H38" s="54" t="s">
        <v>57</v>
      </c>
    </row>
    <row r="39" spans="1:8" ht="15.75" customHeight="1" x14ac:dyDescent="0.2">
      <c r="A39" s="33"/>
      <c r="D39" s="44" t="s">
        <v>57</v>
      </c>
      <c r="E39" s="59"/>
      <c r="F39" s="59"/>
      <c r="G39" s="58" t="s">
        <v>57</v>
      </c>
      <c r="H39" s="54" t="s">
        <v>57</v>
      </c>
    </row>
    <row r="40" spans="1:8" ht="15.75" customHeight="1" x14ac:dyDescent="0.2">
      <c r="A40" s="33"/>
      <c r="D40" s="44" t="s">
        <v>57</v>
      </c>
      <c r="E40" s="59" t="s">
        <v>57</v>
      </c>
      <c r="F40" s="59" t="s">
        <v>57</v>
      </c>
      <c r="G40" s="58" t="s">
        <v>57</v>
      </c>
      <c r="H40" s="54" t="s">
        <v>57</v>
      </c>
    </row>
    <row r="41" spans="1:8" ht="15.75" customHeight="1" thickBot="1" x14ac:dyDescent="0.25">
      <c r="A41" s="33"/>
      <c r="D41" s="45" t="s">
        <v>57</v>
      </c>
      <c r="E41" s="57" t="s">
        <v>57</v>
      </c>
      <c r="F41" s="57" t="s">
        <v>57</v>
      </c>
      <c r="G41" s="56" t="s">
        <v>57</v>
      </c>
      <c r="H41" s="55" t="s">
        <v>57</v>
      </c>
    </row>
    <row r="42" spans="1:8" ht="15.75" customHeight="1" x14ac:dyDescent="0.2">
      <c r="A42" s="33" t="str">
        <f>[3]Enums!$A$134</f>
        <v>1.0.0</v>
      </c>
      <c r="B42">
        <v>3</v>
      </c>
      <c r="C42" s="33" t="str">
        <f>Objects!$AD$11</f>
        <v>Metal Die (Hose)</v>
      </c>
      <c r="D42" s="50" t="s">
        <v>57</v>
      </c>
      <c r="E42" s="51" t="s">
        <v>57</v>
      </c>
      <c r="F42" s="51" t="s">
        <v>57</v>
      </c>
      <c r="G42" s="52" t="s">
        <v>57</v>
      </c>
      <c r="H42" s="53" t="s">
        <v>57</v>
      </c>
    </row>
    <row r="43" spans="1:8" ht="15.75" customHeight="1" x14ac:dyDescent="0.2">
      <c r="A43" s="33"/>
      <c r="D43" s="44" t="s">
        <v>57</v>
      </c>
      <c r="E43" s="59"/>
      <c r="F43" s="59"/>
      <c r="G43" s="58"/>
      <c r="H43" s="54" t="s">
        <v>57</v>
      </c>
    </row>
    <row r="44" spans="1:8" ht="15.75" customHeight="1" x14ac:dyDescent="0.2">
      <c r="A44" s="33"/>
      <c r="D44" s="44" t="s">
        <v>57</v>
      </c>
      <c r="E44" s="59"/>
      <c r="F44" s="59"/>
      <c r="G44" s="58"/>
      <c r="H44" s="54" t="s">
        <v>57</v>
      </c>
    </row>
    <row r="45" spans="1:8" ht="15.75" customHeight="1" x14ac:dyDescent="0.2">
      <c r="A45" s="33"/>
      <c r="D45" s="44" t="s">
        <v>57</v>
      </c>
      <c r="E45" s="59"/>
      <c r="F45" s="59"/>
      <c r="G45" s="58"/>
      <c r="H45" s="54" t="s">
        <v>57</v>
      </c>
    </row>
    <row r="46" spans="1:8" ht="15.75" customHeight="1" thickBot="1" x14ac:dyDescent="0.25">
      <c r="A46" s="33"/>
      <c r="D46" s="45" t="s">
        <v>57</v>
      </c>
      <c r="E46" s="57" t="s">
        <v>57</v>
      </c>
      <c r="F46" s="57" t="s">
        <v>57</v>
      </c>
      <c r="G46" s="56" t="s">
        <v>57</v>
      </c>
      <c r="H46" s="55" t="s">
        <v>57</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57</v>
      </c>
      <c r="F48" s="59" t="s">
        <v>57</v>
      </c>
      <c r="G48" s="58" t="s">
        <v>57</v>
      </c>
      <c r="H48" s="54"/>
    </row>
    <row r="49" spans="1:8" ht="15.75" customHeight="1" x14ac:dyDescent="0.2">
      <c r="A49" s="33"/>
      <c r="D49" s="44"/>
      <c r="E49" s="59" t="s">
        <v>57</v>
      </c>
      <c r="F49" s="59" t="s">
        <v>57</v>
      </c>
      <c r="G49" s="58" t="s">
        <v>57</v>
      </c>
      <c r="H49" s="54"/>
    </row>
    <row r="50" spans="1:8" ht="15.75" customHeight="1" x14ac:dyDescent="0.2">
      <c r="A50" s="33"/>
      <c r="D50" s="44"/>
      <c r="E50" s="59" t="s">
        <v>57</v>
      </c>
      <c r="F50" s="59" t="s">
        <v>57</v>
      </c>
      <c r="G50" s="58" t="s">
        <v>57</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57</v>
      </c>
      <c r="E52" s="37" t="s">
        <v>57</v>
      </c>
      <c r="F52" s="37" t="s">
        <v>57</v>
      </c>
      <c r="G52" s="38" t="s">
        <v>57</v>
      </c>
      <c r="H52" s="39" t="s">
        <v>57</v>
      </c>
    </row>
    <row r="53" spans="1:8" ht="15.75" customHeight="1" x14ac:dyDescent="0.2">
      <c r="A53" s="33"/>
      <c r="D53" s="40" t="s">
        <v>57</v>
      </c>
      <c r="E53" s="41"/>
      <c r="F53" s="41" t="s">
        <v>57</v>
      </c>
      <c r="G53" s="42"/>
      <c r="H53" s="43" t="s">
        <v>57</v>
      </c>
    </row>
    <row r="54" spans="1:8" ht="15.75" customHeight="1" x14ac:dyDescent="0.2">
      <c r="A54" s="33"/>
      <c r="D54" s="40" t="s">
        <v>57</v>
      </c>
      <c r="E54" s="41" t="s">
        <v>57</v>
      </c>
      <c r="F54" s="41" t="s">
        <v>57</v>
      </c>
      <c r="G54" s="42" t="s">
        <v>57</v>
      </c>
      <c r="H54" s="43" t="s">
        <v>57</v>
      </c>
    </row>
    <row r="55" spans="1:8" ht="15.75" customHeight="1" x14ac:dyDescent="0.2">
      <c r="A55" s="33"/>
      <c r="D55" s="40" t="s">
        <v>57</v>
      </c>
      <c r="E55" s="41"/>
      <c r="F55" s="41" t="s">
        <v>57</v>
      </c>
      <c r="G55" s="42"/>
      <c r="H55" s="43" t="s">
        <v>57</v>
      </c>
    </row>
    <row r="56" spans="1:8" ht="15.75" customHeight="1" thickBot="1" x14ac:dyDescent="0.25">
      <c r="A56" s="33"/>
      <c r="D56" s="49" t="s">
        <v>57</v>
      </c>
      <c r="E56" s="46" t="s">
        <v>57</v>
      </c>
      <c r="F56" s="46" t="s">
        <v>57</v>
      </c>
      <c r="G56" s="47" t="s">
        <v>57</v>
      </c>
      <c r="H56" s="48" t="s">
        <v>57</v>
      </c>
    </row>
    <row r="57" spans="1:8" ht="15.75" customHeight="1" x14ac:dyDescent="0.2">
      <c r="A57" s="33" t="str">
        <f>[3]Enums!$A$134</f>
        <v>1.0.0</v>
      </c>
      <c r="B57">
        <v>3</v>
      </c>
      <c r="C57" t="str">
        <f>Objects!$AW$32</f>
        <v>Heat Fins</v>
      </c>
      <c r="D57" s="36" t="s">
        <v>57</v>
      </c>
      <c r="E57" s="37"/>
      <c r="F57" s="37" t="s">
        <v>57</v>
      </c>
      <c r="G57" s="38"/>
      <c r="H57" s="39" t="s">
        <v>57</v>
      </c>
    </row>
    <row r="58" spans="1:8" ht="15.75" customHeight="1" x14ac:dyDescent="0.2">
      <c r="A58" s="33"/>
      <c r="D58" s="40" t="s">
        <v>57</v>
      </c>
      <c r="E58" s="41"/>
      <c r="F58" s="41" t="s">
        <v>57</v>
      </c>
      <c r="G58" s="42"/>
      <c r="H58" s="43" t="s">
        <v>57</v>
      </c>
    </row>
    <row r="59" spans="1:8" ht="15.75" customHeight="1" x14ac:dyDescent="0.2">
      <c r="A59" s="33"/>
      <c r="D59" s="40" t="s">
        <v>57</v>
      </c>
      <c r="E59" s="41"/>
      <c r="F59" s="41" t="s">
        <v>57</v>
      </c>
      <c r="G59" s="42"/>
      <c r="H59" s="43" t="s">
        <v>57</v>
      </c>
    </row>
    <row r="60" spans="1:8" ht="15.75" customHeight="1" x14ac:dyDescent="0.2">
      <c r="A60" s="33"/>
      <c r="D60" s="40" t="s">
        <v>57</v>
      </c>
      <c r="E60" s="41" t="s">
        <v>57</v>
      </c>
      <c r="F60" s="41" t="s">
        <v>57</v>
      </c>
      <c r="G60" s="42" t="s">
        <v>57</v>
      </c>
      <c r="H60" s="43" t="s">
        <v>57</v>
      </c>
    </row>
    <row r="61" spans="1:8" ht="15.75" customHeight="1" thickBot="1" x14ac:dyDescent="0.25">
      <c r="A61" s="33"/>
      <c r="D61" s="49" t="s">
        <v>57</v>
      </c>
      <c r="E61" s="46" t="s">
        <v>57</v>
      </c>
      <c r="F61" s="46" t="s">
        <v>57</v>
      </c>
      <c r="G61" s="47" t="s">
        <v>57</v>
      </c>
      <c r="H61" s="48" t="s">
        <v>57</v>
      </c>
    </row>
    <row r="62" spans="1:8" ht="15.75" customHeight="1" x14ac:dyDescent="0.2">
      <c r="A62" s="33" t="str">
        <f>[3]Enums!$A$134</f>
        <v>1.0.0</v>
      </c>
      <c r="B62">
        <v>3</v>
      </c>
      <c r="C62" t="str">
        <f>Objects!$AD$14</f>
        <v>Mold (Plastic Brick (1 x 1))</v>
      </c>
      <c r="D62" s="36" t="s">
        <v>57</v>
      </c>
      <c r="E62" s="37" t="s">
        <v>57</v>
      </c>
      <c r="F62" s="37" t="s">
        <v>57</v>
      </c>
      <c r="G62" s="38" t="s">
        <v>57</v>
      </c>
      <c r="H62" s="39" t="s">
        <v>57</v>
      </c>
    </row>
    <row r="63" spans="1:8" ht="15.75" customHeight="1" x14ac:dyDescent="0.2">
      <c r="A63" s="33"/>
      <c r="D63" s="40" t="s">
        <v>57</v>
      </c>
      <c r="E63" s="41" t="s">
        <v>57</v>
      </c>
      <c r="F63" s="41" t="s">
        <v>57</v>
      </c>
      <c r="G63" s="42" t="s">
        <v>57</v>
      </c>
      <c r="H63" s="43" t="s">
        <v>57</v>
      </c>
    </row>
    <row r="64" spans="1:8" ht="15.75" customHeight="1" x14ac:dyDescent="0.2">
      <c r="A64" s="33"/>
      <c r="D64" s="40" t="s">
        <v>57</v>
      </c>
      <c r="E64" s="41" t="s">
        <v>57</v>
      </c>
      <c r="F64" s="41" t="s">
        <v>57</v>
      </c>
      <c r="G64" s="42" t="s">
        <v>57</v>
      </c>
      <c r="H64" s="43" t="s">
        <v>57</v>
      </c>
    </row>
    <row r="65" spans="1:8" ht="15.75" customHeight="1" x14ac:dyDescent="0.2">
      <c r="A65" s="33"/>
      <c r="D65" s="40" t="s">
        <v>57</v>
      </c>
      <c r="E65" s="41" t="s">
        <v>57</v>
      </c>
      <c r="F65" s="41" t="s">
        <v>57</v>
      </c>
      <c r="G65" s="42" t="s">
        <v>57</v>
      </c>
      <c r="H65" s="43" t="s">
        <v>57</v>
      </c>
    </row>
    <row r="66" spans="1:8" ht="15.75" customHeight="1" thickBot="1" x14ac:dyDescent="0.25">
      <c r="A66" s="33"/>
      <c r="D66" s="49" t="s">
        <v>57</v>
      </c>
      <c r="E66" s="46" t="s">
        <v>57</v>
      </c>
      <c r="F66" s="46" t="s">
        <v>57</v>
      </c>
      <c r="G66" s="47" t="s">
        <v>57</v>
      </c>
      <c r="H66" s="48"/>
    </row>
    <row r="67" spans="1:8" ht="15.75" customHeight="1" x14ac:dyDescent="0.2">
      <c r="A67" s="33" t="str">
        <f>[3]Enums!$A$134</f>
        <v>1.0.0</v>
      </c>
      <c r="B67">
        <v>3</v>
      </c>
      <c r="C67" t="str">
        <f>Objects!$AD$15</f>
        <v>Mold (Plastic Brick (1 x 2))</v>
      </c>
      <c r="D67" s="36" t="s">
        <v>57</v>
      </c>
      <c r="E67" s="37" t="s">
        <v>57</v>
      </c>
      <c r="F67" s="37" t="s">
        <v>57</v>
      </c>
      <c r="G67" s="38" t="s">
        <v>57</v>
      </c>
      <c r="H67" s="39" t="s">
        <v>57</v>
      </c>
    </row>
    <row r="68" spans="1:8" ht="15.75" customHeight="1" x14ac:dyDescent="0.2">
      <c r="A68" s="33"/>
      <c r="D68" s="40" t="s">
        <v>57</v>
      </c>
      <c r="E68" s="41" t="s">
        <v>57</v>
      </c>
      <c r="F68" s="41" t="s">
        <v>57</v>
      </c>
      <c r="G68" s="42" t="s">
        <v>57</v>
      </c>
      <c r="H68" s="43" t="s">
        <v>57</v>
      </c>
    </row>
    <row r="69" spans="1:8" ht="15.75" customHeight="1" x14ac:dyDescent="0.2">
      <c r="A69" s="33"/>
      <c r="D69" s="40" t="s">
        <v>57</v>
      </c>
      <c r="E69" s="41" t="s">
        <v>57</v>
      </c>
      <c r="F69" s="41" t="s">
        <v>57</v>
      </c>
      <c r="G69" s="42" t="s">
        <v>57</v>
      </c>
      <c r="H69" s="43" t="s">
        <v>57</v>
      </c>
    </row>
    <row r="70" spans="1:8" ht="15.75" customHeight="1" x14ac:dyDescent="0.2">
      <c r="A70" s="33"/>
      <c r="D70" s="40" t="s">
        <v>57</v>
      </c>
      <c r="E70" s="41" t="s">
        <v>57</v>
      </c>
      <c r="F70" s="41" t="s">
        <v>57</v>
      </c>
      <c r="G70" s="42" t="s">
        <v>57</v>
      </c>
      <c r="H70" s="43"/>
    </row>
    <row r="71" spans="1:8" ht="15.75" customHeight="1" thickBot="1" x14ac:dyDescent="0.25">
      <c r="A71" s="33"/>
      <c r="D71" s="49" t="s">
        <v>57</v>
      </c>
      <c r="E71" s="46" t="s">
        <v>57</v>
      </c>
      <c r="F71" s="46" t="s">
        <v>57</v>
      </c>
      <c r="G71" s="47" t="s">
        <v>57</v>
      </c>
      <c r="H71" s="48"/>
    </row>
    <row r="72" spans="1:8" ht="15.75" customHeight="1" x14ac:dyDescent="0.2">
      <c r="A72" s="33" t="str">
        <f>[3]Enums!$A$134</f>
        <v>1.0.0</v>
      </c>
      <c r="B72">
        <v>3</v>
      </c>
      <c r="C72" t="str">
        <f>Objects!$AD$16</f>
        <v>Mold (Plastic Brick (1 x 3))</v>
      </c>
      <c r="D72" s="36" t="s">
        <v>57</v>
      </c>
      <c r="E72" s="37" t="s">
        <v>57</v>
      </c>
      <c r="F72" s="37" t="s">
        <v>57</v>
      </c>
      <c r="G72" s="38" t="s">
        <v>57</v>
      </c>
      <c r="H72" s="39" t="s">
        <v>57</v>
      </c>
    </row>
    <row r="73" spans="1:8" ht="15.75" customHeight="1" x14ac:dyDescent="0.2">
      <c r="A73" s="33"/>
      <c r="D73" s="40" t="s">
        <v>57</v>
      </c>
      <c r="E73" s="41" t="s">
        <v>57</v>
      </c>
      <c r="F73" s="41" t="s">
        <v>57</v>
      </c>
      <c r="G73" s="42" t="s">
        <v>57</v>
      </c>
      <c r="H73" s="43" t="s">
        <v>57</v>
      </c>
    </row>
    <row r="74" spans="1:8" ht="15.75" customHeight="1" x14ac:dyDescent="0.2">
      <c r="A74" s="33"/>
      <c r="D74" s="40" t="s">
        <v>57</v>
      </c>
      <c r="E74" s="41" t="s">
        <v>57</v>
      </c>
      <c r="F74" s="41" t="s">
        <v>57</v>
      </c>
      <c r="G74" s="42" t="s">
        <v>57</v>
      </c>
      <c r="H74" s="43"/>
    </row>
    <row r="75" spans="1:8" ht="15.75" customHeight="1" x14ac:dyDescent="0.2">
      <c r="A75" s="33"/>
      <c r="D75" s="40" t="s">
        <v>57</v>
      </c>
      <c r="E75" s="41" t="s">
        <v>57</v>
      </c>
      <c r="F75" s="41" t="s">
        <v>57</v>
      </c>
      <c r="G75" s="42" t="s">
        <v>57</v>
      </c>
      <c r="H75" s="43"/>
    </row>
    <row r="76" spans="1:8" ht="15.75" customHeight="1" thickBot="1" x14ac:dyDescent="0.25">
      <c r="A76" s="33"/>
      <c r="D76" s="49" t="s">
        <v>57</v>
      </c>
      <c r="E76" s="46" t="s">
        <v>57</v>
      </c>
      <c r="F76" s="46" t="s">
        <v>57</v>
      </c>
      <c r="G76" s="47" t="s">
        <v>57</v>
      </c>
      <c r="H76" s="48"/>
    </row>
    <row r="77" spans="1:8" ht="15.75" customHeight="1" x14ac:dyDescent="0.2">
      <c r="A77" s="33" t="str">
        <f>[3]Enums!$A$134</f>
        <v>1.0.0</v>
      </c>
      <c r="B77">
        <v>3</v>
      </c>
      <c r="C77" t="str">
        <f>Objects!$AD$17</f>
        <v>Mold (Plastic Brick (1 x 4))</v>
      </c>
      <c r="D77" s="36" t="s">
        <v>57</v>
      </c>
      <c r="E77" s="37" t="s">
        <v>57</v>
      </c>
      <c r="F77" s="37" t="s">
        <v>57</v>
      </c>
      <c r="G77" s="38" t="s">
        <v>57</v>
      </c>
      <c r="H77" s="39" t="s">
        <v>57</v>
      </c>
    </row>
    <row r="78" spans="1:8" ht="15.75" customHeight="1" x14ac:dyDescent="0.2">
      <c r="A78" s="33"/>
      <c r="D78" s="40" t="s">
        <v>57</v>
      </c>
      <c r="E78" s="41" t="s">
        <v>57</v>
      </c>
      <c r="F78" s="41" t="s">
        <v>57</v>
      </c>
      <c r="G78" s="42" t="s">
        <v>57</v>
      </c>
      <c r="H78" s="43"/>
    </row>
    <row r="79" spans="1:8" ht="15.75" customHeight="1" x14ac:dyDescent="0.2">
      <c r="A79" s="33"/>
      <c r="D79" s="40" t="s">
        <v>57</v>
      </c>
      <c r="E79" s="41" t="s">
        <v>57</v>
      </c>
      <c r="F79" s="41" t="s">
        <v>57</v>
      </c>
      <c r="G79" s="42" t="s">
        <v>57</v>
      </c>
      <c r="H79" s="43"/>
    </row>
    <row r="80" spans="1:8" ht="15.75" customHeight="1" x14ac:dyDescent="0.2">
      <c r="A80" s="33"/>
      <c r="D80" s="40" t="s">
        <v>57</v>
      </c>
      <c r="E80" s="41" t="s">
        <v>57</v>
      </c>
      <c r="F80" s="41" t="s">
        <v>57</v>
      </c>
      <c r="G80" s="42" t="s">
        <v>57</v>
      </c>
      <c r="H80" s="43"/>
    </row>
    <row r="81" spans="1:8" ht="15.75" customHeight="1" thickBot="1" x14ac:dyDescent="0.25">
      <c r="A81" s="33"/>
      <c r="D81" s="49" t="s">
        <v>57</v>
      </c>
      <c r="E81" s="46" t="s">
        <v>57</v>
      </c>
      <c r="F81" s="46" t="s">
        <v>57</v>
      </c>
      <c r="G81" s="47" t="s">
        <v>57</v>
      </c>
      <c r="H81" s="48"/>
    </row>
    <row r="82" spans="1:8" ht="15.75" customHeight="1" x14ac:dyDescent="0.2">
      <c r="A82" s="33" t="str">
        <f>[3]Enums!$A$134</f>
        <v>1.0.0</v>
      </c>
      <c r="B82">
        <v>3</v>
      </c>
      <c r="C82" t="str">
        <f>Objects!$AD$18</f>
        <v>Mold (Plastic Brick (2 x 2))</v>
      </c>
      <c r="D82" s="36" t="s">
        <v>57</v>
      </c>
      <c r="E82" s="37" t="s">
        <v>57</v>
      </c>
      <c r="F82" s="37" t="s">
        <v>57</v>
      </c>
      <c r="G82" s="38" t="s">
        <v>57</v>
      </c>
      <c r="H82" s="39" t="s">
        <v>57</v>
      </c>
    </row>
    <row r="83" spans="1:8" ht="15.75" customHeight="1" x14ac:dyDescent="0.2">
      <c r="A83" s="33"/>
      <c r="D83" s="40" t="s">
        <v>57</v>
      </c>
      <c r="E83" s="41" t="s">
        <v>57</v>
      </c>
      <c r="F83" s="41" t="s">
        <v>57</v>
      </c>
      <c r="G83" s="42" t="s">
        <v>57</v>
      </c>
      <c r="H83" s="43" t="s">
        <v>57</v>
      </c>
    </row>
    <row r="84" spans="1:8" ht="15.75" customHeight="1" x14ac:dyDescent="0.2">
      <c r="A84" s="33"/>
      <c r="D84" s="40" t="s">
        <v>57</v>
      </c>
      <c r="E84" s="41" t="s">
        <v>57</v>
      </c>
      <c r="F84" s="41" t="s">
        <v>57</v>
      </c>
      <c r="G84" s="42" t="s">
        <v>57</v>
      </c>
      <c r="H84" s="43" t="s">
        <v>57</v>
      </c>
    </row>
    <row r="85" spans="1:8" ht="15.75" customHeight="1" x14ac:dyDescent="0.2">
      <c r="A85" s="33"/>
      <c r="D85" s="40" t="s">
        <v>57</v>
      </c>
      <c r="E85" s="41" t="s">
        <v>57</v>
      </c>
      <c r="F85" s="41" t="s">
        <v>57</v>
      </c>
      <c r="G85" s="42"/>
      <c r="H85" s="43"/>
    </row>
    <row r="86" spans="1:8" ht="15.75" customHeight="1" thickBot="1" x14ac:dyDescent="0.25">
      <c r="A86" s="33"/>
      <c r="D86" s="49" t="s">
        <v>57</v>
      </c>
      <c r="E86" s="46" t="s">
        <v>57</v>
      </c>
      <c r="F86" s="46" t="s">
        <v>57</v>
      </c>
      <c r="G86" s="47"/>
      <c r="H86" s="48"/>
    </row>
    <row r="87" spans="1:8" ht="15.75" customHeight="1" x14ac:dyDescent="0.2">
      <c r="A87" s="33" t="str">
        <f>[3]Enums!$A$134</f>
        <v>1.0.0</v>
      </c>
      <c r="B87">
        <v>3</v>
      </c>
      <c r="C87" t="str">
        <f>Objects!$AD$19</f>
        <v>Mold (Plastic Brick (2 x 3))</v>
      </c>
      <c r="D87" s="36" t="s">
        <v>57</v>
      </c>
      <c r="E87" s="37" t="s">
        <v>57</v>
      </c>
      <c r="F87" s="37" t="s">
        <v>57</v>
      </c>
      <c r="G87" s="38" t="s">
        <v>57</v>
      </c>
      <c r="H87" s="39" t="s">
        <v>57</v>
      </c>
    </row>
    <row r="88" spans="1:8" ht="15.75" customHeight="1" x14ac:dyDescent="0.2">
      <c r="A88" s="33"/>
      <c r="D88" s="40" t="s">
        <v>57</v>
      </c>
      <c r="E88" s="41" t="s">
        <v>57</v>
      </c>
      <c r="F88" s="41" t="s">
        <v>57</v>
      </c>
      <c r="G88" s="42" t="s">
        <v>57</v>
      </c>
      <c r="H88" s="43" t="s">
        <v>57</v>
      </c>
    </row>
    <row r="89" spans="1:8" ht="15.75" customHeight="1" x14ac:dyDescent="0.2">
      <c r="A89" s="33"/>
      <c r="D89" s="40" t="s">
        <v>57</v>
      </c>
      <c r="E89" s="41" t="s">
        <v>57</v>
      </c>
      <c r="F89" s="41" t="s">
        <v>57</v>
      </c>
      <c r="G89" s="42"/>
      <c r="H89" s="43"/>
    </row>
    <row r="90" spans="1:8" ht="15.75" customHeight="1" x14ac:dyDescent="0.2">
      <c r="A90" s="33"/>
      <c r="D90" s="40" t="s">
        <v>57</v>
      </c>
      <c r="E90" s="41" t="s">
        <v>57</v>
      </c>
      <c r="F90" s="41" t="s">
        <v>57</v>
      </c>
      <c r="G90" s="42"/>
      <c r="H90" s="43"/>
    </row>
    <row r="91" spans="1:8" ht="15.75" customHeight="1" thickBot="1" x14ac:dyDescent="0.25">
      <c r="A91" s="33"/>
      <c r="D91" s="49" t="s">
        <v>57</v>
      </c>
      <c r="E91" s="46" t="s">
        <v>57</v>
      </c>
      <c r="F91" s="46" t="s">
        <v>57</v>
      </c>
      <c r="G91" s="47"/>
      <c r="H91" s="48"/>
    </row>
    <row r="92" spans="1:8" ht="15.75" customHeight="1" x14ac:dyDescent="0.2">
      <c r="A92" s="33" t="str">
        <f>[3]Enums!$A$134</f>
        <v>1.0.0</v>
      </c>
      <c r="B92">
        <v>3</v>
      </c>
      <c r="C92" t="str">
        <f>Objects!$AD$20</f>
        <v>Mold (Plastic Brick (2 x 4))</v>
      </c>
      <c r="D92" s="36" t="s">
        <v>57</v>
      </c>
      <c r="E92" s="37" t="s">
        <v>57</v>
      </c>
      <c r="F92" s="37" t="s">
        <v>57</v>
      </c>
      <c r="G92" s="38" t="s">
        <v>57</v>
      </c>
      <c r="H92" s="39" t="s">
        <v>57</v>
      </c>
    </row>
    <row r="93" spans="1:8" ht="15.75" customHeight="1" x14ac:dyDescent="0.2">
      <c r="A93" s="33"/>
      <c r="D93" s="40" t="s">
        <v>57</v>
      </c>
      <c r="E93" s="41" t="s">
        <v>57</v>
      </c>
      <c r="F93" s="41" t="s">
        <v>57</v>
      </c>
      <c r="G93" s="42"/>
      <c r="H93" s="43"/>
    </row>
    <row r="94" spans="1:8" ht="15.75" customHeight="1" x14ac:dyDescent="0.2">
      <c r="A94" s="33"/>
      <c r="D94" s="40" t="s">
        <v>57</v>
      </c>
      <c r="E94" s="41" t="s">
        <v>57</v>
      </c>
      <c r="F94" s="41" t="s">
        <v>57</v>
      </c>
      <c r="G94" s="42"/>
      <c r="H94" s="43"/>
    </row>
    <row r="95" spans="1:8" ht="15.75" customHeight="1" x14ac:dyDescent="0.2">
      <c r="A95" s="33"/>
      <c r="D95" s="40" t="s">
        <v>57</v>
      </c>
      <c r="E95" s="41" t="s">
        <v>57</v>
      </c>
      <c r="F95" s="41" t="s">
        <v>57</v>
      </c>
      <c r="G95" s="42"/>
      <c r="H95" s="43"/>
    </row>
    <row r="96" spans="1:8" ht="15.75" customHeight="1" thickBot="1" x14ac:dyDescent="0.25">
      <c r="A96" s="33"/>
      <c r="D96" s="49" t="s">
        <v>57</v>
      </c>
      <c r="E96" s="46" t="s">
        <v>57</v>
      </c>
      <c r="F96" s="46" t="s">
        <v>57</v>
      </c>
      <c r="G96" s="47"/>
      <c r="H96" s="48"/>
    </row>
    <row r="97" spans="1:8" ht="15.75" customHeight="1" x14ac:dyDescent="0.2">
      <c r="A97" s="33" t="str">
        <f>[3]Enums!$A$134</f>
        <v>1.0.0</v>
      </c>
      <c r="B97">
        <v>3</v>
      </c>
      <c r="C97" t="str">
        <f>Objects!$AD$21</f>
        <v>Mold (Plastic Brick (3 x 3))</v>
      </c>
      <c r="D97" s="36" t="s">
        <v>57</v>
      </c>
      <c r="E97" s="37" t="s">
        <v>57</v>
      </c>
      <c r="F97" s="37" t="s">
        <v>57</v>
      </c>
      <c r="G97" s="38" t="s">
        <v>57</v>
      </c>
      <c r="H97" s="39" t="s">
        <v>57</v>
      </c>
    </row>
    <row r="98" spans="1:8" ht="15.75" customHeight="1" x14ac:dyDescent="0.2">
      <c r="A98" s="33"/>
      <c r="D98" s="40" t="s">
        <v>57</v>
      </c>
      <c r="E98" s="41" t="s">
        <v>57</v>
      </c>
      <c r="F98" s="41" t="s">
        <v>57</v>
      </c>
      <c r="G98" s="42" t="s">
        <v>57</v>
      </c>
      <c r="H98" s="43" t="s">
        <v>57</v>
      </c>
    </row>
    <row r="99" spans="1:8" ht="15.75" customHeight="1" x14ac:dyDescent="0.2">
      <c r="A99" s="33"/>
      <c r="D99" s="40" t="s">
        <v>57</v>
      </c>
      <c r="E99" s="41" t="s">
        <v>57</v>
      </c>
      <c r="F99" s="41"/>
      <c r="G99" s="42"/>
      <c r="H99" s="43"/>
    </row>
    <row r="100" spans="1:8" ht="15.75" customHeight="1" x14ac:dyDescent="0.2">
      <c r="A100" s="33"/>
      <c r="D100" s="40" t="s">
        <v>57</v>
      </c>
      <c r="E100" s="41" t="s">
        <v>57</v>
      </c>
      <c r="F100" s="41"/>
      <c r="G100" s="42"/>
      <c r="H100" s="43"/>
    </row>
    <row r="101" spans="1:8" ht="15.75" customHeight="1" thickBot="1" x14ac:dyDescent="0.25">
      <c r="A101" s="33"/>
      <c r="D101" s="49" t="s">
        <v>57</v>
      </c>
      <c r="E101" s="46" t="s">
        <v>57</v>
      </c>
      <c r="F101" s="46"/>
      <c r="G101" s="47"/>
      <c r="H101" s="48"/>
    </row>
    <row r="102" spans="1:8" ht="15.75" customHeight="1" x14ac:dyDescent="0.2">
      <c r="A102" s="33" t="str">
        <f>[3]Enums!$A$134</f>
        <v>1.0.0</v>
      </c>
      <c r="B102">
        <v>3</v>
      </c>
      <c r="C102" t="str">
        <f>Objects!$AD$22</f>
        <v>Mold (Plastic Brick (3 x 4))</v>
      </c>
      <c r="D102" s="36" t="s">
        <v>57</v>
      </c>
      <c r="E102" s="37" t="s">
        <v>57</v>
      </c>
      <c r="F102" s="37" t="s">
        <v>57</v>
      </c>
      <c r="G102" s="38" t="s">
        <v>57</v>
      </c>
      <c r="H102" s="39" t="s">
        <v>57</v>
      </c>
    </row>
    <row r="103" spans="1:8" ht="15.75" customHeight="1" x14ac:dyDescent="0.2">
      <c r="A103" s="33"/>
      <c r="D103" s="40" t="s">
        <v>57</v>
      </c>
      <c r="E103" s="41" t="s">
        <v>57</v>
      </c>
      <c r="F103" s="41"/>
      <c r="G103" s="42"/>
      <c r="H103" s="43"/>
    </row>
    <row r="104" spans="1:8" ht="15.75" customHeight="1" x14ac:dyDescent="0.2">
      <c r="A104" s="33"/>
      <c r="D104" s="40" t="s">
        <v>57</v>
      </c>
      <c r="E104" s="41" t="s">
        <v>57</v>
      </c>
      <c r="F104" s="41"/>
      <c r="G104" s="42"/>
      <c r="H104" s="43"/>
    </row>
    <row r="105" spans="1:8" ht="15.75" customHeight="1" x14ac:dyDescent="0.2">
      <c r="A105" s="33"/>
      <c r="D105" s="40" t="s">
        <v>57</v>
      </c>
      <c r="E105" s="41" t="s">
        <v>57</v>
      </c>
      <c r="F105" s="41"/>
      <c r="G105" s="42"/>
      <c r="H105" s="43"/>
    </row>
    <row r="106" spans="1:8" ht="15.75" customHeight="1" thickBot="1" x14ac:dyDescent="0.25">
      <c r="A106" s="33"/>
      <c r="D106" s="49" t="s">
        <v>57</v>
      </c>
      <c r="E106" s="46" t="s">
        <v>57</v>
      </c>
      <c r="F106" s="46"/>
      <c r="G106" s="47"/>
      <c r="H106" s="48"/>
    </row>
    <row r="107" spans="1:8" ht="15.75" customHeight="1" x14ac:dyDescent="0.2">
      <c r="A107" s="33" t="str">
        <f>[3]Enums!$A$134</f>
        <v>1.0.0</v>
      </c>
      <c r="B107">
        <v>3</v>
      </c>
      <c r="C107" t="str">
        <f>Objects!$AD$23</f>
        <v>Mold (Plastic Brick (4 x 4))</v>
      </c>
      <c r="D107" s="36" t="s">
        <v>57</v>
      </c>
      <c r="E107" s="37" t="s">
        <v>57</v>
      </c>
      <c r="F107" s="37" t="s">
        <v>57</v>
      </c>
      <c r="G107" s="38" t="s">
        <v>57</v>
      </c>
      <c r="H107" s="39" t="s">
        <v>57</v>
      </c>
    </row>
    <row r="108" spans="1:8" ht="15.75" customHeight="1" x14ac:dyDescent="0.2">
      <c r="A108" s="33"/>
      <c r="D108" s="40" t="s">
        <v>57</v>
      </c>
      <c r="E108" s="41"/>
      <c r="F108" s="41"/>
      <c r="G108" s="42"/>
      <c r="H108" s="43"/>
    </row>
    <row r="109" spans="1:8" ht="15.75" customHeight="1" x14ac:dyDescent="0.2">
      <c r="A109" s="33"/>
      <c r="D109" s="40" t="s">
        <v>57</v>
      </c>
      <c r="E109" s="41"/>
      <c r="F109" s="41"/>
      <c r="G109" s="42"/>
      <c r="H109" s="43"/>
    </row>
    <row r="110" spans="1:8" ht="15.75" customHeight="1" x14ac:dyDescent="0.2">
      <c r="A110" s="33"/>
      <c r="D110" s="40" t="s">
        <v>57</v>
      </c>
      <c r="E110" s="41"/>
      <c r="F110" s="41"/>
      <c r="G110" s="42"/>
      <c r="H110" s="43"/>
    </row>
    <row r="111" spans="1:8" ht="15.75" customHeight="1" thickBot="1" x14ac:dyDescent="0.25">
      <c r="A111" s="33"/>
      <c r="D111" s="49" t="s">
        <v>57</v>
      </c>
      <c r="E111" s="46"/>
      <c r="F111" s="46"/>
      <c r="G111" s="47"/>
      <c r="H111" s="48"/>
    </row>
    <row r="112" spans="1:8" ht="15.75" customHeight="1" x14ac:dyDescent="0.2">
      <c r="A112" s="33" t="str">
        <f>[3]Enums!$A$134</f>
        <v>1.0.0</v>
      </c>
      <c r="B112">
        <v>3</v>
      </c>
      <c r="C112" t="str">
        <f>Objects!$AD$24</f>
        <v>Mold (Plastic Brick (1 x 8))</v>
      </c>
      <c r="D112" s="36" t="s">
        <v>57</v>
      </c>
      <c r="E112" s="37" t="s">
        <v>57</v>
      </c>
      <c r="F112" s="37" t="s">
        <v>57</v>
      </c>
      <c r="G112" s="38" t="s">
        <v>57</v>
      </c>
      <c r="H112" s="39"/>
    </row>
    <row r="113" spans="1:8" ht="15.75" customHeight="1" x14ac:dyDescent="0.2">
      <c r="A113" s="33"/>
      <c r="D113" s="40" t="s">
        <v>57</v>
      </c>
      <c r="E113" s="41" t="s">
        <v>57</v>
      </c>
      <c r="F113" s="41" t="s">
        <v>57</v>
      </c>
      <c r="G113" s="42" t="s">
        <v>57</v>
      </c>
      <c r="H113" s="43"/>
    </row>
    <row r="114" spans="1:8" ht="15.75" customHeight="1" x14ac:dyDescent="0.2">
      <c r="A114" s="33"/>
      <c r="D114" s="40" t="s">
        <v>57</v>
      </c>
      <c r="E114" s="41" t="s">
        <v>57</v>
      </c>
      <c r="F114" s="41" t="s">
        <v>57</v>
      </c>
      <c r="G114" s="42" t="s">
        <v>57</v>
      </c>
      <c r="H114" s="43"/>
    </row>
    <row r="115" spans="1:8" ht="15.75" customHeight="1" x14ac:dyDescent="0.2">
      <c r="A115" s="33"/>
      <c r="D115" s="40" t="s">
        <v>57</v>
      </c>
      <c r="E115" s="41" t="s">
        <v>57</v>
      </c>
      <c r="F115" s="41" t="s">
        <v>57</v>
      </c>
      <c r="G115" s="42" t="s">
        <v>57</v>
      </c>
      <c r="H115" s="43"/>
    </row>
    <row r="116" spans="1:8" ht="15.75" customHeight="1" thickBot="1" x14ac:dyDescent="0.25">
      <c r="A116" s="33"/>
      <c r="D116" s="49" t="s">
        <v>57</v>
      </c>
      <c r="E116" s="46" t="s">
        <v>57</v>
      </c>
      <c r="F116" s="46" t="s">
        <v>57</v>
      </c>
      <c r="G116" s="47" t="s">
        <v>57</v>
      </c>
      <c r="H116" s="48"/>
    </row>
    <row r="117" spans="1:8" ht="15.75" customHeight="1" x14ac:dyDescent="0.2">
      <c r="A117" s="33" t="str">
        <f>[3]Enums!$A$134</f>
        <v>1.0.0</v>
      </c>
      <c r="B117">
        <v>3</v>
      </c>
      <c r="C117" t="str">
        <f>Objects!$AD$25</f>
        <v>Mold (Plastic Brick (2 x 8))</v>
      </c>
      <c r="D117" s="36" t="s">
        <v>57</v>
      </c>
      <c r="E117" s="37" t="s">
        <v>57</v>
      </c>
      <c r="F117" s="37" t="s">
        <v>57</v>
      </c>
      <c r="G117" s="38"/>
      <c r="H117" s="39"/>
    </row>
    <row r="118" spans="1:8" ht="15.75" customHeight="1" x14ac:dyDescent="0.2">
      <c r="A118" s="33"/>
      <c r="D118" s="40" t="s">
        <v>57</v>
      </c>
      <c r="E118" s="41" t="s">
        <v>57</v>
      </c>
      <c r="F118" s="41" t="s">
        <v>57</v>
      </c>
      <c r="G118" s="42"/>
      <c r="H118" s="43"/>
    </row>
    <row r="119" spans="1:8" ht="15.75" customHeight="1" x14ac:dyDescent="0.2">
      <c r="A119" s="33"/>
      <c r="D119" s="40" t="s">
        <v>57</v>
      </c>
      <c r="E119" s="41" t="s">
        <v>57</v>
      </c>
      <c r="F119" s="41" t="s">
        <v>57</v>
      </c>
      <c r="G119" s="42"/>
      <c r="H119" s="43"/>
    </row>
    <row r="120" spans="1:8" ht="15.75" customHeight="1" x14ac:dyDescent="0.2">
      <c r="A120" s="33"/>
      <c r="D120" s="40" t="s">
        <v>57</v>
      </c>
      <c r="E120" s="41" t="s">
        <v>57</v>
      </c>
      <c r="F120" s="41" t="s">
        <v>57</v>
      </c>
      <c r="G120" s="42"/>
      <c r="H120" s="43"/>
    </row>
    <row r="121" spans="1:8" ht="15.75" customHeight="1" thickBot="1" x14ac:dyDescent="0.25">
      <c r="A121" s="33"/>
      <c r="D121" s="49" t="s">
        <v>57</v>
      </c>
      <c r="E121" s="46" t="s">
        <v>57</v>
      </c>
      <c r="F121" s="46" t="s">
        <v>57</v>
      </c>
      <c r="G121" s="47"/>
      <c r="H121" s="48"/>
    </row>
    <row r="122" spans="1:8" ht="15.75" customHeight="1" x14ac:dyDescent="0.2">
      <c r="A122" s="33" t="str">
        <f>[3]Enums!$A$134</f>
        <v>1.0.0</v>
      </c>
      <c r="B122">
        <v>3</v>
      </c>
      <c r="C122" t="str">
        <f>Objects!$AD$13</f>
        <v>Mold (Flashlight Shaft)</v>
      </c>
      <c r="D122" s="36" t="s">
        <v>57</v>
      </c>
      <c r="E122" s="37"/>
      <c r="F122" s="37"/>
      <c r="G122" s="38"/>
      <c r="H122" s="39" t="s">
        <v>57</v>
      </c>
    </row>
    <row r="123" spans="1:8" ht="15.75" customHeight="1" x14ac:dyDescent="0.2">
      <c r="A123" s="33"/>
      <c r="D123" s="40" t="s">
        <v>57</v>
      </c>
      <c r="E123" s="41"/>
      <c r="F123" s="41"/>
      <c r="G123" s="42"/>
      <c r="H123" s="43" t="s">
        <v>57</v>
      </c>
    </row>
    <row r="124" spans="1:8" ht="15.75" customHeight="1" x14ac:dyDescent="0.2">
      <c r="A124" s="33"/>
      <c r="D124" s="40" t="s">
        <v>57</v>
      </c>
      <c r="E124" s="41" t="s">
        <v>57</v>
      </c>
      <c r="F124" s="41"/>
      <c r="G124" s="42" t="s">
        <v>57</v>
      </c>
      <c r="H124" s="43" t="s">
        <v>57</v>
      </c>
    </row>
    <row r="125" spans="1:8" ht="15.75" customHeight="1" x14ac:dyDescent="0.2">
      <c r="A125" s="33"/>
      <c r="D125" s="40" t="s">
        <v>57</v>
      </c>
      <c r="E125" s="41" t="s">
        <v>57</v>
      </c>
      <c r="F125" s="41"/>
      <c r="G125" s="42" t="s">
        <v>57</v>
      </c>
      <c r="H125" s="43" t="s">
        <v>57</v>
      </c>
    </row>
    <row r="126" spans="1:8" ht="15.75" customHeight="1" thickBot="1" x14ac:dyDescent="0.25">
      <c r="A126" s="33"/>
      <c r="D126" s="49" t="s">
        <v>57</v>
      </c>
      <c r="E126" s="46" t="s">
        <v>57</v>
      </c>
      <c r="F126" s="46"/>
      <c r="G126" s="47" t="s">
        <v>57</v>
      </c>
      <c r="H126" s="48" t="s">
        <v>57</v>
      </c>
    </row>
    <row r="127" spans="1:8" ht="15.75" customHeight="1" x14ac:dyDescent="0.2">
      <c r="A127" s="33" t="str">
        <f>[3]Enums!$A$137</f>
        <v>1.0.3</v>
      </c>
      <c r="B127">
        <v>3</v>
      </c>
      <c r="C127" t="str">
        <f>Objects!$AD$26</f>
        <v>Mold (Heated Knife Handle)</v>
      </c>
      <c r="D127" s="36" t="s">
        <v>57</v>
      </c>
      <c r="E127" s="51" t="s">
        <v>57</v>
      </c>
      <c r="F127" s="51" t="s">
        <v>57</v>
      </c>
      <c r="G127" s="52" t="s">
        <v>57</v>
      </c>
      <c r="H127" s="39" t="s">
        <v>57</v>
      </c>
    </row>
    <row r="128" spans="1:8" ht="15.75" customHeight="1" x14ac:dyDescent="0.2">
      <c r="A128" s="33"/>
      <c r="D128" s="40" t="s">
        <v>57</v>
      </c>
      <c r="E128" s="59" t="s">
        <v>57</v>
      </c>
      <c r="F128" s="59" t="s">
        <v>57</v>
      </c>
      <c r="G128" s="58"/>
      <c r="H128" s="43" t="s">
        <v>57</v>
      </c>
    </row>
    <row r="129" spans="1:8" ht="15.75" customHeight="1" x14ac:dyDescent="0.2">
      <c r="A129" s="33"/>
      <c r="D129" s="40" t="s">
        <v>57</v>
      </c>
      <c r="E129" s="41"/>
      <c r="F129" s="59"/>
      <c r="G129" s="42"/>
      <c r="H129" s="43" t="s">
        <v>57</v>
      </c>
    </row>
    <row r="130" spans="1:8" ht="15.75" customHeight="1" x14ac:dyDescent="0.2">
      <c r="A130" s="33"/>
      <c r="D130" s="44" t="s">
        <v>57</v>
      </c>
      <c r="E130" s="41"/>
      <c r="F130" s="59" t="s">
        <v>57</v>
      </c>
      <c r="G130" s="42" t="s">
        <v>57</v>
      </c>
      <c r="H130" s="43" t="s">
        <v>57</v>
      </c>
    </row>
    <row r="131" spans="1:8" ht="15.75" customHeight="1" thickBot="1" x14ac:dyDescent="0.25">
      <c r="A131" s="33"/>
      <c r="D131" s="45" t="s">
        <v>57</v>
      </c>
      <c r="E131" s="46" t="s">
        <v>57</v>
      </c>
      <c r="F131" s="57" t="s">
        <v>57</v>
      </c>
      <c r="G131" s="47" t="s">
        <v>57</v>
      </c>
      <c r="H131" s="48" t="s">
        <v>57</v>
      </c>
    </row>
    <row r="132" spans="1:8" ht="15.75" customHeight="1" x14ac:dyDescent="0.2">
      <c r="A132" s="33" t="str">
        <f>[3]Enums!$A$144</f>
        <v>1.1.0</v>
      </c>
      <c r="B132">
        <v>3</v>
      </c>
      <c r="C132" t="str">
        <f>Objects!$AD$27</f>
        <v>Mold (Rubber Sole)</v>
      </c>
      <c r="D132" s="36" t="s">
        <v>57</v>
      </c>
      <c r="E132" s="51" t="s">
        <v>57</v>
      </c>
      <c r="F132" s="51" t="s">
        <v>57</v>
      </c>
      <c r="G132" s="52" t="s">
        <v>57</v>
      </c>
      <c r="H132" s="39" t="s">
        <v>57</v>
      </c>
    </row>
    <row r="133" spans="1:8" ht="15.75" customHeight="1" x14ac:dyDescent="0.2">
      <c r="A133" s="33"/>
      <c r="D133" s="40" t="s">
        <v>57</v>
      </c>
      <c r="E133" s="59" t="s">
        <v>57</v>
      </c>
      <c r="F133" s="59" t="s">
        <v>57</v>
      </c>
      <c r="G133" s="58" t="s">
        <v>57</v>
      </c>
      <c r="H133" s="43" t="s">
        <v>57</v>
      </c>
    </row>
    <row r="134" spans="1:8" ht="15.75" customHeight="1" x14ac:dyDescent="0.2">
      <c r="A134" s="33"/>
      <c r="D134" s="40" t="s">
        <v>57</v>
      </c>
      <c r="E134" s="41"/>
      <c r="F134" s="59"/>
      <c r="G134" s="42"/>
      <c r="H134" s="43" t="s">
        <v>57</v>
      </c>
    </row>
    <row r="135" spans="1:8" ht="15.75" customHeight="1" x14ac:dyDescent="0.2">
      <c r="A135" s="33"/>
      <c r="D135" s="44" t="s">
        <v>57</v>
      </c>
      <c r="E135" s="59" t="s">
        <v>57</v>
      </c>
      <c r="F135" s="59" t="s">
        <v>57</v>
      </c>
      <c r="G135" s="42" t="s">
        <v>57</v>
      </c>
      <c r="H135" s="43" t="s">
        <v>57</v>
      </c>
    </row>
    <row r="136" spans="1:8" ht="15.75" customHeight="1" thickBot="1" x14ac:dyDescent="0.25">
      <c r="A136" s="33"/>
      <c r="D136" s="45" t="s">
        <v>57</v>
      </c>
      <c r="E136" s="46" t="s">
        <v>57</v>
      </c>
      <c r="F136" s="57" t="s">
        <v>57</v>
      </c>
      <c r="G136" s="47" t="s">
        <v>57</v>
      </c>
      <c r="H136" s="48" t="s">
        <v>57</v>
      </c>
    </row>
    <row r="137" spans="1:8" ht="15.75" customHeight="1" x14ac:dyDescent="0.2">
      <c r="A137" s="33" t="str">
        <f>[3]Enums!$A$144</f>
        <v>1.1.0</v>
      </c>
      <c r="B137">
        <v>3</v>
      </c>
      <c r="C137" t="str">
        <f>Objects!$AD$28</f>
        <v>Mold (Battery Case)</v>
      </c>
      <c r="D137" s="36" t="s">
        <v>57</v>
      </c>
      <c r="E137" s="51"/>
      <c r="F137" s="51" t="s">
        <v>57</v>
      </c>
      <c r="G137" s="52"/>
      <c r="H137" s="39" t="s">
        <v>57</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57</v>
      </c>
      <c r="E141" s="46" t="s">
        <v>57</v>
      </c>
      <c r="F141" s="57" t="s">
        <v>57</v>
      </c>
      <c r="G141" s="47" t="s">
        <v>57</v>
      </c>
      <c r="H141" s="48" t="s">
        <v>57</v>
      </c>
    </row>
    <row r="142" spans="1:8" ht="15.75" customHeight="1" x14ac:dyDescent="0.2">
      <c r="A142" s="33" t="str">
        <f>[3]Enums!$A$144</f>
        <v>1.1.0</v>
      </c>
      <c r="B142">
        <v>3</v>
      </c>
      <c r="C142" t="str">
        <f>Objects!$AD$29</f>
        <v>Mold (Tool Shaft)</v>
      </c>
      <c r="D142" s="36" t="s">
        <v>57</v>
      </c>
      <c r="E142" s="51" t="s">
        <v>57</v>
      </c>
      <c r="F142" s="51"/>
      <c r="G142" s="52" t="s">
        <v>57</v>
      </c>
      <c r="H142" s="39" t="s">
        <v>57</v>
      </c>
    </row>
    <row r="143" spans="1:8" ht="15.75" customHeight="1" x14ac:dyDescent="0.2">
      <c r="A143" s="33"/>
      <c r="D143" s="44" t="s">
        <v>57</v>
      </c>
      <c r="E143" s="59" t="s">
        <v>57</v>
      </c>
      <c r="F143" s="59"/>
      <c r="G143" s="58" t="s">
        <v>57</v>
      </c>
      <c r="H143" s="54" t="s">
        <v>57</v>
      </c>
    </row>
    <row r="144" spans="1:8" ht="15.75" customHeight="1" x14ac:dyDescent="0.2">
      <c r="A144" s="33"/>
      <c r="D144" s="44" t="s">
        <v>57</v>
      </c>
      <c r="E144" s="59" t="s">
        <v>57</v>
      </c>
      <c r="F144" s="59"/>
      <c r="G144" s="58" t="s">
        <v>57</v>
      </c>
      <c r="H144" s="54" t="s">
        <v>57</v>
      </c>
    </row>
    <row r="145" spans="1:8" ht="15.75" customHeight="1" x14ac:dyDescent="0.2">
      <c r="A145" s="33"/>
      <c r="D145" s="44" t="s">
        <v>57</v>
      </c>
      <c r="E145" s="59" t="s">
        <v>57</v>
      </c>
      <c r="F145" s="59"/>
      <c r="G145" s="58" t="s">
        <v>57</v>
      </c>
      <c r="H145" s="54" t="s">
        <v>57</v>
      </c>
    </row>
    <row r="146" spans="1:8" ht="15.75" customHeight="1" thickBot="1" x14ac:dyDescent="0.25">
      <c r="A146" s="33"/>
      <c r="D146" s="45" t="s">
        <v>57</v>
      </c>
      <c r="E146" s="46" t="s">
        <v>57</v>
      </c>
      <c r="F146" s="57"/>
      <c r="G146" s="47" t="s">
        <v>57</v>
      </c>
      <c r="H146" s="48" t="s">
        <v>57</v>
      </c>
    </row>
    <row r="147" spans="1:8" ht="15.75" customHeight="1" x14ac:dyDescent="0.2">
      <c r="A147" s="33" t="str">
        <f>[3]Enums!$A$144</f>
        <v>1.1.0</v>
      </c>
      <c r="B147">
        <v>3</v>
      </c>
      <c r="C147" t="str">
        <f>Objects!$AD$30</f>
        <v>Mold (Lighter Body)</v>
      </c>
      <c r="D147" s="36" t="s">
        <v>57</v>
      </c>
      <c r="E147" s="51"/>
      <c r="F147" s="51" t="s">
        <v>57</v>
      </c>
      <c r="G147" s="52" t="s">
        <v>57</v>
      </c>
      <c r="H147" s="39" t="s">
        <v>57</v>
      </c>
    </row>
    <row r="148" spans="1:8" ht="15.75" customHeight="1" x14ac:dyDescent="0.2">
      <c r="A148" s="33"/>
      <c r="D148" s="44"/>
      <c r="E148" s="59" t="s">
        <v>57</v>
      </c>
      <c r="F148" s="59"/>
      <c r="G148" s="58" t="s">
        <v>57</v>
      </c>
      <c r="H148" s="54" t="s">
        <v>57</v>
      </c>
    </row>
    <row r="149" spans="1:8" ht="15.75" customHeight="1" x14ac:dyDescent="0.2">
      <c r="A149" s="33"/>
      <c r="D149" s="44" t="s">
        <v>57</v>
      </c>
      <c r="E149" s="59"/>
      <c r="F149" s="59" t="s">
        <v>57</v>
      </c>
      <c r="G149" s="58"/>
      <c r="H149" s="54" t="s">
        <v>57</v>
      </c>
    </row>
    <row r="150" spans="1:8" ht="15.75" customHeight="1" x14ac:dyDescent="0.2">
      <c r="A150" s="33"/>
      <c r="D150" s="44" t="s">
        <v>57</v>
      </c>
      <c r="E150" s="59" t="s">
        <v>57</v>
      </c>
      <c r="F150" s="59"/>
      <c r="G150" s="58"/>
      <c r="H150" s="54"/>
    </row>
    <row r="151" spans="1:8" ht="15.75" customHeight="1" thickBot="1" x14ac:dyDescent="0.25">
      <c r="A151" s="33"/>
      <c r="D151" s="45" t="s">
        <v>57</v>
      </c>
      <c r="E151" s="46" t="s">
        <v>57</v>
      </c>
      <c r="F151" s="57" t="s">
        <v>57</v>
      </c>
      <c r="G151" s="47"/>
      <c r="H151" s="48"/>
    </row>
    <row r="152" spans="1:8" ht="15.75" customHeight="1" x14ac:dyDescent="0.2">
      <c r="A152" s="33" t="str">
        <f>[3]Enums!$A$144</f>
        <v>1.1.0</v>
      </c>
      <c r="B152">
        <v>3</v>
      </c>
      <c r="C152" t="str">
        <f>Objects!$AD$31</f>
        <v>Mold (Cell Phone Case)</v>
      </c>
      <c r="D152" s="50" t="s">
        <v>57</v>
      </c>
      <c r="E152" s="51" t="s">
        <v>57</v>
      </c>
      <c r="F152" s="51" t="s">
        <v>57</v>
      </c>
      <c r="G152" s="52" t="s">
        <v>57</v>
      </c>
      <c r="H152" s="39" t="s">
        <v>57</v>
      </c>
    </row>
    <row r="153" spans="1:8" ht="15.75" customHeight="1" x14ac:dyDescent="0.2">
      <c r="A153" s="33"/>
      <c r="D153" s="44" t="s">
        <v>57</v>
      </c>
      <c r="E153" s="59" t="s">
        <v>57</v>
      </c>
      <c r="F153" s="59"/>
      <c r="G153" s="58"/>
      <c r="H153" s="54" t="s">
        <v>57</v>
      </c>
    </row>
    <row r="154" spans="1:8" ht="15.75" customHeight="1" x14ac:dyDescent="0.2">
      <c r="A154" s="33"/>
      <c r="D154" s="44" t="s">
        <v>57</v>
      </c>
      <c r="E154" s="59" t="s">
        <v>57</v>
      </c>
      <c r="F154" s="59"/>
      <c r="G154" s="58"/>
      <c r="H154" s="54" t="s">
        <v>57</v>
      </c>
    </row>
    <row r="155" spans="1:8" ht="15.75" customHeight="1" x14ac:dyDescent="0.2">
      <c r="A155" s="33"/>
      <c r="D155" s="44" t="s">
        <v>57</v>
      </c>
      <c r="E155" s="59" t="s">
        <v>57</v>
      </c>
      <c r="F155" s="59"/>
      <c r="G155" s="58"/>
      <c r="H155" s="54" t="s">
        <v>57</v>
      </c>
    </row>
    <row r="156" spans="1:8" ht="15.75" customHeight="1" thickBot="1" x14ac:dyDescent="0.25">
      <c r="A156" s="33"/>
      <c r="D156" s="45" t="s">
        <v>57</v>
      </c>
      <c r="E156" s="46" t="s">
        <v>57</v>
      </c>
      <c r="F156" s="57" t="s">
        <v>57</v>
      </c>
      <c r="G156" s="56" t="s">
        <v>57</v>
      </c>
      <c r="H156" s="55" t="s">
        <v>57</v>
      </c>
    </row>
    <row r="157" spans="1:8" ht="15.75" customHeight="1" x14ac:dyDescent="0.2">
      <c r="A157" s="33" t="str">
        <f>[3]Enums!$A$144</f>
        <v>1.1.0</v>
      </c>
      <c r="B157">
        <v>3</v>
      </c>
      <c r="C157" t="str">
        <f>Objects!$AD$32</f>
        <v>Mold (Walky Talky Case)</v>
      </c>
      <c r="D157" s="50" t="s">
        <v>57</v>
      </c>
      <c r="E157" s="51" t="s">
        <v>57</v>
      </c>
      <c r="F157" s="51" t="s">
        <v>57</v>
      </c>
      <c r="G157" s="52"/>
      <c r="H157" s="39" t="s">
        <v>57</v>
      </c>
    </row>
    <row r="158" spans="1:8" ht="15.75" customHeight="1" x14ac:dyDescent="0.2">
      <c r="A158" s="33"/>
      <c r="D158" s="44" t="s">
        <v>57</v>
      </c>
      <c r="E158" s="59" t="s">
        <v>57</v>
      </c>
      <c r="F158" s="59" t="s">
        <v>57</v>
      </c>
      <c r="G158" s="58"/>
      <c r="H158" s="54" t="s">
        <v>57</v>
      </c>
    </row>
    <row r="159" spans="1:8" ht="15.75" customHeight="1" x14ac:dyDescent="0.2">
      <c r="A159" s="33"/>
      <c r="D159" s="44" t="s">
        <v>57</v>
      </c>
      <c r="E159" s="59" t="s">
        <v>57</v>
      </c>
      <c r="F159" s="59"/>
      <c r="G159" s="58"/>
      <c r="H159" s="54" t="s">
        <v>57</v>
      </c>
    </row>
    <row r="160" spans="1:8" ht="15.75" customHeight="1" x14ac:dyDescent="0.2">
      <c r="A160" s="33"/>
      <c r="D160" s="44" t="s">
        <v>57</v>
      </c>
      <c r="E160" s="59" t="s">
        <v>57</v>
      </c>
      <c r="F160" s="59"/>
      <c r="G160" s="58"/>
      <c r="H160" s="54" t="s">
        <v>57</v>
      </c>
    </row>
    <row r="161" spans="1:8" ht="15.75" customHeight="1" thickBot="1" x14ac:dyDescent="0.25">
      <c r="A161" s="33"/>
      <c r="D161" s="45" t="s">
        <v>57</v>
      </c>
      <c r="E161" s="46" t="s">
        <v>57</v>
      </c>
      <c r="F161" s="57"/>
      <c r="G161" s="56"/>
      <c r="H161" s="55" t="s">
        <v>57</v>
      </c>
    </row>
    <row r="162" spans="1:8" ht="15.75" customHeight="1" x14ac:dyDescent="0.2">
      <c r="A162" s="33" t="str">
        <f>[3]Enums!$A$144</f>
        <v>1.1.0</v>
      </c>
      <c r="B162">
        <v>3</v>
      </c>
      <c r="C162" t="str">
        <f>Objects!$AD$33</f>
        <v>Mold (HAM Radio Case)</v>
      </c>
      <c r="D162" s="36" t="s">
        <v>57</v>
      </c>
      <c r="E162" s="51" t="s">
        <v>57</v>
      </c>
      <c r="F162" s="51" t="s">
        <v>57</v>
      </c>
      <c r="G162" s="52"/>
      <c r="H162" s="53" t="s">
        <v>57</v>
      </c>
    </row>
    <row r="163" spans="1:8" ht="15.75" customHeight="1" x14ac:dyDescent="0.2">
      <c r="A163" s="33"/>
      <c r="D163" s="44" t="s">
        <v>57</v>
      </c>
      <c r="E163" s="59" t="s">
        <v>57</v>
      </c>
      <c r="F163" s="59" t="s">
        <v>57</v>
      </c>
      <c r="G163" s="58"/>
      <c r="H163" s="54" t="s">
        <v>57</v>
      </c>
    </row>
    <row r="164" spans="1:8" ht="15.75" customHeight="1" x14ac:dyDescent="0.2">
      <c r="A164" s="33"/>
      <c r="D164" s="44"/>
      <c r="E164" s="59"/>
      <c r="F164" s="59"/>
      <c r="G164" s="58"/>
      <c r="H164" s="54" t="s">
        <v>57</v>
      </c>
    </row>
    <row r="165" spans="1:8" ht="15.75" customHeight="1" x14ac:dyDescent="0.2">
      <c r="A165" s="33"/>
      <c r="D165" s="44"/>
      <c r="E165" s="59"/>
      <c r="F165" s="59"/>
      <c r="G165" s="58"/>
      <c r="H165" s="54" t="s">
        <v>57</v>
      </c>
    </row>
    <row r="166" spans="1:8" ht="15.75" customHeight="1" thickBot="1" x14ac:dyDescent="0.25">
      <c r="A166" s="33"/>
      <c r="D166" s="45"/>
      <c r="E166" s="46"/>
      <c r="F166" s="57"/>
      <c r="G166" s="47"/>
      <c r="H166" s="55" t="s">
        <v>57</v>
      </c>
    </row>
    <row r="167" spans="1:8" ht="15.75" customHeight="1" x14ac:dyDescent="0.2">
      <c r="A167" s="33" t="str">
        <f>[3]Enums!$A$156</f>
        <v>1.3.5</v>
      </c>
      <c r="B167">
        <v>3</v>
      </c>
      <c r="C167" t="str">
        <f>Objects!$AD$34</f>
        <v>Mold (Air Quality Detector Case)</v>
      </c>
      <c r="D167" s="36"/>
      <c r="E167" s="51"/>
      <c r="F167" s="51" t="s">
        <v>57</v>
      </c>
      <c r="G167" s="52" t="s">
        <v>57</v>
      </c>
      <c r="H167" s="53" t="s">
        <v>57</v>
      </c>
    </row>
    <row r="168" spans="1:8" ht="15.75" customHeight="1" x14ac:dyDescent="0.2">
      <c r="A168" s="33"/>
      <c r="D168" s="44"/>
      <c r="E168" s="59"/>
      <c r="F168" s="59" t="s">
        <v>57</v>
      </c>
      <c r="G168" s="58" t="s">
        <v>57</v>
      </c>
      <c r="H168" s="54" t="s">
        <v>57</v>
      </c>
    </row>
    <row r="169" spans="1:8" ht="15.75" customHeight="1" x14ac:dyDescent="0.2">
      <c r="A169" s="33"/>
      <c r="D169" s="44" t="s">
        <v>57</v>
      </c>
      <c r="E169" s="59" t="s">
        <v>57</v>
      </c>
      <c r="F169" s="59"/>
      <c r="G169" s="58" t="s">
        <v>57</v>
      </c>
      <c r="H169" s="54" t="s">
        <v>57</v>
      </c>
    </row>
    <row r="170" spans="1:8" ht="15.75" customHeight="1" x14ac:dyDescent="0.2">
      <c r="A170" s="33"/>
      <c r="D170" s="44" t="s">
        <v>57</v>
      </c>
      <c r="E170" s="59" t="s">
        <v>57</v>
      </c>
      <c r="F170" s="59" t="s">
        <v>57</v>
      </c>
      <c r="G170" s="58"/>
      <c r="H170" s="54" t="s">
        <v>57</v>
      </c>
    </row>
    <row r="171" spans="1:8" ht="15.75" customHeight="1" thickBot="1" x14ac:dyDescent="0.25">
      <c r="A171" s="33"/>
      <c r="D171" s="45" t="s">
        <v>57</v>
      </c>
      <c r="E171" s="46" t="s">
        <v>57</v>
      </c>
      <c r="F171" s="57" t="s">
        <v>57</v>
      </c>
      <c r="G171" s="47" t="s">
        <v>57</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53</v>
      </c>
      <c r="C1" s="34" t="s">
        <v>56</v>
      </c>
      <c r="I1" s="215"/>
      <c r="K1"/>
      <c r="M1"/>
      <c r="O1"/>
      <c r="Q1"/>
    </row>
    <row r="2" spans="1:17" ht="15.75" customHeight="1" x14ac:dyDescent="0.2">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
      <c r="A3" s="33"/>
      <c r="D3" s="44" t="s">
        <v>195</v>
      </c>
      <c r="E3" s="59" t="s">
        <v>57</v>
      </c>
      <c r="F3" s="59" t="s">
        <v>195</v>
      </c>
      <c r="G3" s="58" t="s">
        <v>57</v>
      </c>
      <c r="H3" s="54" t="s">
        <v>195</v>
      </c>
      <c r="K3"/>
      <c r="M3"/>
      <c r="O3"/>
      <c r="Q3"/>
    </row>
    <row r="4" spans="1:17" ht="15.75" customHeight="1" x14ac:dyDescent="0.2">
      <c r="A4" s="33"/>
      <c r="D4" s="44" t="s">
        <v>195</v>
      </c>
      <c r="E4" s="59" t="s">
        <v>57</v>
      </c>
      <c r="F4" s="59" t="s">
        <v>195</v>
      </c>
      <c r="G4" s="58" t="s">
        <v>57</v>
      </c>
      <c r="H4" s="54" t="s">
        <v>195</v>
      </c>
      <c r="K4"/>
      <c r="M4"/>
      <c r="O4"/>
      <c r="Q4"/>
    </row>
    <row r="5" spans="1:17" ht="15.75" customHeight="1" x14ac:dyDescent="0.2">
      <c r="A5" s="33"/>
      <c r="D5" s="44" t="s">
        <v>195</v>
      </c>
      <c r="E5" s="59" t="s">
        <v>57</v>
      </c>
      <c r="F5" s="59" t="s">
        <v>195</v>
      </c>
      <c r="G5" s="58" t="s">
        <v>57</v>
      </c>
      <c r="H5" s="54" t="s">
        <v>195</v>
      </c>
      <c r="K5"/>
      <c r="M5"/>
      <c r="O5"/>
      <c r="Q5"/>
    </row>
    <row r="6" spans="1:17" ht="15.75" customHeight="1" thickBot="1" x14ac:dyDescent="0.25">
      <c r="A6" s="33"/>
      <c r="D6" s="45" t="s">
        <v>195</v>
      </c>
      <c r="E6" s="57" t="s">
        <v>57</v>
      </c>
      <c r="F6" s="57" t="s">
        <v>195</v>
      </c>
      <c r="G6" s="56" t="s">
        <v>57</v>
      </c>
      <c r="H6" s="55" t="s">
        <v>195</v>
      </c>
      <c r="K6"/>
      <c r="M6"/>
      <c r="O6"/>
      <c r="Q6"/>
    </row>
    <row r="7" spans="1:17" ht="15.75" customHeight="1" x14ac:dyDescent="0.2">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
      <c r="A8" s="33"/>
      <c r="D8" s="44" t="s">
        <v>195</v>
      </c>
      <c r="E8" s="59" t="s">
        <v>57</v>
      </c>
      <c r="F8" s="59" t="s">
        <v>195</v>
      </c>
      <c r="G8" s="58" t="s">
        <v>195</v>
      </c>
      <c r="H8" s="54" t="s">
        <v>195</v>
      </c>
      <c r="K8"/>
      <c r="M8"/>
      <c r="O8"/>
      <c r="Q8"/>
    </row>
    <row r="9" spans="1:17" ht="15.75" customHeight="1" x14ac:dyDescent="0.2">
      <c r="A9" s="33"/>
      <c r="D9" s="44" t="s">
        <v>195</v>
      </c>
      <c r="E9" s="59" t="s">
        <v>195</v>
      </c>
      <c r="F9" s="59" t="s">
        <v>195</v>
      </c>
      <c r="G9" s="58" t="s">
        <v>195</v>
      </c>
      <c r="H9" s="54" t="s">
        <v>195</v>
      </c>
      <c r="K9"/>
      <c r="M9"/>
      <c r="O9"/>
      <c r="Q9"/>
    </row>
    <row r="10" spans="1:17" ht="15.75" customHeight="1" x14ac:dyDescent="0.2">
      <c r="A10" s="33"/>
      <c r="D10" s="44" t="s">
        <v>195</v>
      </c>
      <c r="E10" s="59" t="s">
        <v>195</v>
      </c>
      <c r="F10" s="59" t="s">
        <v>195</v>
      </c>
      <c r="G10" s="58" t="s">
        <v>57</v>
      </c>
      <c r="H10" s="54" t="s">
        <v>195</v>
      </c>
      <c r="K10"/>
      <c r="M10"/>
      <c r="O10"/>
      <c r="Q10"/>
    </row>
    <row r="11" spans="1:17" ht="15.75" customHeight="1" thickBot="1" x14ac:dyDescent="0.25">
      <c r="A11" s="33"/>
      <c r="D11" s="45" t="s">
        <v>195</v>
      </c>
      <c r="E11" s="57" t="s">
        <v>195</v>
      </c>
      <c r="F11" s="57" t="s">
        <v>195</v>
      </c>
      <c r="G11" s="56" t="s">
        <v>195</v>
      </c>
      <c r="H11" s="55" t="s">
        <v>195</v>
      </c>
      <c r="K11"/>
      <c r="M11"/>
      <c r="O11"/>
      <c r="Q11"/>
    </row>
    <row r="12" spans="1:17" ht="15.75" customHeight="1" x14ac:dyDescent="0.2">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
      <c r="A13" s="33"/>
      <c r="D13" s="44" t="s">
        <v>57</v>
      </c>
      <c r="E13" s="59" t="s">
        <v>57</v>
      </c>
      <c r="F13" s="59" t="s">
        <v>57</v>
      </c>
      <c r="G13" s="58" t="s">
        <v>195</v>
      </c>
      <c r="H13" s="54" t="s">
        <v>195</v>
      </c>
      <c r="K13"/>
      <c r="M13"/>
      <c r="O13"/>
      <c r="Q13"/>
    </row>
    <row r="14" spans="1:17" ht="15.75" customHeight="1" x14ac:dyDescent="0.2">
      <c r="A14" s="33"/>
      <c r="D14" s="44" t="s">
        <v>195</v>
      </c>
      <c r="E14" s="59" t="s">
        <v>57</v>
      </c>
      <c r="F14" s="59" t="s">
        <v>195</v>
      </c>
      <c r="G14" s="58" t="s">
        <v>57</v>
      </c>
      <c r="H14" s="54" t="s">
        <v>195</v>
      </c>
      <c r="K14"/>
      <c r="M14"/>
      <c r="O14"/>
      <c r="Q14"/>
    </row>
    <row r="15" spans="1:17" ht="15.75" customHeight="1" x14ac:dyDescent="0.2">
      <c r="A15" s="33"/>
      <c r="D15" s="44" t="s">
        <v>195</v>
      </c>
      <c r="E15" s="59" t="s">
        <v>195</v>
      </c>
      <c r="F15" s="59" t="s">
        <v>57</v>
      </c>
      <c r="G15" s="58" t="s">
        <v>57</v>
      </c>
      <c r="H15" s="54" t="s">
        <v>57</v>
      </c>
      <c r="K15"/>
      <c r="M15"/>
      <c r="O15"/>
      <c r="Q15"/>
    </row>
    <row r="16" spans="1:17" ht="15.75" customHeight="1" thickBot="1" x14ac:dyDescent="0.25">
      <c r="A16" s="33"/>
      <c r="D16" s="45" t="s">
        <v>195</v>
      </c>
      <c r="E16" s="57" t="s">
        <v>195</v>
      </c>
      <c r="F16" s="57" t="s">
        <v>195</v>
      </c>
      <c r="G16" s="56" t="s">
        <v>57</v>
      </c>
      <c r="H16" s="55" t="s">
        <v>195</v>
      </c>
      <c r="K16"/>
      <c r="M16"/>
      <c r="O16"/>
      <c r="Q16"/>
    </row>
    <row r="17" spans="1:17" ht="15.75" customHeight="1" x14ac:dyDescent="0.2">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
      <c r="A18" s="33"/>
      <c r="D18" s="44" t="s">
        <v>57</v>
      </c>
      <c r="E18" s="59" t="s">
        <v>57</v>
      </c>
      <c r="F18" s="59" t="s">
        <v>57</v>
      </c>
      <c r="G18" s="58" t="s">
        <v>57</v>
      </c>
      <c r="H18" s="54" t="s">
        <v>57</v>
      </c>
      <c r="K18"/>
      <c r="M18"/>
      <c r="O18"/>
      <c r="Q18"/>
    </row>
    <row r="19" spans="1:17" ht="15.75" customHeight="1" x14ac:dyDescent="0.2">
      <c r="A19" s="33"/>
      <c r="D19" s="44" t="s">
        <v>195</v>
      </c>
      <c r="E19" s="59" t="s">
        <v>195</v>
      </c>
      <c r="F19" s="59" t="s">
        <v>195</v>
      </c>
      <c r="G19" s="58" t="s">
        <v>195</v>
      </c>
      <c r="H19" s="54" t="s">
        <v>195</v>
      </c>
      <c r="K19"/>
      <c r="M19"/>
      <c r="O19"/>
      <c r="Q19"/>
    </row>
    <row r="20" spans="1:17" ht="15.75" customHeight="1" x14ac:dyDescent="0.2">
      <c r="A20" s="33"/>
      <c r="D20" s="44" t="s">
        <v>57</v>
      </c>
      <c r="E20" s="59" t="s">
        <v>57</v>
      </c>
      <c r="F20" s="59" t="s">
        <v>57</v>
      </c>
      <c r="G20" s="58" t="s">
        <v>57</v>
      </c>
      <c r="H20" s="54" t="s">
        <v>57</v>
      </c>
      <c r="K20"/>
      <c r="M20"/>
      <c r="O20"/>
      <c r="Q20"/>
    </row>
    <row r="21" spans="1:17" ht="15.75" customHeight="1" thickBot="1" x14ac:dyDescent="0.25">
      <c r="A21" s="33"/>
      <c r="D21" s="45" t="s">
        <v>195</v>
      </c>
      <c r="E21" s="57" t="s">
        <v>195</v>
      </c>
      <c r="F21" s="57" t="s">
        <v>195</v>
      </c>
      <c r="G21" s="56" t="s">
        <v>195</v>
      </c>
      <c r="H21" s="55" t="s">
        <v>195</v>
      </c>
      <c r="K21"/>
      <c r="M21"/>
      <c r="O21"/>
      <c r="Q21"/>
    </row>
    <row r="22" spans="1:17" ht="15.75" customHeight="1" x14ac:dyDescent="0.2">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
      <c r="A23" s="33"/>
      <c r="D23" s="44" t="s">
        <v>57</v>
      </c>
      <c r="E23" s="59" t="s">
        <v>195</v>
      </c>
      <c r="F23" s="59" t="s">
        <v>195</v>
      </c>
      <c r="G23" s="58" t="s">
        <v>195</v>
      </c>
      <c r="H23" s="54" t="s">
        <v>195</v>
      </c>
      <c r="K23"/>
      <c r="M23"/>
      <c r="O23"/>
      <c r="Q23"/>
    </row>
    <row r="24" spans="1:17" ht="15.75" customHeight="1" x14ac:dyDescent="0.2">
      <c r="A24" s="33"/>
      <c r="D24" s="44" t="s">
        <v>195</v>
      </c>
      <c r="E24" s="59" t="s">
        <v>195</v>
      </c>
      <c r="F24" s="59" t="s">
        <v>195</v>
      </c>
      <c r="G24" s="58" t="s">
        <v>195</v>
      </c>
      <c r="H24" s="54" t="s">
        <v>195</v>
      </c>
      <c r="K24"/>
      <c r="M24"/>
      <c r="O24"/>
      <c r="Q24"/>
    </row>
    <row r="25" spans="1:17" ht="15.75" customHeight="1" x14ac:dyDescent="0.2">
      <c r="A25" s="33"/>
      <c r="D25" s="44" t="s">
        <v>57</v>
      </c>
      <c r="E25" s="59" t="s">
        <v>195</v>
      </c>
      <c r="F25" s="59" t="s">
        <v>195</v>
      </c>
      <c r="G25" s="58" t="s">
        <v>195</v>
      </c>
      <c r="H25" s="54" t="s">
        <v>195</v>
      </c>
      <c r="K25"/>
      <c r="M25"/>
      <c r="O25"/>
      <c r="Q25"/>
    </row>
    <row r="26" spans="1:17" ht="15.75" customHeight="1" thickBot="1" x14ac:dyDescent="0.25">
      <c r="A26" s="33"/>
      <c r="D26" s="45" t="s">
        <v>195</v>
      </c>
      <c r="E26" s="57" t="s">
        <v>57</v>
      </c>
      <c r="F26" s="57" t="s">
        <v>195</v>
      </c>
      <c r="G26" s="56" t="s">
        <v>57</v>
      </c>
      <c r="H26" s="55" t="s">
        <v>195</v>
      </c>
      <c r="K26"/>
      <c r="M26"/>
      <c r="O26"/>
      <c r="Q26"/>
    </row>
    <row r="27" spans="1:17" ht="15.75" customHeight="1" x14ac:dyDescent="0.2">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
      <c r="A28" s="33"/>
      <c r="D28" s="44" t="s">
        <v>195</v>
      </c>
      <c r="E28" s="59" t="s">
        <v>57</v>
      </c>
      <c r="F28" s="59" t="s">
        <v>195</v>
      </c>
      <c r="G28" s="58" t="s">
        <v>57</v>
      </c>
      <c r="H28" s="54" t="s">
        <v>195</v>
      </c>
      <c r="K28"/>
      <c r="M28"/>
      <c r="O28"/>
      <c r="Q28"/>
    </row>
    <row r="29" spans="1:17" ht="15.75" customHeight="1" x14ac:dyDescent="0.2">
      <c r="A29" s="33"/>
      <c r="D29" s="44" t="s">
        <v>195</v>
      </c>
      <c r="E29" s="59" t="s">
        <v>57</v>
      </c>
      <c r="F29" s="59" t="s">
        <v>195</v>
      </c>
      <c r="G29" s="58" t="s">
        <v>57</v>
      </c>
      <c r="H29" s="54" t="s">
        <v>195</v>
      </c>
      <c r="K29"/>
      <c r="M29"/>
      <c r="O29"/>
      <c r="Q29"/>
    </row>
    <row r="30" spans="1:17" ht="15.75" customHeight="1" x14ac:dyDescent="0.2">
      <c r="A30" s="33"/>
      <c r="D30" s="44" t="s">
        <v>195</v>
      </c>
      <c r="E30" s="59" t="s">
        <v>57</v>
      </c>
      <c r="F30" s="59" t="s">
        <v>195</v>
      </c>
      <c r="G30" s="58" t="s">
        <v>57</v>
      </c>
      <c r="H30" s="54" t="s">
        <v>195</v>
      </c>
      <c r="K30"/>
      <c r="M30"/>
      <c r="O30"/>
      <c r="Q30"/>
    </row>
    <row r="31" spans="1:17" ht="15.75" customHeight="1" thickBot="1" x14ac:dyDescent="0.25">
      <c r="A31" s="33"/>
      <c r="D31" s="45" t="s">
        <v>195</v>
      </c>
      <c r="E31" s="57" t="s">
        <v>57</v>
      </c>
      <c r="F31" s="57" t="s">
        <v>195</v>
      </c>
      <c r="G31" s="56" t="s">
        <v>57</v>
      </c>
      <c r="H31" s="55" t="s">
        <v>195</v>
      </c>
      <c r="K31"/>
      <c r="M31"/>
      <c r="O31"/>
      <c r="Q31"/>
    </row>
    <row r="32" spans="1:17" ht="15.75" customHeight="1" x14ac:dyDescent="0.2">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
      <c r="A33" s="33"/>
      <c r="D33" s="44" t="s">
        <v>195</v>
      </c>
      <c r="E33" s="59" t="s">
        <v>57</v>
      </c>
      <c r="F33" s="59" t="s">
        <v>195</v>
      </c>
      <c r="G33" s="58" t="s">
        <v>195</v>
      </c>
      <c r="H33" s="54" t="s">
        <v>195</v>
      </c>
      <c r="K33"/>
      <c r="M33"/>
      <c r="O33"/>
      <c r="Q33"/>
    </row>
    <row r="34" spans="1:17" ht="15.75" customHeight="1" x14ac:dyDescent="0.2">
      <c r="A34" s="33"/>
      <c r="D34" s="44" t="s">
        <v>195</v>
      </c>
      <c r="E34" s="59" t="s">
        <v>195</v>
      </c>
      <c r="F34" s="59" t="s">
        <v>195</v>
      </c>
      <c r="G34" s="58" t="s">
        <v>195</v>
      </c>
      <c r="H34" s="54" t="s">
        <v>195</v>
      </c>
      <c r="K34"/>
      <c r="M34"/>
      <c r="O34"/>
      <c r="Q34"/>
    </row>
    <row r="35" spans="1:17" ht="15.75" customHeight="1" x14ac:dyDescent="0.2">
      <c r="A35" s="33"/>
      <c r="D35" s="44" t="s">
        <v>195</v>
      </c>
      <c r="E35" s="59" t="s">
        <v>195</v>
      </c>
      <c r="F35" s="59" t="s">
        <v>195</v>
      </c>
      <c r="G35" s="58" t="s">
        <v>57</v>
      </c>
      <c r="H35" s="54" t="s">
        <v>195</v>
      </c>
      <c r="K35"/>
      <c r="M35"/>
      <c r="O35"/>
      <c r="Q35"/>
    </row>
    <row r="36" spans="1:17" ht="15.75" customHeight="1" thickBot="1" x14ac:dyDescent="0.25">
      <c r="A36" s="33"/>
      <c r="D36" s="45" t="s">
        <v>195</v>
      </c>
      <c r="E36" s="57" t="s">
        <v>195</v>
      </c>
      <c r="F36" s="57" t="s">
        <v>195</v>
      </c>
      <c r="G36" s="56" t="s">
        <v>195</v>
      </c>
      <c r="H36" s="55" t="s">
        <v>195</v>
      </c>
      <c r="K36"/>
      <c r="M36"/>
      <c r="O36"/>
      <c r="Q36"/>
    </row>
    <row r="37" spans="1:17" ht="15.75" customHeight="1" x14ac:dyDescent="0.2">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
      <c r="A38" s="33"/>
      <c r="D38" s="44" t="s">
        <v>195</v>
      </c>
      <c r="E38" s="59" t="s">
        <v>195</v>
      </c>
      <c r="F38" s="59" t="s">
        <v>195</v>
      </c>
      <c r="G38" s="58" t="s">
        <v>195</v>
      </c>
      <c r="H38" s="54" t="s">
        <v>195</v>
      </c>
      <c r="K38"/>
      <c r="M38"/>
      <c r="O38"/>
      <c r="Q38"/>
    </row>
    <row r="39" spans="1:17" ht="15.75" customHeight="1" x14ac:dyDescent="0.2">
      <c r="A39" s="33"/>
      <c r="D39" s="44" t="s">
        <v>195</v>
      </c>
      <c r="E39" s="59" t="s">
        <v>57</v>
      </c>
      <c r="F39" s="59" t="s">
        <v>195</v>
      </c>
      <c r="G39" s="58" t="s">
        <v>195</v>
      </c>
      <c r="H39" s="54" t="s">
        <v>195</v>
      </c>
      <c r="K39"/>
      <c r="M39"/>
      <c r="O39"/>
      <c r="Q39"/>
    </row>
    <row r="40" spans="1:17" ht="15.75" customHeight="1" x14ac:dyDescent="0.2">
      <c r="A40" s="33"/>
      <c r="D40" s="44" t="s">
        <v>195</v>
      </c>
      <c r="E40" s="59" t="s">
        <v>195</v>
      </c>
      <c r="F40" s="59" t="s">
        <v>195</v>
      </c>
      <c r="G40" s="58" t="s">
        <v>195</v>
      </c>
      <c r="H40" s="54" t="s">
        <v>195</v>
      </c>
      <c r="K40"/>
      <c r="M40"/>
      <c r="O40"/>
      <c r="Q40"/>
    </row>
    <row r="41" spans="1:17" ht="15.75" customHeight="1" thickBot="1" x14ac:dyDescent="0.25">
      <c r="A41" s="33"/>
      <c r="D41" s="45" t="s">
        <v>195</v>
      </c>
      <c r="E41" s="57" t="s">
        <v>195</v>
      </c>
      <c r="F41" s="57" t="s">
        <v>195</v>
      </c>
      <c r="G41" s="56" t="s">
        <v>57</v>
      </c>
      <c r="H41" s="55" t="s">
        <v>195</v>
      </c>
      <c r="K41"/>
      <c r="M41"/>
      <c r="O41"/>
      <c r="Q41"/>
    </row>
    <row r="42" spans="1:17" ht="15.75" customHeight="1" x14ac:dyDescent="0.2">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
      <c r="A43" s="33"/>
      <c r="D43" s="44" t="s">
        <v>57</v>
      </c>
      <c r="E43" s="59" t="s">
        <v>57</v>
      </c>
      <c r="F43" s="59" t="s">
        <v>57</v>
      </c>
      <c r="G43" s="58" t="s">
        <v>195</v>
      </c>
      <c r="H43" s="54" t="s">
        <v>195</v>
      </c>
      <c r="K43"/>
      <c r="M43"/>
      <c r="O43"/>
      <c r="Q43"/>
    </row>
    <row r="44" spans="1:17" ht="15.75" customHeight="1" x14ac:dyDescent="0.2">
      <c r="A44" s="33"/>
      <c r="D44" s="44" t="s">
        <v>57</v>
      </c>
      <c r="E44" s="59" t="s">
        <v>57</v>
      </c>
      <c r="F44" s="59" t="s">
        <v>57</v>
      </c>
      <c r="G44" s="58" t="s">
        <v>57</v>
      </c>
      <c r="H44" s="54" t="s">
        <v>57</v>
      </c>
      <c r="K44"/>
      <c r="M44"/>
      <c r="O44"/>
      <c r="Q44"/>
    </row>
    <row r="45" spans="1:17" ht="15.75" customHeight="1" x14ac:dyDescent="0.2">
      <c r="A45" s="33"/>
      <c r="D45" s="44" t="s">
        <v>195</v>
      </c>
      <c r="E45" s="59" t="s">
        <v>195</v>
      </c>
      <c r="F45" s="59" t="s">
        <v>57</v>
      </c>
      <c r="G45" s="58" t="s">
        <v>57</v>
      </c>
      <c r="H45" s="54" t="s">
        <v>57</v>
      </c>
      <c r="K45"/>
      <c r="M45"/>
      <c r="O45"/>
      <c r="Q45"/>
    </row>
    <row r="46" spans="1:17" ht="15.75" customHeight="1" thickBot="1" x14ac:dyDescent="0.25">
      <c r="A46" s="33"/>
      <c r="D46" s="45" t="s">
        <v>195</v>
      </c>
      <c r="E46" s="57" t="s">
        <v>195</v>
      </c>
      <c r="F46" s="57" t="s">
        <v>57</v>
      </c>
      <c r="G46" s="56" t="s">
        <v>57</v>
      </c>
      <c r="H46" s="55" t="s">
        <v>57</v>
      </c>
      <c r="K46"/>
      <c r="M46"/>
      <c r="O46"/>
      <c r="Q46"/>
    </row>
    <row r="47" spans="1:17" ht="15.75" customHeight="1" x14ac:dyDescent="0.2">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
      <c r="A48" s="33"/>
      <c r="D48" s="44" t="s">
        <v>195</v>
      </c>
      <c r="E48" s="59" t="s">
        <v>195</v>
      </c>
      <c r="F48" s="59" t="s">
        <v>195</v>
      </c>
      <c r="G48" s="58" t="s">
        <v>195</v>
      </c>
      <c r="H48" s="54" t="s">
        <v>195</v>
      </c>
      <c r="K48"/>
      <c r="M48"/>
      <c r="O48"/>
      <c r="Q48"/>
    </row>
    <row r="49" spans="1:17" ht="15.75" customHeight="1" x14ac:dyDescent="0.2">
      <c r="A49" s="33"/>
      <c r="D49" s="44" t="s">
        <v>57</v>
      </c>
      <c r="E49" s="59" t="s">
        <v>57</v>
      </c>
      <c r="F49" s="59" t="s">
        <v>57</v>
      </c>
      <c r="G49" s="58" t="s">
        <v>57</v>
      </c>
      <c r="H49" s="54" t="s">
        <v>57</v>
      </c>
      <c r="K49"/>
      <c r="M49"/>
      <c r="O49"/>
      <c r="Q49"/>
    </row>
    <row r="50" spans="1:17" ht="15.75" customHeight="1" x14ac:dyDescent="0.2">
      <c r="A50" s="33"/>
      <c r="D50" s="44" t="s">
        <v>195</v>
      </c>
      <c r="E50" s="59" t="s">
        <v>195</v>
      </c>
      <c r="F50" s="59" t="s">
        <v>195</v>
      </c>
      <c r="G50" s="58" t="s">
        <v>195</v>
      </c>
      <c r="H50" s="54" t="s">
        <v>195</v>
      </c>
      <c r="K50"/>
      <c r="M50"/>
      <c r="O50"/>
      <c r="Q50"/>
    </row>
    <row r="51" spans="1:17" ht="15.75" customHeight="1" thickBot="1" x14ac:dyDescent="0.25">
      <c r="A51" s="33"/>
      <c r="D51" s="45" t="s">
        <v>57</v>
      </c>
      <c r="E51" s="57" t="s">
        <v>57</v>
      </c>
      <c r="F51" s="57" t="s">
        <v>57</v>
      </c>
      <c r="G51" s="56" t="s">
        <v>57</v>
      </c>
      <c r="H51" s="55" t="s">
        <v>57</v>
      </c>
      <c r="K51"/>
      <c r="M51"/>
      <c r="O51"/>
      <c r="Q51"/>
    </row>
    <row r="52" spans="1:17" ht="15.75" customHeight="1" x14ac:dyDescent="0.2">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
      <c r="A53" s="33"/>
      <c r="D53" s="44" t="s">
        <v>195</v>
      </c>
      <c r="E53" s="59" t="s">
        <v>57</v>
      </c>
      <c r="F53" s="59" t="s">
        <v>195</v>
      </c>
      <c r="G53" s="58" t="s">
        <v>195</v>
      </c>
      <c r="H53" s="54" t="s">
        <v>195</v>
      </c>
      <c r="K53"/>
      <c r="M53"/>
      <c r="O53"/>
      <c r="Q53"/>
    </row>
    <row r="54" spans="1:17" ht="15.75" customHeight="1" x14ac:dyDescent="0.2">
      <c r="A54" s="33"/>
      <c r="D54" s="40" t="s">
        <v>195</v>
      </c>
      <c r="E54" s="59" t="s">
        <v>57</v>
      </c>
      <c r="F54" s="41" t="s">
        <v>195</v>
      </c>
      <c r="G54" s="58" t="s">
        <v>195</v>
      </c>
      <c r="H54" s="43" t="s">
        <v>195</v>
      </c>
      <c r="K54"/>
      <c r="M54"/>
      <c r="O54"/>
      <c r="Q54"/>
    </row>
    <row r="55" spans="1:17" ht="15.75" customHeight="1" x14ac:dyDescent="0.2">
      <c r="A55" s="33"/>
      <c r="D55" s="40" t="s">
        <v>195</v>
      </c>
      <c r="E55" s="41" t="s">
        <v>195</v>
      </c>
      <c r="F55" s="41" t="s">
        <v>195</v>
      </c>
      <c r="G55" s="58" t="s">
        <v>57</v>
      </c>
      <c r="H55" s="43" t="s">
        <v>195</v>
      </c>
      <c r="K55"/>
      <c r="M55"/>
      <c r="O55"/>
      <c r="Q55"/>
    </row>
    <row r="56" spans="1:17" ht="15.75" customHeight="1" thickBot="1" x14ac:dyDescent="0.25">
      <c r="A56" s="33"/>
      <c r="D56" s="49" t="s">
        <v>195</v>
      </c>
      <c r="E56" s="46" t="s">
        <v>195</v>
      </c>
      <c r="F56" s="46" t="s">
        <v>195</v>
      </c>
      <c r="G56" s="56" t="s">
        <v>57</v>
      </c>
      <c r="H56" s="48" t="s">
        <v>195</v>
      </c>
      <c r="K56"/>
      <c r="M56"/>
      <c r="O56"/>
      <c r="Q56"/>
    </row>
    <row r="57" spans="1:17" ht="15.75" customHeight="1" x14ac:dyDescent="0.2">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
      <c r="A58" s="33"/>
      <c r="D58" s="44" t="s">
        <v>57</v>
      </c>
      <c r="E58" s="59" t="s">
        <v>57</v>
      </c>
      <c r="F58" s="59" t="s">
        <v>57</v>
      </c>
      <c r="G58" s="58" t="s">
        <v>57</v>
      </c>
      <c r="H58" s="54" t="s">
        <v>57</v>
      </c>
      <c r="K58"/>
      <c r="M58"/>
      <c r="O58"/>
      <c r="Q58"/>
    </row>
    <row r="59" spans="1:17" ht="15.75" customHeight="1" x14ac:dyDescent="0.2">
      <c r="A59" s="33"/>
      <c r="D59" s="40" t="s">
        <v>195</v>
      </c>
      <c r="E59" s="41" t="s">
        <v>195</v>
      </c>
      <c r="F59" s="41" t="s">
        <v>195</v>
      </c>
      <c r="G59" s="42" t="s">
        <v>195</v>
      </c>
      <c r="H59" s="43" t="s">
        <v>195</v>
      </c>
      <c r="K59"/>
      <c r="M59"/>
      <c r="O59"/>
      <c r="Q59"/>
    </row>
    <row r="60" spans="1:17" ht="15.75" customHeight="1" x14ac:dyDescent="0.2">
      <c r="A60" s="33"/>
      <c r="D60" s="44" t="s">
        <v>57</v>
      </c>
      <c r="E60" s="59" t="s">
        <v>57</v>
      </c>
      <c r="F60" s="59" t="s">
        <v>57</v>
      </c>
      <c r="G60" s="58" t="s">
        <v>57</v>
      </c>
      <c r="H60" s="54" t="s">
        <v>57</v>
      </c>
      <c r="K60"/>
      <c r="M60"/>
      <c r="O60"/>
      <c r="Q60"/>
    </row>
    <row r="61" spans="1:17" ht="15.75" customHeight="1" thickBot="1" x14ac:dyDescent="0.25">
      <c r="A61" s="33"/>
      <c r="D61" s="49" t="s">
        <v>195</v>
      </c>
      <c r="E61" s="46" t="s">
        <v>195</v>
      </c>
      <c r="F61" s="46" t="s">
        <v>195</v>
      </c>
      <c r="G61" s="47" t="s">
        <v>195</v>
      </c>
      <c r="H61" s="48" t="s">
        <v>195</v>
      </c>
      <c r="K61"/>
      <c r="M61"/>
      <c r="O61"/>
      <c r="Q61"/>
    </row>
    <row r="62" spans="1:17" ht="15.75" customHeight="1" x14ac:dyDescent="0.2">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
      <c r="A63" s="33"/>
      <c r="D63" s="44" t="s">
        <v>57</v>
      </c>
      <c r="E63" s="59" t="s">
        <v>195</v>
      </c>
      <c r="F63" s="59" t="s">
        <v>195</v>
      </c>
      <c r="G63" s="58" t="s">
        <v>195</v>
      </c>
      <c r="H63" s="54" t="s">
        <v>195</v>
      </c>
      <c r="K63"/>
      <c r="M63"/>
      <c r="O63"/>
      <c r="Q63"/>
    </row>
    <row r="64" spans="1:17" ht="15.75" customHeight="1" x14ac:dyDescent="0.2">
      <c r="A64" s="33"/>
      <c r="D64" s="44" t="s">
        <v>57</v>
      </c>
      <c r="E64" s="41" t="s">
        <v>195</v>
      </c>
      <c r="F64" s="41" t="s">
        <v>195</v>
      </c>
      <c r="G64" s="42" t="s">
        <v>195</v>
      </c>
      <c r="H64" s="43" t="s">
        <v>195</v>
      </c>
      <c r="K64"/>
      <c r="M64"/>
      <c r="O64"/>
      <c r="Q64"/>
    </row>
    <row r="65" spans="1:17" ht="15.75" customHeight="1" x14ac:dyDescent="0.2">
      <c r="A65" s="33"/>
      <c r="D65" s="44" t="s">
        <v>57</v>
      </c>
      <c r="E65" s="41" t="s">
        <v>195</v>
      </c>
      <c r="F65" s="41" t="s">
        <v>195</v>
      </c>
      <c r="G65" s="42" t="s">
        <v>195</v>
      </c>
      <c r="H65" s="43" t="s">
        <v>195</v>
      </c>
      <c r="K65"/>
      <c r="M65"/>
      <c r="O65"/>
      <c r="Q65"/>
    </row>
    <row r="66" spans="1:17" ht="15.75" customHeight="1" thickBot="1" x14ac:dyDescent="0.25">
      <c r="A66" s="33"/>
      <c r="D66" s="45" t="s">
        <v>57</v>
      </c>
      <c r="E66" s="57" t="s">
        <v>57</v>
      </c>
      <c r="F66" s="57" t="s">
        <v>195</v>
      </c>
      <c r="G66" s="56" t="s">
        <v>57</v>
      </c>
      <c r="H66" s="55" t="s">
        <v>195</v>
      </c>
      <c r="K66"/>
      <c r="M66"/>
      <c r="O66"/>
      <c r="Q66"/>
    </row>
    <row r="67" spans="1:17" ht="15.75" customHeight="1" x14ac:dyDescent="0.2">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
      <c r="A68" s="33"/>
      <c r="D68" s="44" t="s">
        <v>195</v>
      </c>
      <c r="E68" s="59" t="s">
        <v>57</v>
      </c>
      <c r="F68" s="59" t="s">
        <v>195</v>
      </c>
      <c r="G68" s="58" t="s">
        <v>57</v>
      </c>
      <c r="H68" s="54" t="s">
        <v>195</v>
      </c>
      <c r="K68"/>
      <c r="M68"/>
      <c r="O68"/>
      <c r="Q68"/>
    </row>
    <row r="69" spans="1:17" ht="15.75" customHeight="1" x14ac:dyDescent="0.2">
      <c r="A69" s="33"/>
      <c r="D69" s="44" t="s">
        <v>195</v>
      </c>
      <c r="E69" s="59" t="s">
        <v>57</v>
      </c>
      <c r="F69" s="59" t="s">
        <v>195</v>
      </c>
      <c r="G69" s="58" t="s">
        <v>57</v>
      </c>
      <c r="H69" s="54" t="s">
        <v>195</v>
      </c>
      <c r="K69"/>
      <c r="M69"/>
      <c r="O69"/>
      <c r="Q69"/>
    </row>
    <row r="70" spans="1:17" ht="15.75" customHeight="1" x14ac:dyDescent="0.2">
      <c r="A70" s="33"/>
      <c r="D70" s="44" t="s">
        <v>195</v>
      </c>
      <c r="E70" s="59" t="s">
        <v>57</v>
      </c>
      <c r="F70" s="59" t="s">
        <v>195</v>
      </c>
      <c r="G70" s="58" t="s">
        <v>57</v>
      </c>
      <c r="H70" s="54" t="s">
        <v>195</v>
      </c>
      <c r="K70"/>
      <c r="M70"/>
      <c r="O70"/>
      <c r="Q70"/>
    </row>
    <row r="71" spans="1:17" ht="15.75" customHeight="1" thickBot="1" x14ac:dyDescent="0.25">
      <c r="A71" s="33"/>
      <c r="D71" s="45" t="s">
        <v>195</v>
      </c>
      <c r="E71" s="57" t="s">
        <v>57</v>
      </c>
      <c r="F71" s="57" t="s">
        <v>195</v>
      </c>
      <c r="G71" s="56" t="s">
        <v>57</v>
      </c>
      <c r="H71" s="55" t="s">
        <v>195</v>
      </c>
      <c r="K71"/>
      <c r="M71"/>
      <c r="O71"/>
      <c r="Q71"/>
    </row>
    <row r="72" spans="1:17" ht="15.75" customHeight="1" x14ac:dyDescent="0.2">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
      <c r="A73" s="33"/>
      <c r="D73" s="44" t="s">
        <v>195</v>
      </c>
      <c r="E73" s="59" t="s">
        <v>57</v>
      </c>
      <c r="F73" s="59" t="s">
        <v>195</v>
      </c>
      <c r="G73" s="58" t="s">
        <v>195</v>
      </c>
      <c r="H73" s="54" t="s">
        <v>195</v>
      </c>
      <c r="K73"/>
      <c r="M73"/>
      <c r="O73"/>
      <c r="Q73"/>
    </row>
    <row r="74" spans="1:17" ht="15.75" customHeight="1" x14ac:dyDescent="0.2">
      <c r="A74" s="33"/>
      <c r="D74" s="44" t="s">
        <v>195</v>
      </c>
      <c r="E74" s="59" t="s">
        <v>195</v>
      </c>
      <c r="F74" s="59" t="s">
        <v>195</v>
      </c>
      <c r="G74" s="58" t="s">
        <v>195</v>
      </c>
      <c r="H74" s="54" t="s">
        <v>195</v>
      </c>
      <c r="K74"/>
      <c r="M74"/>
      <c r="O74"/>
      <c r="Q74"/>
    </row>
    <row r="75" spans="1:17" ht="15.75" customHeight="1" x14ac:dyDescent="0.2">
      <c r="A75" s="33"/>
      <c r="D75" s="44" t="s">
        <v>195</v>
      </c>
      <c r="E75" s="59" t="s">
        <v>195</v>
      </c>
      <c r="F75" s="59" t="s">
        <v>195</v>
      </c>
      <c r="G75" s="58" t="s">
        <v>57</v>
      </c>
      <c r="H75" s="54" t="s">
        <v>195</v>
      </c>
      <c r="K75"/>
      <c r="M75"/>
      <c r="O75"/>
      <c r="Q75"/>
    </row>
    <row r="76" spans="1:17" ht="15.75" customHeight="1" thickBot="1" x14ac:dyDescent="0.25">
      <c r="A76" s="33"/>
      <c r="D76" s="45" t="s">
        <v>195</v>
      </c>
      <c r="E76" s="57" t="s">
        <v>195</v>
      </c>
      <c r="F76" s="57" t="s">
        <v>195</v>
      </c>
      <c r="G76" s="56" t="s">
        <v>195</v>
      </c>
      <c r="H76" s="55" t="s">
        <v>195</v>
      </c>
      <c r="K76"/>
      <c r="M76"/>
      <c r="O76"/>
      <c r="Q76"/>
    </row>
    <row r="77" spans="1:17" ht="15.75" customHeight="1" x14ac:dyDescent="0.2">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
      <c r="A78" s="33"/>
      <c r="D78" s="44" t="s">
        <v>57</v>
      </c>
      <c r="E78" s="59" t="s">
        <v>57</v>
      </c>
      <c r="F78" s="59" t="s">
        <v>57</v>
      </c>
      <c r="G78" s="58" t="s">
        <v>195</v>
      </c>
      <c r="H78" s="54" t="s">
        <v>195</v>
      </c>
      <c r="K78"/>
      <c r="M78"/>
      <c r="O78"/>
      <c r="Q78"/>
    </row>
    <row r="79" spans="1:17" ht="15.75" customHeight="1" x14ac:dyDescent="0.2">
      <c r="A79" s="33"/>
      <c r="D79" s="44" t="s">
        <v>195</v>
      </c>
      <c r="E79" s="59" t="s">
        <v>57</v>
      </c>
      <c r="F79" s="59" t="s">
        <v>195</v>
      </c>
      <c r="G79" s="58" t="s">
        <v>57</v>
      </c>
      <c r="H79" s="54" t="s">
        <v>195</v>
      </c>
      <c r="K79"/>
      <c r="M79"/>
      <c r="O79"/>
      <c r="Q79"/>
    </row>
    <row r="80" spans="1:17" ht="15.75" customHeight="1" x14ac:dyDescent="0.2">
      <c r="A80" s="33"/>
      <c r="D80" s="44" t="s">
        <v>195</v>
      </c>
      <c r="E80" s="59" t="s">
        <v>195</v>
      </c>
      <c r="F80" s="59" t="s">
        <v>57</v>
      </c>
      <c r="G80" s="58" t="s">
        <v>57</v>
      </c>
      <c r="H80" s="54" t="s">
        <v>57</v>
      </c>
      <c r="K80"/>
      <c r="M80"/>
      <c r="O80"/>
      <c r="Q80"/>
    </row>
    <row r="81" spans="1:17" ht="15.75" customHeight="1" thickBot="1" x14ac:dyDescent="0.25">
      <c r="A81" s="33"/>
      <c r="D81" s="45" t="s">
        <v>195</v>
      </c>
      <c r="E81" s="57" t="s">
        <v>195</v>
      </c>
      <c r="F81" s="57" t="s">
        <v>195</v>
      </c>
      <c r="G81" s="56" t="s">
        <v>57</v>
      </c>
      <c r="H81" s="55" t="s">
        <v>195</v>
      </c>
      <c r="K81"/>
      <c r="M81"/>
      <c r="O81"/>
      <c r="Q81"/>
    </row>
    <row r="82" spans="1:17" ht="15.75" customHeight="1" x14ac:dyDescent="0.2">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
      <c r="A83" s="33"/>
      <c r="D83" s="44" t="s">
        <v>57</v>
      </c>
      <c r="E83" s="59" t="s">
        <v>57</v>
      </c>
      <c r="F83" s="59" t="s">
        <v>57</v>
      </c>
      <c r="G83" s="58" t="s">
        <v>57</v>
      </c>
      <c r="H83" s="54" t="s">
        <v>57</v>
      </c>
      <c r="K83"/>
      <c r="M83"/>
      <c r="O83"/>
      <c r="Q83"/>
    </row>
    <row r="84" spans="1:17" ht="15.75" customHeight="1" x14ac:dyDescent="0.2">
      <c r="A84" s="33"/>
      <c r="D84" s="44" t="s">
        <v>195</v>
      </c>
      <c r="E84" s="59" t="s">
        <v>195</v>
      </c>
      <c r="F84" s="59" t="s">
        <v>195</v>
      </c>
      <c r="G84" s="58" t="s">
        <v>195</v>
      </c>
      <c r="H84" s="54" t="s">
        <v>195</v>
      </c>
      <c r="K84"/>
      <c r="M84"/>
      <c r="O84"/>
      <c r="Q84"/>
    </row>
    <row r="85" spans="1:17" ht="15.75" customHeight="1" x14ac:dyDescent="0.2">
      <c r="A85" s="33"/>
      <c r="D85" s="44" t="s">
        <v>57</v>
      </c>
      <c r="E85" s="59" t="s">
        <v>57</v>
      </c>
      <c r="F85" s="59" t="s">
        <v>57</v>
      </c>
      <c r="G85" s="58" t="s">
        <v>57</v>
      </c>
      <c r="H85" s="54" t="s">
        <v>57</v>
      </c>
      <c r="K85"/>
      <c r="M85"/>
      <c r="O85"/>
      <c r="Q85"/>
    </row>
    <row r="86" spans="1:17" ht="15.75" customHeight="1" thickBot="1" x14ac:dyDescent="0.25">
      <c r="A86" s="33"/>
      <c r="D86" s="45" t="s">
        <v>195</v>
      </c>
      <c r="E86" s="57" t="s">
        <v>195</v>
      </c>
      <c r="F86" s="57" t="s">
        <v>195</v>
      </c>
      <c r="G86" s="56" t="s">
        <v>195</v>
      </c>
      <c r="H86" s="55" t="s">
        <v>195</v>
      </c>
      <c r="K86"/>
      <c r="M86"/>
      <c r="O86"/>
      <c r="Q86"/>
    </row>
    <row r="87" spans="1:17" ht="15.75" customHeight="1" x14ac:dyDescent="0.2">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
      <c r="A88" s="33"/>
      <c r="D88" s="44" t="s">
        <v>57</v>
      </c>
      <c r="E88" s="59" t="s">
        <v>195</v>
      </c>
      <c r="F88" s="59" t="s">
        <v>195</v>
      </c>
      <c r="G88" s="58" t="s">
        <v>195</v>
      </c>
      <c r="H88" s="54" t="s">
        <v>195</v>
      </c>
      <c r="K88"/>
      <c r="M88"/>
      <c r="O88"/>
      <c r="Q88"/>
    </row>
    <row r="89" spans="1:17" ht="15.75" customHeight="1" x14ac:dyDescent="0.2">
      <c r="A89" s="33"/>
      <c r="D89" s="44" t="s">
        <v>195</v>
      </c>
      <c r="E89" s="59" t="s">
        <v>195</v>
      </c>
      <c r="F89" s="59" t="s">
        <v>195</v>
      </c>
      <c r="G89" s="58" t="s">
        <v>195</v>
      </c>
      <c r="H89" s="54" t="s">
        <v>195</v>
      </c>
      <c r="K89"/>
      <c r="M89"/>
      <c r="O89"/>
      <c r="Q89"/>
    </row>
    <row r="90" spans="1:17" ht="15.75" customHeight="1" x14ac:dyDescent="0.2">
      <c r="A90" s="33"/>
      <c r="D90" s="44" t="s">
        <v>57</v>
      </c>
      <c r="E90" s="59" t="s">
        <v>195</v>
      </c>
      <c r="F90" s="59" t="s">
        <v>195</v>
      </c>
      <c r="G90" s="58" t="s">
        <v>195</v>
      </c>
      <c r="H90" s="54" t="s">
        <v>195</v>
      </c>
      <c r="K90"/>
      <c r="M90"/>
      <c r="O90"/>
      <c r="Q90"/>
    </row>
    <row r="91" spans="1:17" ht="15.75" customHeight="1" thickBot="1" x14ac:dyDescent="0.25">
      <c r="A91" s="33"/>
      <c r="D91" s="45" t="s">
        <v>195</v>
      </c>
      <c r="E91" s="57" t="s">
        <v>57</v>
      </c>
      <c r="F91" s="57" t="s">
        <v>195</v>
      </c>
      <c r="G91" s="56" t="s">
        <v>57</v>
      </c>
      <c r="H91" s="55" t="s">
        <v>195</v>
      </c>
      <c r="K91"/>
      <c r="M91"/>
      <c r="O91"/>
      <c r="Q91"/>
    </row>
    <row r="92" spans="1:17" ht="15.75" customHeight="1" x14ac:dyDescent="0.2">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
      <c r="A93" s="33"/>
      <c r="D93" s="44" t="s">
        <v>195</v>
      </c>
      <c r="E93" s="59" t="s">
        <v>57</v>
      </c>
      <c r="F93" s="59" t="s">
        <v>195</v>
      </c>
      <c r="G93" s="58" t="s">
        <v>57</v>
      </c>
      <c r="H93" s="54" t="s">
        <v>195</v>
      </c>
      <c r="K93"/>
      <c r="M93"/>
      <c r="O93"/>
      <c r="Q93"/>
    </row>
    <row r="94" spans="1:17" ht="15.75" customHeight="1" x14ac:dyDescent="0.2">
      <c r="A94" s="33"/>
      <c r="D94" s="44" t="s">
        <v>195</v>
      </c>
      <c r="E94" s="59" t="s">
        <v>57</v>
      </c>
      <c r="F94" s="59" t="s">
        <v>195</v>
      </c>
      <c r="G94" s="58" t="s">
        <v>57</v>
      </c>
      <c r="H94" s="54" t="s">
        <v>195</v>
      </c>
      <c r="K94"/>
      <c r="M94"/>
      <c r="O94"/>
      <c r="Q94"/>
    </row>
    <row r="95" spans="1:17" ht="15.75" customHeight="1" x14ac:dyDescent="0.2">
      <c r="A95" s="33"/>
      <c r="D95" s="44" t="s">
        <v>195</v>
      </c>
      <c r="E95" s="59" t="s">
        <v>57</v>
      </c>
      <c r="F95" s="59" t="s">
        <v>195</v>
      </c>
      <c r="G95" s="58" t="s">
        <v>57</v>
      </c>
      <c r="H95" s="54" t="s">
        <v>195</v>
      </c>
      <c r="K95"/>
      <c r="M95"/>
      <c r="O95"/>
      <c r="Q95"/>
    </row>
    <row r="96" spans="1:17" ht="15.75" customHeight="1" thickBot="1" x14ac:dyDescent="0.25">
      <c r="A96" s="33"/>
      <c r="D96" s="45" t="s">
        <v>195</v>
      </c>
      <c r="E96" s="57" t="s">
        <v>57</v>
      </c>
      <c r="F96" s="57" t="s">
        <v>195</v>
      </c>
      <c r="G96" s="56" t="s">
        <v>57</v>
      </c>
      <c r="H96" s="55" t="s">
        <v>195</v>
      </c>
      <c r="K96"/>
      <c r="M96"/>
      <c r="O96"/>
      <c r="Q96"/>
    </row>
    <row r="97" spans="1:17" ht="15.75" customHeight="1" x14ac:dyDescent="0.2">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
      <c r="A98" s="33"/>
      <c r="D98" s="44" t="s">
        <v>195</v>
      </c>
      <c r="E98" s="59" t="s">
        <v>57</v>
      </c>
      <c r="F98" s="59" t="s">
        <v>195</v>
      </c>
      <c r="G98" s="58" t="s">
        <v>195</v>
      </c>
      <c r="H98" s="54" t="s">
        <v>195</v>
      </c>
      <c r="K98"/>
      <c r="M98"/>
      <c r="O98"/>
      <c r="Q98"/>
    </row>
    <row r="99" spans="1:17" ht="15.75" customHeight="1" x14ac:dyDescent="0.2">
      <c r="A99" s="33"/>
      <c r="D99" s="44" t="s">
        <v>195</v>
      </c>
      <c r="E99" s="59" t="s">
        <v>195</v>
      </c>
      <c r="F99" s="59" t="s">
        <v>195</v>
      </c>
      <c r="G99" s="58" t="s">
        <v>195</v>
      </c>
      <c r="H99" s="54" t="s">
        <v>195</v>
      </c>
      <c r="K99"/>
      <c r="M99"/>
      <c r="O99"/>
      <c r="Q99"/>
    </row>
    <row r="100" spans="1:17" ht="15.75" customHeight="1" x14ac:dyDescent="0.2">
      <c r="A100" s="33"/>
      <c r="D100" s="44" t="s">
        <v>195</v>
      </c>
      <c r="E100" s="59" t="s">
        <v>195</v>
      </c>
      <c r="F100" s="59" t="s">
        <v>195</v>
      </c>
      <c r="G100" s="58" t="s">
        <v>57</v>
      </c>
      <c r="H100" s="54" t="s">
        <v>195</v>
      </c>
      <c r="K100"/>
      <c r="M100"/>
      <c r="O100"/>
      <c r="Q100"/>
    </row>
    <row r="101" spans="1:17" ht="15.75" customHeight="1" thickBot="1" x14ac:dyDescent="0.25">
      <c r="A101" s="33"/>
      <c r="D101" s="45" t="s">
        <v>195</v>
      </c>
      <c r="E101" s="57" t="s">
        <v>195</v>
      </c>
      <c r="F101" s="57" t="s">
        <v>195</v>
      </c>
      <c r="G101" s="56" t="s">
        <v>195</v>
      </c>
      <c r="H101" s="55" t="s">
        <v>195</v>
      </c>
      <c r="K101"/>
      <c r="M101"/>
      <c r="O101"/>
      <c r="Q101"/>
    </row>
    <row r="102" spans="1:17" ht="15.75" customHeight="1" x14ac:dyDescent="0.2">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
      <c r="A103" s="33"/>
      <c r="D103" s="44" t="s">
        <v>57</v>
      </c>
      <c r="E103" s="59" t="s">
        <v>57</v>
      </c>
      <c r="F103" s="59" t="s">
        <v>57</v>
      </c>
      <c r="G103" s="58" t="s">
        <v>195</v>
      </c>
      <c r="H103" s="54" t="s">
        <v>195</v>
      </c>
      <c r="K103"/>
      <c r="M103"/>
      <c r="O103"/>
      <c r="Q103"/>
    </row>
    <row r="104" spans="1:17" ht="15.75" customHeight="1" x14ac:dyDescent="0.2">
      <c r="A104" s="33"/>
      <c r="D104" s="44" t="s">
        <v>195</v>
      </c>
      <c r="E104" s="59" t="s">
        <v>57</v>
      </c>
      <c r="F104" s="59" t="s">
        <v>195</v>
      </c>
      <c r="G104" s="58" t="s">
        <v>57</v>
      </c>
      <c r="H104" s="54" t="s">
        <v>195</v>
      </c>
      <c r="K104"/>
      <c r="M104"/>
      <c r="O104"/>
      <c r="Q104"/>
    </row>
    <row r="105" spans="1:17" ht="15.75" customHeight="1" x14ac:dyDescent="0.2">
      <c r="A105" s="33"/>
      <c r="D105" s="44" t="s">
        <v>195</v>
      </c>
      <c r="E105" s="59" t="s">
        <v>195</v>
      </c>
      <c r="F105" s="59" t="s">
        <v>57</v>
      </c>
      <c r="G105" s="58" t="s">
        <v>57</v>
      </c>
      <c r="H105" s="54" t="s">
        <v>57</v>
      </c>
      <c r="K105"/>
      <c r="M105"/>
      <c r="O105"/>
      <c r="Q105"/>
    </row>
    <row r="106" spans="1:17" ht="15.75" customHeight="1" thickBot="1" x14ac:dyDescent="0.25">
      <c r="A106" s="33"/>
      <c r="D106" s="45" t="s">
        <v>195</v>
      </c>
      <c r="E106" s="57" t="s">
        <v>195</v>
      </c>
      <c r="F106" s="57" t="s">
        <v>195</v>
      </c>
      <c r="G106" s="56" t="s">
        <v>57</v>
      </c>
      <c r="H106" s="55" t="s">
        <v>195</v>
      </c>
      <c r="K106"/>
      <c r="M106"/>
      <c r="O106"/>
      <c r="Q106"/>
    </row>
    <row r="107" spans="1:17" ht="15.75" customHeight="1" x14ac:dyDescent="0.2">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
      <c r="A108" s="33"/>
      <c r="D108" s="44" t="s">
        <v>57</v>
      </c>
      <c r="E108" s="59" t="s">
        <v>57</v>
      </c>
      <c r="F108" s="59" t="s">
        <v>57</v>
      </c>
      <c r="G108" s="58" t="s">
        <v>57</v>
      </c>
      <c r="H108" s="54" t="s">
        <v>57</v>
      </c>
      <c r="K108"/>
      <c r="M108"/>
      <c r="O108"/>
      <c r="Q108"/>
    </row>
    <row r="109" spans="1:17" ht="15.75" customHeight="1" x14ac:dyDescent="0.2">
      <c r="A109" s="33"/>
      <c r="D109" s="44" t="s">
        <v>195</v>
      </c>
      <c r="E109" s="59" t="s">
        <v>195</v>
      </c>
      <c r="F109" s="59" t="s">
        <v>195</v>
      </c>
      <c r="G109" s="58" t="s">
        <v>195</v>
      </c>
      <c r="H109" s="54" t="s">
        <v>195</v>
      </c>
      <c r="K109"/>
      <c r="M109"/>
      <c r="O109"/>
      <c r="Q109"/>
    </row>
    <row r="110" spans="1:17" ht="15.75" customHeight="1" x14ac:dyDescent="0.2">
      <c r="A110" s="33"/>
      <c r="D110" s="44" t="s">
        <v>57</v>
      </c>
      <c r="E110" s="59" t="s">
        <v>57</v>
      </c>
      <c r="F110" s="59" t="s">
        <v>57</v>
      </c>
      <c r="G110" s="58" t="s">
        <v>57</v>
      </c>
      <c r="H110" s="54" t="s">
        <v>57</v>
      </c>
      <c r="K110"/>
      <c r="M110"/>
      <c r="O110"/>
      <c r="Q110"/>
    </row>
    <row r="111" spans="1:17" ht="15.75" customHeight="1" thickBot="1" x14ac:dyDescent="0.25">
      <c r="A111" s="33"/>
      <c r="D111" s="45" t="s">
        <v>195</v>
      </c>
      <c r="E111" s="57" t="s">
        <v>195</v>
      </c>
      <c r="F111" s="57" t="s">
        <v>195</v>
      </c>
      <c r="G111" s="56" t="s">
        <v>195</v>
      </c>
      <c r="H111" s="55" t="s">
        <v>195</v>
      </c>
      <c r="K111"/>
      <c r="M111"/>
      <c r="O111"/>
      <c r="Q111"/>
    </row>
    <row r="112" spans="1:17" ht="15.75" customHeight="1" x14ac:dyDescent="0.2">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
      <c r="A113" s="33"/>
      <c r="D113" s="44" t="s">
        <v>57</v>
      </c>
      <c r="E113" s="59" t="s">
        <v>195</v>
      </c>
      <c r="F113" s="59" t="s">
        <v>195</v>
      </c>
      <c r="G113" s="58" t="s">
        <v>195</v>
      </c>
      <c r="H113" s="54" t="s">
        <v>195</v>
      </c>
      <c r="K113"/>
      <c r="M113"/>
      <c r="O113"/>
      <c r="Q113"/>
    </row>
    <row r="114" spans="1:17" ht="15.75" customHeight="1" x14ac:dyDescent="0.2">
      <c r="A114" s="33"/>
      <c r="D114" s="44" t="s">
        <v>195</v>
      </c>
      <c r="E114" s="59" t="s">
        <v>195</v>
      </c>
      <c r="F114" s="59" t="s">
        <v>195</v>
      </c>
      <c r="G114" s="58" t="s">
        <v>195</v>
      </c>
      <c r="H114" s="54" t="s">
        <v>195</v>
      </c>
      <c r="K114"/>
      <c r="M114"/>
      <c r="O114"/>
      <c r="Q114"/>
    </row>
    <row r="115" spans="1:17" ht="15.75" customHeight="1" x14ac:dyDescent="0.2">
      <c r="A115" s="33"/>
      <c r="D115" s="44" t="s">
        <v>57</v>
      </c>
      <c r="E115" s="59" t="s">
        <v>195</v>
      </c>
      <c r="F115" s="59" t="s">
        <v>195</v>
      </c>
      <c r="G115" s="58" t="s">
        <v>195</v>
      </c>
      <c r="H115" s="54" t="s">
        <v>195</v>
      </c>
      <c r="K115"/>
      <c r="M115"/>
      <c r="O115"/>
      <c r="Q115"/>
    </row>
    <row r="116" spans="1:17" ht="15.75" customHeight="1" thickBot="1" x14ac:dyDescent="0.25">
      <c r="A116" s="33"/>
      <c r="D116" s="45" t="s">
        <v>195</v>
      </c>
      <c r="E116" s="57" t="s">
        <v>57</v>
      </c>
      <c r="F116" s="57" t="s">
        <v>195</v>
      </c>
      <c r="G116" s="56" t="s">
        <v>57</v>
      </c>
      <c r="H116" s="55" t="s">
        <v>195</v>
      </c>
      <c r="K116"/>
      <c r="M116"/>
      <c r="O116"/>
      <c r="Q116"/>
    </row>
    <row r="117" spans="1:17" ht="15.75" customHeight="1" x14ac:dyDescent="0.2">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
      <c r="A118" s="33"/>
      <c r="D118" s="44" t="s">
        <v>195</v>
      </c>
      <c r="E118" s="59" t="s">
        <v>57</v>
      </c>
      <c r="F118" s="59" t="s">
        <v>195</v>
      </c>
      <c r="G118" s="58" t="s">
        <v>57</v>
      </c>
      <c r="H118" s="54" t="s">
        <v>195</v>
      </c>
      <c r="K118"/>
      <c r="M118"/>
      <c r="O118"/>
      <c r="Q118"/>
    </row>
    <row r="119" spans="1:17" ht="15.75" customHeight="1" x14ac:dyDescent="0.2">
      <c r="A119" s="33"/>
      <c r="D119" s="44" t="s">
        <v>195</v>
      </c>
      <c r="E119" s="59" t="s">
        <v>57</v>
      </c>
      <c r="F119" s="59" t="s">
        <v>195</v>
      </c>
      <c r="G119" s="58" t="s">
        <v>57</v>
      </c>
      <c r="H119" s="54" t="s">
        <v>195</v>
      </c>
      <c r="K119"/>
      <c r="M119"/>
      <c r="O119"/>
      <c r="Q119"/>
    </row>
    <row r="120" spans="1:17" ht="15.75" customHeight="1" x14ac:dyDescent="0.2">
      <c r="A120" s="33"/>
      <c r="D120" s="44" t="s">
        <v>195</v>
      </c>
      <c r="E120" s="59" t="s">
        <v>57</v>
      </c>
      <c r="F120" s="59" t="s">
        <v>195</v>
      </c>
      <c r="G120" s="58" t="s">
        <v>57</v>
      </c>
      <c r="H120" s="54" t="s">
        <v>195</v>
      </c>
      <c r="K120"/>
      <c r="M120"/>
      <c r="O120"/>
      <c r="Q120"/>
    </row>
    <row r="121" spans="1:17" ht="15.75" customHeight="1" thickBot="1" x14ac:dyDescent="0.25">
      <c r="A121" s="33"/>
      <c r="D121" s="45" t="s">
        <v>195</v>
      </c>
      <c r="E121" s="57" t="s">
        <v>57</v>
      </c>
      <c r="F121" s="57" t="s">
        <v>195</v>
      </c>
      <c r="G121" s="56" t="s">
        <v>57</v>
      </c>
      <c r="H121" s="55" t="s">
        <v>195</v>
      </c>
      <c r="K121"/>
      <c r="M121"/>
      <c r="O121"/>
      <c r="Q121"/>
    </row>
    <row r="122" spans="1:17" ht="15.75" customHeight="1" x14ac:dyDescent="0.2">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
      <c r="A123" s="33"/>
      <c r="D123" s="44" t="s">
        <v>195</v>
      </c>
      <c r="E123" s="59" t="s">
        <v>57</v>
      </c>
      <c r="F123" s="59" t="s">
        <v>195</v>
      </c>
      <c r="G123" s="58" t="s">
        <v>195</v>
      </c>
      <c r="H123" s="54" t="s">
        <v>195</v>
      </c>
      <c r="K123"/>
      <c r="M123"/>
      <c r="O123"/>
      <c r="Q123"/>
    </row>
    <row r="124" spans="1:17" ht="15.75" customHeight="1" x14ac:dyDescent="0.2">
      <c r="A124" s="33"/>
      <c r="D124" s="44" t="s">
        <v>195</v>
      </c>
      <c r="E124" s="59" t="s">
        <v>195</v>
      </c>
      <c r="F124" s="59" t="s">
        <v>195</v>
      </c>
      <c r="G124" s="58" t="s">
        <v>195</v>
      </c>
      <c r="H124" s="54" t="s">
        <v>195</v>
      </c>
      <c r="K124"/>
      <c r="M124"/>
      <c r="O124"/>
      <c r="Q124"/>
    </row>
    <row r="125" spans="1:17" ht="15.75" customHeight="1" x14ac:dyDescent="0.2">
      <c r="A125" s="33"/>
      <c r="D125" s="44" t="s">
        <v>195</v>
      </c>
      <c r="E125" s="59" t="s">
        <v>195</v>
      </c>
      <c r="F125" s="59" t="s">
        <v>195</v>
      </c>
      <c r="G125" s="58" t="s">
        <v>57</v>
      </c>
      <c r="H125" s="54" t="s">
        <v>195</v>
      </c>
      <c r="K125"/>
      <c r="M125"/>
      <c r="O125"/>
      <c r="Q125"/>
    </row>
    <row r="126" spans="1:17" ht="15.75" customHeight="1" thickBot="1" x14ac:dyDescent="0.25">
      <c r="A126" s="33"/>
      <c r="D126" s="45" t="s">
        <v>195</v>
      </c>
      <c r="E126" s="57" t="s">
        <v>195</v>
      </c>
      <c r="F126" s="57" t="s">
        <v>195</v>
      </c>
      <c r="G126" s="56" t="s">
        <v>195</v>
      </c>
      <c r="H126" s="55" t="s">
        <v>195</v>
      </c>
      <c r="K126"/>
      <c r="M126"/>
      <c r="O126"/>
      <c r="Q126"/>
    </row>
    <row r="127" spans="1:17" ht="15.75" customHeight="1" x14ac:dyDescent="0.2">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
      <c r="A128" s="33"/>
      <c r="D128" s="44" t="s">
        <v>195</v>
      </c>
      <c r="E128" s="59" t="s">
        <v>195</v>
      </c>
      <c r="F128" s="59" t="s">
        <v>195</v>
      </c>
      <c r="G128" s="58" t="s">
        <v>195</v>
      </c>
      <c r="H128" s="54" t="s">
        <v>195</v>
      </c>
      <c r="K128"/>
      <c r="M128"/>
      <c r="O128"/>
      <c r="Q128"/>
    </row>
    <row r="129" spans="1:17" ht="15.75" customHeight="1" x14ac:dyDescent="0.2">
      <c r="A129" s="33"/>
      <c r="D129" s="44" t="s">
        <v>195</v>
      </c>
      <c r="E129" s="59" t="s">
        <v>57</v>
      </c>
      <c r="F129" s="59" t="s">
        <v>195</v>
      </c>
      <c r="G129" s="58" t="s">
        <v>195</v>
      </c>
      <c r="H129" s="54" t="s">
        <v>195</v>
      </c>
      <c r="K129"/>
      <c r="M129"/>
      <c r="O129"/>
      <c r="Q129"/>
    </row>
    <row r="130" spans="1:17" ht="15.75" customHeight="1" x14ac:dyDescent="0.2">
      <c r="A130" s="33"/>
      <c r="D130" s="44" t="s">
        <v>195</v>
      </c>
      <c r="E130" s="59" t="s">
        <v>195</v>
      </c>
      <c r="F130" s="59" t="s">
        <v>195</v>
      </c>
      <c r="G130" s="58" t="s">
        <v>195</v>
      </c>
      <c r="H130" s="54" t="s">
        <v>195</v>
      </c>
      <c r="K130"/>
      <c r="M130"/>
      <c r="O130"/>
      <c r="Q130"/>
    </row>
    <row r="131" spans="1:17" ht="15.75" customHeight="1" thickBot="1" x14ac:dyDescent="0.25">
      <c r="A131" s="33"/>
      <c r="D131" s="45" t="s">
        <v>195</v>
      </c>
      <c r="E131" s="57" t="s">
        <v>195</v>
      </c>
      <c r="F131" s="57" t="s">
        <v>195</v>
      </c>
      <c r="G131" s="56" t="s">
        <v>57</v>
      </c>
      <c r="H131" s="55" t="s">
        <v>195</v>
      </c>
      <c r="K131"/>
      <c r="M131"/>
      <c r="O131"/>
      <c r="Q131"/>
    </row>
    <row r="132" spans="1:17" ht="15.75" customHeight="1" x14ac:dyDescent="0.2">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
      <c r="A133" s="33"/>
      <c r="D133" s="44" t="s">
        <v>57</v>
      </c>
      <c r="E133" s="59" t="s">
        <v>57</v>
      </c>
      <c r="F133" s="59" t="s">
        <v>57</v>
      </c>
      <c r="G133" s="58" t="s">
        <v>195</v>
      </c>
      <c r="H133" s="54" t="s">
        <v>195</v>
      </c>
      <c r="K133"/>
      <c r="M133"/>
      <c r="O133"/>
      <c r="Q133"/>
    </row>
    <row r="134" spans="1:17" ht="15.75" customHeight="1" x14ac:dyDescent="0.2">
      <c r="A134" s="33"/>
      <c r="D134" s="44" t="s">
        <v>57</v>
      </c>
      <c r="E134" s="59" t="s">
        <v>57</v>
      </c>
      <c r="F134" s="59" t="s">
        <v>57</v>
      </c>
      <c r="G134" s="58" t="s">
        <v>57</v>
      </c>
      <c r="H134" s="54" t="s">
        <v>57</v>
      </c>
      <c r="K134"/>
      <c r="M134"/>
      <c r="O134"/>
      <c r="Q134"/>
    </row>
    <row r="135" spans="1:17" ht="15.75" customHeight="1" x14ac:dyDescent="0.2">
      <c r="A135" s="33"/>
      <c r="D135" s="44" t="s">
        <v>195</v>
      </c>
      <c r="E135" s="59" t="s">
        <v>195</v>
      </c>
      <c r="F135" s="59" t="s">
        <v>57</v>
      </c>
      <c r="G135" s="58" t="s">
        <v>57</v>
      </c>
      <c r="H135" s="54" t="s">
        <v>57</v>
      </c>
      <c r="K135"/>
      <c r="M135"/>
      <c r="O135"/>
      <c r="Q135"/>
    </row>
    <row r="136" spans="1:17" ht="15.75" customHeight="1" thickBot="1" x14ac:dyDescent="0.25">
      <c r="A136" s="33"/>
      <c r="D136" s="45" t="s">
        <v>195</v>
      </c>
      <c r="E136" s="57" t="s">
        <v>195</v>
      </c>
      <c r="F136" s="57" t="s">
        <v>57</v>
      </c>
      <c r="G136" s="56" t="s">
        <v>57</v>
      </c>
      <c r="H136" s="55" t="s">
        <v>57</v>
      </c>
      <c r="K136"/>
      <c r="M136"/>
      <c r="O136"/>
      <c r="Q136"/>
    </row>
    <row r="137" spans="1:17" ht="15.75" customHeight="1" x14ac:dyDescent="0.2">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
      <c r="A138" s="33"/>
      <c r="D138" s="44" t="s">
        <v>195</v>
      </c>
      <c r="E138" s="59" t="s">
        <v>195</v>
      </c>
      <c r="F138" s="59" t="s">
        <v>195</v>
      </c>
      <c r="G138" s="58" t="s">
        <v>195</v>
      </c>
      <c r="H138" s="54" t="s">
        <v>195</v>
      </c>
      <c r="K138"/>
      <c r="M138"/>
      <c r="O138"/>
      <c r="Q138"/>
    </row>
    <row r="139" spans="1:17" ht="15.75" customHeight="1" x14ac:dyDescent="0.2">
      <c r="A139" s="33"/>
      <c r="D139" s="44" t="s">
        <v>57</v>
      </c>
      <c r="E139" s="59" t="s">
        <v>57</v>
      </c>
      <c r="F139" s="59" t="s">
        <v>57</v>
      </c>
      <c r="G139" s="58" t="s">
        <v>57</v>
      </c>
      <c r="H139" s="54" t="s">
        <v>57</v>
      </c>
      <c r="K139"/>
      <c r="M139"/>
      <c r="O139"/>
      <c r="Q139"/>
    </row>
    <row r="140" spans="1:17" ht="15.75" customHeight="1" x14ac:dyDescent="0.2">
      <c r="A140" s="33"/>
      <c r="D140" s="44" t="s">
        <v>195</v>
      </c>
      <c r="E140" s="59" t="s">
        <v>195</v>
      </c>
      <c r="F140" s="59" t="s">
        <v>195</v>
      </c>
      <c r="G140" s="58" t="s">
        <v>195</v>
      </c>
      <c r="H140" s="54" t="s">
        <v>195</v>
      </c>
      <c r="K140"/>
      <c r="M140"/>
      <c r="O140"/>
      <c r="Q140"/>
    </row>
    <row r="141" spans="1:17" ht="15.75" customHeight="1" thickBot="1" x14ac:dyDescent="0.25">
      <c r="A141" s="33"/>
      <c r="D141" s="45" t="s">
        <v>57</v>
      </c>
      <c r="E141" s="57" t="s">
        <v>57</v>
      </c>
      <c r="F141" s="57" t="s">
        <v>57</v>
      </c>
      <c r="G141" s="56" t="s">
        <v>57</v>
      </c>
      <c r="H141" s="55" t="s">
        <v>57</v>
      </c>
      <c r="K141"/>
      <c r="M141"/>
      <c r="O141"/>
      <c r="Q141"/>
    </row>
    <row r="142" spans="1:17" ht="15.75" customHeight="1" x14ac:dyDescent="0.2">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
      <c r="A143" s="33"/>
      <c r="D143" s="44" t="s">
        <v>195</v>
      </c>
      <c r="E143" s="59" t="s">
        <v>57</v>
      </c>
      <c r="F143" s="59" t="s">
        <v>195</v>
      </c>
      <c r="G143" s="58" t="s">
        <v>195</v>
      </c>
      <c r="H143" s="54" t="s">
        <v>195</v>
      </c>
      <c r="K143"/>
      <c r="M143"/>
      <c r="O143"/>
      <c r="Q143"/>
    </row>
    <row r="144" spans="1:17" ht="15.75" customHeight="1" x14ac:dyDescent="0.2">
      <c r="A144" s="33"/>
      <c r="D144" s="40" t="s">
        <v>195</v>
      </c>
      <c r="E144" s="59" t="s">
        <v>57</v>
      </c>
      <c r="F144" s="41" t="s">
        <v>195</v>
      </c>
      <c r="G144" s="58" t="s">
        <v>195</v>
      </c>
      <c r="H144" s="43" t="s">
        <v>195</v>
      </c>
      <c r="K144"/>
      <c r="M144"/>
      <c r="O144"/>
      <c r="Q144"/>
    </row>
    <row r="145" spans="1:17" ht="15.75" customHeight="1" x14ac:dyDescent="0.2">
      <c r="A145" s="33"/>
      <c r="D145" s="40" t="s">
        <v>195</v>
      </c>
      <c r="E145" s="41" t="s">
        <v>195</v>
      </c>
      <c r="F145" s="41" t="s">
        <v>195</v>
      </c>
      <c r="G145" s="58" t="s">
        <v>57</v>
      </c>
      <c r="H145" s="43" t="s">
        <v>195</v>
      </c>
      <c r="K145"/>
      <c r="M145"/>
      <c r="O145"/>
      <c r="Q145"/>
    </row>
    <row r="146" spans="1:17" ht="15.75" customHeight="1" thickBot="1" x14ac:dyDescent="0.25">
      <c r="A146" s="33"/>
      <c r="D146" s="49" t="s">
        <v>195</v>
      </c>
      <c r="E146" s="46" t="s">
        <v>195</v>
      </c>
      <c r="F146" s="46" t="s">
        <v>195</v>
      </c>
      <c r="G146" s="56" t="s">
        <v>57</v>
      </c>
      <c r="H146" s="48" t="s">
        <v>195</v>
      </c>
      <c r="K146"/>
      <c r="M146"/>
      <c r="O146"/>
      <c r="Q146"/>
    </row>
    <row r="147" spans="1:17" ht="15.75" customHeight="1" x14ac:dyDescent="0.2">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
      <c r="A148" s="33"/>
      <c r="D148" s="44" t="s">
        <v>57</v>
      </c>
      <c r="E148" s="59" t="s">
        <v>57</v>
      </c>
      <c r="F148" s="59" t="s">
        <v>57</v>
      </c>
      <c r="G148" s="58" t="s">
        <v>57</v>
      </c>
      <c r="H148" s="54" t="s">
        <v>57</v>
      </c>
      <c r="K148"/>
      <c r="M148"/>
      <c r="O148"/>
      <c r="Q148"/>
    </row>
    <row r="149" spans="1:17" ht="15.75" customHeight="1" x14ac:dyDescent="0.2">
      <c r="A149" s="33"/>
      <c r="D149" s="40" t="s">
        <v>195</v>
      </c>
      <c r="E149" s="41" t="s">
        <v>195</v>
      </c>
      <c r="F149" s="41" t="s">
        <v>195</v>
      </c>
      <c r="G149" s="42" t="s">
        <v>195</v>
      </c>
      <c r="H149" s="43" t="s">
        <v>195</v>
      </c>
      <c r="K149"/>
      <c r="M149"/>
      <c r="O149"/>
      <c r="Q149"/>
    </row>
    <row r="150" spans="1:17" ht="15.75" customHeight="1" x14ac:dyDescent="0.2">
      <c r="A150" s="33"/>
      <c r="D150" s="44" t="s">
        <v>57</v>
      </c>
      <c r="E150" s="59" t="s">
        <v>57</v>
      </c>
      <c r="F150" s="59" t="s">
        <v>57</v>
      </c>
      <c r="G150" s="58" t="s">
        <v>57</v>
      </c>
      <c r="H150" s="54" t="s">
        <v>57</v>
      </c>
      <c r="K150"/>
      <c r="M150"/>
      <c r="O150"/>
      <c r="Q150"/>
    </row>
    <row r="151" spans="1:17" ht="15.75" customHeight="1" thickBot="1" x14ac:dyDescent="0.25">
      <c r="A151" s="33"/>
      <c r="D151" s="49" t="s">
        <v>195</v>
      </c>
      <c r="E151" s="46" t="s">
        <v>195</v>
      </c>
      <c r="F151" s="46" t="s">
        <v>195</v>
      </c>
      <c r="G151" s="47" t="s">
        <v>195</v>
      </c>
      <c r="H151" s="48" t="s">
        <v>195</v>
      </c>
      <c r="K151"/>
      <c r="M151"/>
      <c r="O151"/>
      <c r="Q151"/>
    </row>
    <row r="152" spans="1:17" ht="15.75" customHeight="1" x14ac:dyDescent="0.2">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
      <c r="A153" s="33"/>
      <c r="D153" s="44" t="s">
        <v>57</v>
      </c>
      <c r="E153" s="59" t="s">
        <v>195</v>
      </c>
      <c r="F153" s="59" t="s">
        <v>195</v>
      </c>
      <c r="G153" s="58" t="s">
        <v>195</v>
      </c>
      <c r="H153" s="54" t="s">
        <v>195</v>
      </c>
      <c r="K153"/>
      <c r="M153"/>
      <c r="O153"/>
      <c r="Q153"/>
    </row>
    <row r="154" spans="1:17" ht="15.75" customHeight="1" x14ac:dyDescent="0.2">
      <c r="A154" s="33"/>
      <c r="D154" s="44" t="s">
        <v>57</v>
      </c>
      <c r="E154" s="41" t="s">
        <v>195</v>
      </c>
      <c r="F154" s="41" t="s">
        <v>195</v>
      </c>
      <c r="G154" s="42" t="s">
        <v>195</v>
      </c>
      <c r="H154" s="43" t="s">
        <v>195</v>
      </c>
      <c r="K154"/>
      <c r="M154"/>
      <c r="O154"/>
      <c r="Q154"/>
    </row>
    <row r="155" spans="1:17" ht="15.75" customHeight="1" x14ac:dyDescent="0.2">
      <c r="A155" s="33"/>
      <c r="D155" s="44" t="s">
        <v>57</v>
      </c>
      <c r="E155" s="59" t="s">
        <v>195</v>
      </c>
      <c r="F155" s="59" t="s">
        <v>195</v>
      </c>
      <c r="G155" s="58" t="s">
        <v>195</v>
      </c>
      <c r="H155" s="54" t="s">
        <v>195</v>
      </c>
      <c r="K155"/>
      <c r="M155"/>
      <c r="O155"/>
      <c r="Q155"/>
    </row>
    <row r="156" spans="1:17" ht="15.75" customHeight="1" thickBot="1" x14ac:dyDescent="0.25">
      <c r="A156" s="33"/>
      <c r="D156" s="45" t="s">
        <v>57</v>
      </c>
      <c r="E156" s="57" t="s">
        <v>57</v>
      </c>
      <c r="F156" s="46" t="s">
        <v>195</v>
      </c>
      <c r="G156" s="56" t="s">
        <v>57</v>
      </c>
      <c r="H156" s="48" t="s">
        <v>195</v>
      </c>
      <c r="K156"/>
      <c r="M156"/>
      <c r="O156"/>
      <c r="Q156"/>
    </row>
    <row r="157" spans="1:17" ht="15.75" customHeight="1" x14ac:dyDescent="0.2">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
      <c r="A158" s="33"/>
      <c r="D158" s="44" t="s">
        <v>195</v>
      </c>
      <c r="E158" s="59" t="s">
        <v>57</v>
      </c>
      <c r="F158" s="59" t="s">
        <v>195</v>
      </c>
      <c r="G158" s="58" t="s">
        <v>57</v>
      </c>
      <c r="H158" s="54" t="s">
        <v>195</v>
      </c>
      <c r="K158"/>
      <c r="M158"/>
      <c r="O158"/>
      <c r="Q158"/>
    </row>
    <row r="159" spans="1:17" ht="15.75" customHeight="1" x14ac:dyDescent="0.2">
      <c r="A159" s="33"/>
      <c r="D159" s="44" t="s">
        <v>195</v>
      </c>
      <c r="E159" s="59" t="s">
        <v>57</v>
      </c>
      <c r="F159" s="59" t="s">
        <v>195</v>
      </c>
      <c r="G159" s="58" t="s">
        <v>57</v>
      </c>
      <c r="H159" s="54" t="s">
        <v>195</v>
      </c>
      <c r="K159"/>
      <c r="M159"/>
      <c r="O159"/>
      <c r="Q159"/>
    </row>
    <row r="160" spans="1:17" ht="15.75" customHeight="1" x14ac:dyDescent="0.2">
      <c r="A160" s="33"/>
      <c r="D160" s="44" t="s">
        <v>195</v>
      </c>
      <c r="E160" s="59" t="s">
        <v>57</v>
      </c>
      <c r="F160" s="59" t="s">
        <v>195</v>
      </c>
      <c r="G160" s="58" t="s">
        <v>57</v>
      </c>
      <c r="H160" s="54" t="s">
        <v>195</v>
      </c>
      <c r="K160"/>
      <c r="M160"/>
      <c r="O160"/>
      <c r="Q160"/>
    </row>
    <row r="161" spans="1:17" ht="15.75" customHeight="1" thickBot="1" x14ac:dyDescent="0.25">
      <c r="A161" s="33"/>
      <c r="D161" s="45" t="s">
        <v>195</v>
      </c>
      <c r="E161" s="57" t="s">
        <v>57</v>
      </c>
      <c r="F161" s="57" t="s">
        <v>195</v>
      </c>
      <c r="G161" s="56" t="s">
        <v>57</v>
      </c>
      <c r="H161" s="55" t="s">
        <v>195</v>
      </c>
      <c r="K161"/>
      <c r="M161"/>
      <c r="O161"/>
      <c r="Q161"/>
    </row>
    <row r="162" spans="1:17" ht="15.75" customHeight="1" x14ac:dyDescent="0.2">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
      <c r="A163" s="33"/>
      <c r="D163" s="44" t="s">
        <v>195</v>
      </c>
      <c r="E163" s="59" t="s">
        <v>57</v>
      </c>
      <c r="F163" s="59" t="s">
        <v>195</v>
      </c>
      <c r="G163" s="58" t="s">
        <v>195</v>
      </c>
      <c r="H163" s="54" t="s">
        <v>195</v>
      </c>
      <c r="K163"/>
      <c r="M163"/>
      <c r="O163"/>
      <c r="Q163"/>
    </row>
    <row r="164" spans="1:17" ht="15.75" customHeight="1" x14ac:dyDescent="0.2">
      <c r="A164" s="33"/>
      <c r="D164" s="44" t="s">
        <v>195</v>
      </c>
      <c r="E164" s="59" t="s">
        <v>195</v>
      </c>
      <c r="F164" s="59" t="s">
        <v>195</v>
      </c>
      <c r="G164" s="58" t="s">
        <v>195</v>
      </c>
      <c r="H164" s="54" t="s">
        <v>195</v>
      </c>
      <c r="K164"/>
      <c r="M164"/>
      <c r="O164"/>
      <c r="Q164"/>
    </row>
    <row r="165" spans="1:17" ht="15.75" customHeight="1" x14ac:dyDescent="0.2">
      <c r="A165" s="33"/>
      <c r="D165" s="44" t="s">
        <v>195</v>
      </c>
      <c r="E165" s="59" t="s">
        <v>195</v>
      </c>
      <c r="F165" s="59" t="s">
        <v>195</v>
      </c>
      <c r="G165" s="58" t="s">
        <v>57</v>
      </c>
      <c r="H165" s="54" t="s">
        <v>195</v>
      </c>
      <c r="K165"/>
      <c r="M165"/>
      <c r="O165"/>
      <c r="Q165"/>
    </row>
    <row r="166" spans="1:17" ht="15.75" customHeight="1" thickBot="1" x14ac:dyDescent="0.25">
      <c r="A166" s="33"/>
      <c r="D166" s="45" t="s">
        <v>195</v>
      </c>
      <c r="E166" s="57" t="s">
        <v>195</v>
      </c>
      <c r="F166" s="57" t="s">
        <v>195</v>
      </c>
      <c r="G166" s="56" t="s">
        <v>195</v>
      </c>
      <c r="H166" s="55" t="s">
        <v>195</v>
      </c>
      <c r="K166"/>
      <c r="M166"/>
      <c r="O166"/>
      <c r="Q166"/>
    </row>
    <row r="167" spans="1:17" ht="15.75" customHeight="1" x14ac:dyDescent="0.2">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
      <c r="A168" s="33"/>
      <c r="D168" s="44" t="s">
        <v>195</v>
      </c>
      <c r="E168" s="59" t="s">
        <v>195</v>
      </c>
      <c r="F168" s="59" t="s">
        <v>195</v>
      </c>
      <c r="G168" s="58" t="s">
        <v>195</v>
      </c>
      <c r="H168" s="54" t="s">
        <v>195</v>
      </c>
      <c r="K168"/>
      <c r="M168"/>
      <c r="O168"/>
      <c r="Q168"/>
    </row>
    <row r="169" spans="1:17" ht="15.75" customHeight="1" x14ac:dyDescent="0.2">
      <c r="A169" s="33"/>
      <c r="D169" s="44" t="s">
        <v>195</v>
      </c>
      <c r="E169" s="59" t="s">
        <v>57</v>
      </c>
      <c r="F169" s="59" t="s">
        <v>195</v>
      </c>
      <c r="G169" s="58" t="s">
        <v>195</v>
      </c>
      <c r="H169" s="54" t="s">
        <v>195</v>
      </c>
      <c r="K169"/>
      <c r="M169"/>
      <c r="O169"/>
      <c r="Q169"/>
    </row>
    <row r="170" spans="1:17" ht="15.75" customHeight="1" x14ac:dyDescent="0.2">
      <c r="A170" s="33"/>
      <c r="D170" s="44" t="s">
        <v>195</v>
      </c>
      <c r="E170" s="59" t="s">
        <v>195</v>
      </c>
      <c r="F170" s="59" t="s">
        <v>195</v>
      </c>
      <c r="G170" s="58" t="s">
        <v>195</v>
      </c>
      <c r="H170" s="54" t="s">
        <v>195</v>
      </c>
      <c r="K170"/>
      <c r="M170"/>
      <c r="O170"/>
      <c r="Q170"/>
    </row>
    <row r="171" spans="1:17" ht="15.75" customHeight="1" thickBot="1" x14ac:dyDescent="0.25">
      <c r="A171" s="33"/>
      <c r="D171" s="45" t="s">
        <v>195</v>
      </c>
      <c r="E171" s="57" t="s">
        <v>195</v>
      </c>
      <c r="F171" s="57" t="s">
        <v>195</v>
      </c>
      <c r="G171" s="56" t="s">
        <v>57</v>
      </c>
      <c r="H171" s="55" t="s">
        <v>195</v>
      </c>
      <c r="K171"/>
      <c r="M171"/>
      <c r="O171"/>
      <c r="Q171"/>
    </row>
    <row r="172" spans="1:17" ht="15.75" customHeight="1" x14ac:dyDescent="0.2">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
      <c r="A173" s="33"/>
      <c r="D173" s="44" t="s">
        <v>57</v>
      </c>
      <c r="E173" s="59" t="s">
        <v>57</v>
      </c>
      <c r="F173" s="59" t="s">
        <v>57</v>
      </c>
      <c r="G173" s="58" t="s">
        <v>195</v>
      </c>
      <c r="H173" s="54" t="s">
        <v>195</v>
      </c>
      <c r="K173"/>
      <c r="M173"/>
      <c r="O173"/>
      <c r="Q173"/>
    </row>
    <row r="174" spans="1:17" ht="15.75" customHeight="1" x14ac:dyDescent="0.2">
      <c r="A174" s="33"/>
      <c r="D174" s="44" t="s">
        <v>57</v>
      </c>
      <c r="E174" s="59" t="s">
        <v>57</v>
      </c>
      <c r="F174" s="59" t="s">
        <v>57</v>
      </c>
      <c r="G174" s="58" t="s">
        <v>57</v>
      </c>
      <c r="H174" s="54" t="s">
        <v>57</v>
      </c>
      <c r="K174"/>
      <c r="M174"/>
      <c r="O174"/>
      <c r="Q174"/>
    </row>
    <row r="175" spans="1:17" ht="15.75" customHeight="1" x14ac:dyDescent="0.2">
      <c r="A175" s="33"/>
      <c r="D175" s="44" t="s">
        <v>195</v>
      </c>
      <c r="E175" s="59" t="s">
        <v>195</v>
      </c>
      <c r="F175" s="59" t="s">
        <v>57</v>
      </c>
      <c r="G175" s="58" t="s">
        <v>57</v>
      </c>
      <c r="H175" s="54" t="s">
        <v>57</v>
      </c>
      <c r="K175"/>
      <c r="M175"/>
      <c r="O175"/>
      <c r="Q175"/>
    </row>
    <row r="176" spans="1:17" ht="15.75" customHeight="1" thickBot="1" x14ac:dyDescent="0.25">
      <c r="A176" s="33"/>
      <c r="D176" s="45" t="s">
        <v>195</v>
      </c>
      <c r="E176" s="57" t="s">
        <v>195</v>
      </c>
      <c r="F176" s="57" t="s">
        <v>57</v>
      </c>
      <c r="G176" s="56" t="s">
        <v>57</v>
      </c>
      <c r="H176" s="55" t="s">
        <v>57</v>
      </c>
      <c r="K176"/>
      <c r="M176"/>
      <c r="O176"/>
      <c r="Q176"/>
    </row>
    <row r="177" spans="1:17" ht="15.75" customHeight="1" x14ac:dyDescent="0.2">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
      <c r="A178" s="33"/>
      <c r="D178" s="44" t="s">
        <v>195</v>
      </c>
      <c r="E178" s="59" t="s">
        <v>195</v>
      </c>
      <c r="F178" s="59" t="s">
        <v>195</v>
      </c>
      <c r="G178" s="58" t="s">
        <v>195</v>
      </c>
      <c r="H178" s="54" t="s">
        <v>195</v>
      </c>
      <c r="K178"/>
      <c r="M178"/>
      <c r="O178"/>
      <c r="Q178"/>
    </row>
    <row r="179" spans="1:17" ht="15.75" customHeight="1" x14ac:dyDescent="0.2">
      <c r="A179" s="33"/>
      <c r="D179" s="44" t="s">
        <v>57</v>
      </c>
      <c r="E179" s="59" t="s">
        <v>57</v>
      </c>
      <c r="F179" s="59" t="s">
        <v>57</v>
      </c>
      <c r="G179" s="58" t="s">
        <v>57</v>
      </c>
      <c r="H179" s="54" t="s">
        <v>57</v>
      </c>
      <c r="K179"/>
      <c r="M179"/>
      <c r="O179"/>
      <c r="Q179"/>
    </row>
    <row r="180" spans="1:17" ht="15.75" customHeight="1" x14ac:dyDescent="0.2">
      <c r="A180" s="33"/>
      <c r="D180" s="44" t="s">
        <v>195</v>
      </c>
      <c r="E180" s="59" t="s">
        <v>195</v>
      </c>
      <c r="F180" s="59" t="s">
        <v>195</v>
      </c>
      <c r="G180" s="58" t="s">
        <v>195</v>
      </c>
      <c r="H180" s="54" t="s">
        <v>195</v>
      </c>
      <c r="K180"/>
      <c r="M180"/>
      <c r="O180"/>
      <c r="Q180"/>
    </row>
    <row r="181" spans="1:17" ht="15.75" customHeight="1" thickBot="1" x14ac:dyDescent="0.25">
      <c r="A181" s="33"/>
      <c r="D181" s="45" t="s">
        <v>57</v>
      </c>
      <c r="E181" s="57" t="s">
        <v>57</v>
      </c>
      <c r="F181" s="57" t="s">
        <v>57</v>
      </c>
      <c r="G181" s="56" t="s">
        <v>57</v>
      </c>
      <c r="H181" s="55" t="s">
        <v>57</v>
      </c>
      <c r="K181"/>
      <c r="M181"/>
      <c r="O181"/>
      <c r="Q181"/>
    </row>
    <row r="182" spans="1:17" ht="15.75" customHeight="1" x14ac:dyDescent="0.2">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
      <c r="A183" s="33"/>
      <c r="D183" s="44" t="s">
        <v>195</v>
      </c>
      <c r="E183" s="59" t="s">
        <v>57</v>
      </c>
      <c r="F183" s="59" t="s">
        <v>195</v>
      </c>
      <c r="G183" s="58" t="s">
        <v>195</v>
      </c>
      <c r="H183" s="54" t="s">
        <v>195</v>
      </c>
      <c r="K183"/>
      <c r="M183"/>
      <c r="O183"/>
      <c r="Q183"/>
    </row>
    <row r="184" spans="1:17" ht="15.75" customHeight="1" x14ac:dyDescent="0.2">
      <c r="A184" s="33"/>
      <c r="D184" s="40" t="s">
        <v>195</v>
      </c>
      <c r="E184" s="59" t="s">
        <v>57</v>
      </c>
      <c r="F184" s="41" t="s">
        <v>195</v>
      </c>
      <c r="G184" s="58" t="s">
        <v>195</v>
      </c>
      <c r="H184" s="43" t="s">
        <v>195</v>
      </c>
      <c r="K184"/>
      <c r="M184"/>
      <c r="O184"/>
      <c r="Q184"/>
    </row>
    <row r="185" spans="1:17" ht="15.75" customHeight="1" x14ac:dyDescent="0.2">
      <c r="A185" s="33"/>
      <c r="D185" s="40" t="s">
        <v>195</v>
      </c>
      <c r="E185" s="41" t="s">
        <v>195</v>
      </c>
      <c r="F185" s="41" t="s">
        <v>195</v>
      </c>
      <c r="G185" s="58" t="s">
        <v>57</v>
      </c>
      <c r="H185" s="43" t="s">
        <v>195</v>
      </c>
      <c r="K185"/>
      <c r="M185"/>
      <c r="O185"/>
      <c r="Q185"/>
    </row>
    <row r="186" spans="1:17" ht="15.75" customHeight="1" thickBot="1" x14ac:dyDescent="0.25">
      <c r="A186" s="33"/>
      <c r="D186" s="49" t="s">
        <v>195</v>
      </c>
      <c r="E186" s="46" t="s">
        <v>195</v>
      </c>
      <c r="F186" s="46" t="s">
        <v>195</v>
      </c>
      <c r="G186" s="56" t="s">
        <v>57</v>
      </c>
      <c r="H186" s="48" t="s">
        <v>195</v>
      </c>
      <c r="K186"/>
      <c r="M186"/>
      <c r="O186"/>
      <c r="Q186"/>
    </row>
    <row r="187" spans="1:17" ht="15.75" customHeight="1" x14ac:dyDescent="0.2">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
      <c r="A188" s="33"/>
      <c r="D188" s="44" t="s">
        <v>57</v>
      </c>
      <c r="E188" s="59" t="s">
        <v>57</v>
      </c>
      <c r="F188" s="59" t="s">
        <v>57</v>
      </c>
      <c r="G188" s="58" t="s">
        <v>57</v>
      </c>
      <c r="H188" s="54" t="s">
        <v>57</v>
      </c>
      <c r="K188"/>
      <c r="M188"/>
      <c r="O188"/>
      <c r="Q188"/>
    </row>
    <row r="189" spans="1:17" ht="15.75" customHeight="1" x14ac:dyDescent="0.2">
      <c r="A189" s="33"/>
      <c r="D189" s="40" t="s">
        <v>195</v>
      </c>
      <c r="E189" s="41" t="s">
        <v>195</v>
      </c>
      <c r="F189" s="41" t="s">
        <v>195</v>
      </c>
      <c r="G189" s="42" t="s">
        <v>195</v>
      </c>
      <c r="H189" s="43" t="s">
        <v>195</v>
      </c>
      <c r="K189"/>
      <c r="M189"/>
      <c r="O189"/>
      <c r="Q189"/>
    </row>
    <row r="190" spans="1:17" ht="15.75" customHeight="1" x14ac:dyDescent="0.2">
      <c r="A190" s="33"/>
      <c r="D190" s="44" t="s">
        <v>57</v>
      </c>
      <c r="E190" s="59" t="s">
        <v>57</v>
      </c>
      <c r="F190" s="59" t="s">
        <v>57</v>
      </c>
      <c r="G190" s="58" t="s">
        <v>57</v>
      </c>
      <c r="H190" s="54" t="s">
        <v>57</v>
      </c>
      <c r="K190"/>
      <c r="M190"/>
      <c r="O190"/>
      <c r="Q190"/>
    </row>
    <row r="191" spans="1:17" ht="15.75" customHeight="1" thickBot="1" x14ac:dyDescent="0.25">
      <c r="A191" s="33"/>
      <c r="D191" s="49" t="s">
        <v>195</v>
      </c>
      <c r="E191" s="46" t="s">
        <v>195</v>
      </c>
      <c r="F191" s="46" t="s">
        <v>195</v>
      </c>
      <c r="G191" s="47" t="s">
        <v>195</v>
      </c>
      <c r="H191" s="48" t="s">
        <v>195</v>
      </c>
      <c r="K191"/>
      <c r="M191"/>
      <c r="O191"/>
      <c r="Q191"/>
    </row>
    <row r="192" spans="1:17" ht="15.75" customHeight="1" x14ac:dyDescent="0.2">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
      <c r="A193" s="33"/>
      <c r="D193" s="44" t="s">
        <v>57</v>
      </c>
      <c r="E193" s="59" t="s">
        <v>195</v>
      </c>
      <c r="F193" s="59" t="s">
        <v>195</v>
      </c>
      <c r="G193" s="58" t="s">
        <v>195</v>
      </c>
      <c r="H193" s="54" t="s">
        <v>195</v>
      </c>
      <c r="K193"/>
      <c r="M193"/>
      <c r="O193"/>
      <c r="Q193"/>
    </row>
    <row r="194" spans="1:17" ht="15.75" customHeight="1" x14ac:dyDescent="0.2">
      <c r="A194" s="33"/>
      <c r="D194" s="44" t="s">
        <v>57</v>
      </c>
      <c r="E194" s="41" t="s">
        <v>195</v>
      </c>
      <c r="F194" s="41" t="s">
        <v>195</v>
      </c>
      <c r="G194" s="42" t="s">
        <v>195</v>
      </c>
      <c r="H194" s="43" t="s">
        <v>195</v>
      </c>
      <c r="K194"/>
      <c r="M194"/>
      <c r="O194"/>
      <c r="Q194"/>
    </row>
    <row r="195" spans="1:17" ht="15.75" customHeight="1" x14ac:dyDescent="0.2">
      <c r="A195" s="33"/>
      <c r="D195" s="44" t="s">
        <v>57</v>
      </c>
      <c r="E195" s="59" t="s">
        <v>195</v>
      </c>
      <c r="F195" s="59" t="s">
        <v>195</v>
      </c>
      <c r="G195" s="58" t="s">
        <v>195</v>
      </c>
      <c r="H195" s="54" t="s">
        <v>195</v>
      </c>
      <c r="K195"/>
      <c r="M195"/>
      <c r="O195"/>
      <c r="Q195"/>
    </row>
    <row r="196" spans="1:17" ht="15.75" customHeight="1" thickBot="1" x14ac:dyDescent="0.25">
      <c r="A196" s="33"/>
      <c r="D196" s="45" t="s">
        <v>57</v>
      </c>
      <c r="E196" s="57" t="s">
        <v>57</v>
      </c>
      <c r="F196" s="46" t="s">
        <v>195</v>
      </c>
      <c r="G196" s="56" t="s">
        <v>57</v>
      </c>
      <c r="H196" s="48" t="s">
        <v>195</v>
      </c>
      <c r="K196"/>
      <c r="M196"/>
      <c r="O196"/>
      <c r="Q196"/>
    </row>
    <row r="197" spans="1:17" ht="15.75" customHeight="1" x14ac:dyDescent="0.2">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
      <c r="A198" s="33"/>
      <c r="D198" s="44" t="s">
        <v>195</v>
      </c>
      <c r="E198" s="59" t="s">
        <v>57</v>
      </c>
      <c r="F198" s="59" t="s">
        <v>195</v>
      </c>
      <c r="G198" s="58" t="s">
        <v>57</v>
      </c>
      <c r="H198" s="54" t="s">
        <v>195</v>
      </c>
      <c r="K198"/>
      <c r="M198"/>
      <c r="O198"/>
      <c r="Q198"/>
    </row>
    <row r="199" spans="1:17" ht="15.75" customHeight="1" x14ac:dyDescent="0.2">
      <c r="A199" s="33"/>
      <c r="D199" s="44" t="s">
        <v>195</v>
      </c>
      <c r="E199" s="59" t="s">
        <v>57</v>
      </c>
      <c r="F199" s="59" t="s">
        <v>195</v>
      </c>
      <c r="G199" s="58" t="s">
        <v>57</v>
      </c>
      <c r="H199" s="54" t="s">
        <v>195</v>
      </c>
      <c r="K199"/>
      <c r="M199"/>
      <c r="O199"/>
      <c r="Q199"/>
    </row>
    <row r="200" spans="1:17" ht="15.75" customHeight="1" x14ac:dyDescent="0.2">
      <c r="A200" s="33"/>
      <c r="D200" s="44" t="s">
        <v>195</v>
      </c>
      <c r="E200" s="59" t="s">
        <v>57</v>
      </c>
      <c r="F200" s="59" t="s">
        <v>195</v>
      </c>
      <c r="G200" s="58" t="s">
        <v>57</v>
      </c>
      <c r="H200" s="54" t="s">
        <v>195</v>
      </c>
      <c r="K200"/>
      <c r="M200"/>
      <c r="O200"/>
      <c r="Q200"/>
    </row>
    <row r="201" spans="1:17" ht="15.75" customHeight="1" thickBot="1" x14ac:dyDescent="0.25">
      <c r="A201" s="33"/>
      <c r="D201" s="45" t="s">
        <v>195</v>
      </c>
      <c r="E201" s="57" t="s">
        <v>57</v>
      </c>
      <c r="F201" s="57" t="s">
        <v>195</v>
      </c>
      <c r="G201" s="56" t="s">
        <v>57</v>
      </c>
      <c r="H201" s="55" t="s">
        <v>195</v>
      </c>
      <c r="K201"/>
      <c r="M201"/>
      <c r="O201"/>
      <c r="Q201"/>
    </row>
    <row r="202" spans="1:17" ht="15.75" customHeight="1" x14ac:dyDescent="0.2">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
      <c r="A203" s="33"/>
      <c r="D203" s="44" t="s">
        <v>195</v>
      </c>
      <c r="E203" s="59" t="s">
        <v>57</v>
      </c>
      <c r="F203" s="59" t="s">
        <v>195</v>
      </c>
      <c r="G203" s="58" t="s">
        <v>195</v>
      </c>
      <c r="H203" s="54" t="s">
        <v>195</v>
      </c>
      <c r="K203"/>
      <c r="M203"/>
      <c r="O203"/>
      <c r="Q203"/>
    </row>
    <row r="204" spans="1:17" ht="15.75" customHeight="1" x14ac:dyDescent="0.2">
      <c r="A204" s="33"/>
      <c r="D204" s="44" t="s">
        <v>195</v>
      </c>
      <c r="E204" s="59" t="s">
        <v>195</v>
      </c>
      <c r="F204" s="59" t="s">
        <v>195</v>
      </c>
      <c r="G204" s="58" t="s">
        <v>195</v>
      </c>
      <c r="H204" s="54" t="s">
        <v>195</v>
      </c>
      <c r="K204"/>
      <c r="M204"/>
      <c r="O204"/>
      <c r="Q204"/>
    </row>
    <row r="205" spans="1:17" ht="15.75" customHeight="1" x14ac:dyDescent="0.2">
      <c r="A205" s="33"/>
      <c r="D205" s="44" t="s">
        <v>195</v>
      </c>
      <c r="E205" s="59" t="s">
        <v>195</v>
      </c>
      <c r="F205" s="59" t="s">
        <v>195</v>
      </c>
      <c r="G205" s="58" t="s">
        <v>57</v>
      </c>
      <c r="H205" s="54" t="s">
        <v>195</v>
      </c>
      <c r="K205"/>
      <c r="M205"/>
      <c r="O205"/>
      <c r="Q205"/>
    </row>
    <row r="206" spans="1:17" ht="15.75" customHeight="1" thickBot="1" x14ac:dyDescent="0.25">
      <c r="A206" s="33"/>
      <c r="D206" s="45" t="s">
        <v>195</v>
      </c>
      <c r="E206" s="57" t="s">
        <v>195</v>
      </c>
      <c r="F206" s="57" t="s">
        <v>195</v>
      </c>
      <c r="G206" s="56" t="s">
        <v>195</v>
      </c>
      <c r="H206" s="55" t="s">
        <v>195</v>
      </c>
      <c r="K206"/>
      <c r="M206"/>
      <c r="O206"/>
      <c r="Q206"/>
    </row>
    <row r="207" spans="1:17" ht="15.75" customHeight="1" x14ac:dyDescent="0.2">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
      <c r="A208" s="33"/>
      <c r="D208" s="44" t="s">
        <v>57</v>
      </c>
      <c r="E208" s="59" t="s">
        <v>57</v>
      </c>
      <c r="F208" s="59" t="s">
        <v>57</v>
      </c>
      <c r="G208" s="58" t="s">
        <v>195</v>
      </c>
      <c r="H208" s="54" t="s">
        <v>195</v>
      </c>
      <c r="K208"/>
      <c r="M208"/>
      <c r="O208"/>
      <c r="Q208"/>
    </row>
    <row r="209" spans="1:17" ht="15.75" customHeight="1" x14ac:dyDescent="0.2">
      <c r="A209" s="33"/>
      <c r="D209" s="44" t="s">
        <v>195</v>
      </c>
      <c r="E209" s="59" t="s">
        <v>57</v>
      </c>
      <c r="F209" s="59" t="s">
        <v>195</v>
      </c>
      <c r="G209" s="58" t="s">
        <v>57</v>
      </c>
      <c r="H209" s="54" t="s">
        <v>195</v>
      </c>
      <c r="K209"/>
      <c r="M209"/>
      <c r="O209"/>
      <c r="Q209"/>
    </row>
    <row r="210" spans="1:17" ht="15.75" customHeight="1" x14ac:dyDescent="0.2">
      <c r="A210" s="33"/>
      <c r="D210" s="44" t="s">
        <v>195</v>
      </c>
      <c r="E210" s="59" t="s">
        <v>195</v>
      </c>
      <c r="F210" s="59" t="s">
        <v>57</v>
      </c>
      <c r="G210" s="58" t="s">
        <v>57</v>
      </c>
      <c r="H210" s="54" t="s">
        <v>57</v>
      </c>
      <c r="K210"/>
      <c r="M210"/>
      <c r="O210"/>
      <c r="Q210"/>
    </row>
    <row r="211" spans="1:17" ht="15.75" customHeight="1" thickBot="1" x14ac:dyDescent="0.25">
      <c r="A211" s="33"/>
      <c r="D211" s="45" t="s">
        <v>195</v>
      </c>
      <c r="E211" s="57" t="s">
        <v>195</v>
      </c>
      <c r="F211" s="57" t="s">
        <v>195</v>
      </c>
      <c r="G211" s="56" t="s">
        <v>57</v>
      </c>
      <c r="H211" s="55" t="s">
        <v>195</v>
      </c>
      <c r="K211"/>
      <c r="M211"/>
      <c r="O211"/>
      <c r="Q211"/>
    </row>
    <row r="212" spans="1:17" ht="15.75" customHeight="1" x14ac:dyDescent="0.2">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
      <c r="A213" s="33"/>
      <c r="D213" s="44" t="s">
        <v>57</v>
      </c>
      <c r="E213" s="59" t="s">
        <v>57</v>
      </c>
      <c r="F213" s="59" t="s">
        <v>57</v>
      </c>
      <c r="G213" s="58" t="s">
        <v>57</v>
      </c>
      <c r="H213" s="54" t="s">
        <v>57</v>
      </c>
      <c r="K213"/>
      <c r="M213"/>
      <c r="O213"/>
      <c r="Q213"/>
    </row>
    <row r="214" spans="1:17" ht="15.75" customHeight="1" x14ac:dyDescent="0.2">
      <c r="A214" s="33"/>
      <c r="D214" s="44" t="s">
        <v>195</v>
      </c>
      <c r="E214" s="59" t="s">
        <v>195</v>
      </c>
      <c r="F214" s="59" t="s">
        <v>195</v>
      </c>
      <c r="G214" s="58" t="s">
        <v>195</v>
      </c>
      <c r="H214" s="54" t="s">
        <v>195</v>
      </c>
      <c r="K214"/>
      <c r="M214"/>
      <c r="O214"/>
      <c r="Q214"/>
    </row>
    <row r="215" spans="1:17" ht="15.75" customHeight="1" x14ac:dyDescent="0.2">
      <c r="A215" s="33"/>
      <c r="D215" s="44" t="s">
        <v>57</v>
      </c>
      <c r="E215" s="59" t="s">
        <v>57</v>
      </c>
      <c r="F215" s="59" t="s">
        <v>57</v>
      </c>
      <c r="G215" s="58" t="s">
        <v>57</v>
      </c>
      <c r="H215" s="54" t="s">
        <v>57</v>
      </c>
      <c r="K215"/>
      <c r="M215"/>
      <c r="O215"/>
      <c r="Q215"/>
    </row>
    <row r="216" spans="1:17" ht="15.75" customHeight="1" thickBot="1" x14ac:dyDescent="0.25">
      <c r="A216" s="33"/>
      <c r="D216" s="45" t="s">
        <v>195</v>
      </c>
      <c r="E216" s="57" t="s">
        <v>195</v>
      </c>
      <c r="F216" s="57" t="s">
        <v>195</v>
      </c>
      <c r="G216" s="56" t="s">
        <v>195</v>
      </c>
      <c r="H216" s="55" t="s">
        <v>195</v>
      </c>
      <c r="K216"/>
      <c r="M216"/>
      <c r="O216"/>
      <c r="Q216"/>
    </row>
    <row r="217" spans="1:17" ht="15.75" customHeight="1" x14ac:dyDescent="0.2">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
      <c r="A218" s="33"/>
      <c r="D218" s="44" t="s">
        <v>57</v>
      </c>
      <c r="E218" s="59" t="s">
        <v>195</v>
      </c>
      <c r="F218" s="59" t="s">
        <v>195</v>
      </c>
      <c r="G218" s="58" t="s">
        <v>195</v>
      </c>
      <c r="H218" s="54" t="s">
        <v>195</v>
      </c>
      <c r="K218"/>
      <c r="M218"/>
      <c r="O218"/>
      <c r="Q218"/>
    </row>
    <row r="219" spans="1:17" ht="15.75" customHeight="1" x14ac:dyDescent="0.2">
      <c r="A219" s="33"/>
      <c r="D219" s="44" t="s">
        <v>195</v>
      </c>
      <c r="E219" s="59" t="s">
        <v>195</v>
      </c>
      <c r="F219" s="59" t="s">
        <v>195</v>
      </c>
      <c r="G219" s="58" t="s">
        <v>195</v>
      </c>
      <c r="H219" s="54" t="s">
        <v>195</v>
      </c>
      <c r="K219"/>
      <c r="M219"/>
      <c r="O219"/>
      <c r="Q219"/>
    </row>
    <row r="220" spans="1:17" ht="15.75" customHeight="1" x14ac:dyDescent="0.2">
      <c r="A220" s="33"/>
      <c r="D220" s="44" t="s">
        <v>57</v>
      </c>
      <c r="E220" s="59" t="s">
        <v>195</v>
      </c>
      <c r="F220" s="59" t="s">
        <v>195</v>
      </c>
      <c r="G220" s="58" t="s">
        <v>195</v>
      </c>
      <c r="H220" s="54" t="s">
        <v>195</v>
      </c>
      <c r="K220"/>
      <c r="M220"/>
      <c r="O220"/>
      <c r="Q220"/>
    </row>
    <row r="221" spans="1:17" ht="15.75" customHeight="1" thickBot="1" x14ac:dyDescent="0.25">
      <c r="A221" s="33"/>
      <c r="D221" s="45" t="s">
        <v>195</v>
      </c>
      <c r="E221" s="57" t="s">
        <v>57</v>
      </c>
      <c r="F221" s="57" t="s">
        <v>195</v>
      </c>
      <c r="G221" s="56" t="s">
        <v>57</v>
      </c>
      <c r="H221" s="55" t="s">
        <v>195</v>
      </c>
      <c r="K221"/>
      <c r="M221"/>
      <c r="O221"/>
      <c r="Q221"/>
    </row>
    <row r="222" spans="1:17" ht="15.75" customHeight="1" x14ac:dyDescent="0.2">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
      <c r="A223" s="33"/>
      <c r="D223" s="44" t="s">
        <v>195</v>
      </c>
      <c r="E223" s="59" t="s">
        <v>57</v>
      </c>
      <c r="F223" s="59" t="s">
        <v>195</v>
      </c>
      <c r="G223" s="58" t="s">
        <v>57</v>
      </c>
      <c r="H223" s="54" t="s">
        <v>195</v>
      </c>
      <c r="K223"/>
      <c r="M223"/>
      <c r="O223"/>
      <c r="Q223"/>
    </row>
    <row r="224" spans="1:17" ht="15.75" customHeight="1" x14ac:dyDescent="0.2">
      <c r="A224" s="33"/>
      <c r="D224" s="44" t="s">
        <v>195</v>
      </c>
      <c r="E224" s="59" t="s">
        <v>57</v>
      </c>
      <c r="F224" s="59" t="s">
        <v>195</v>
      </c>
      <c r="G224" s="58" t="s">
        <v>57</v>
      </c>
      <c r="H224" s="54" t="s">
        <v>195</v>
      </c>
      <c r="K224"/>
      <c r="M224"/>
      <c r="O224"/>
      <c r="Q224"/>
    </row>
    <row r="225" spans="1:17" ht="15.75" customHeight="1" x14ac:dyDescent="0.2">
      <c r="A225" s="33"/>
      <c r="D225" s="44" t="s">
        <v>195</v>
      </c>
      <c r="E225" s="59" t="s">
        <v>57</v>
      </c>
      <c r="F225" s="59" t="s">
        <v>195</v>
      </c>
      <c r="G225" s="58" t="s">
        <v>57</v>
      </c>
      <c r="H225" s="54" t="s">
        <v>195</v>
      </c>
      <c r="K225"/>
      <c r="M225"/>
      <c r="O225"/>
      <c r="Q225"/>
    </row>
    <row r="226" spans="1:17" ht="15.75" customHeight="1" thickBot="1" x14ac:dyDescent="0.25">
      <c r="A226" s="33"/>
      <c r="D226" s="45" t="s">
        <v>195</v>
      </c>
      <c r="E226" s="57" t="s">
        <v>57</v>
      </c>
      <c r="F226" s="57" t="s">
        <v>195</v>
      </c>
      <c r="G226" s="56" t="s">
        <v>57</v>
      </c>
      <c r="H226" s="55" t="s">
        <v>195</v>
      </c>
      <c r="K226"/>
      <c r="M226"/>
      <c r="O226"/>
      <c r="Q226"/>
    </row>
    <row r="227" spans="1:17" ht="15.75" customHeight="1" x14ac:dyDescent="0.2">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
      <c r="A228" s="33"/>
      <c r="D228" s="44" t="s">
        <v>195</v>
      </c>
      <c r="E228" s="59" t="s">
        <v>57</v>
      </c>
      <c r="F228" s="59" t="s">
        <v>195</v>
      </c>
      <c r="G228" s="58" t="s">
        <v>195</v>
      </c>
      <c r="H228" s="54" t="s">
        <v>195</v>
      </c>
      <c r="K228"/>
      <c r="M228"/>
      <c r="O228"/>
      <c r="Q228"/>
    </row>
    <row r="229" spans="1:17" ht="15.75" customHeight="1" x14ac:dyDescent="0.2">
      <c r="A229" s="33"/>
      <c r="D229" s="44" t="s">
        <v>195</v>
      </c>
      <c r="E229" s="59" t="s">
        <v>195</v>
      </c>
      <c r="F229" s="59" t="s">
        <v>195</v>
      </c>
      <c r="G229" s="58" t="s">
        <v>195</v>
      </c>
      <c r="H229" s="54" t="s">
        <v>195</v>
      </c>
      <c r="K229"/>
      <c r="M229"/>
      <c r="O229"/>
      <c r="Q229"/>
    </row>
    <row r="230" spans="1:17" ht="15.75" customHeight="1" x14ac:dyDescent="0.2">
      <c r="A230" s="33"/>
      <c r="D230" s="44" t="s">
        <v>195</v>
      </c>
      <c r="E230" s="59" t="s">
        <v>195</v>
      </c>
      <c r="F230" s="59" t="s">
        <v>195</v>
      </c>
      <c r="G230" s="58" t="s">
        <v>57</v>
      </c>
      <c r="H230" s="54" t="s">
        <v>195</v>
      </c>
      <c r="K230"/>
      <c r="M230"/>
      <c r="O230"/>
      <c r="Q230"/>
    </row>
    <row r="231" spans="1:17" ht="15.75" customHeight="1" thickBot="1" x14ac:dyDescent="0.25">
      <c r="A231" s="33"/>
      <c r="D231" s="45" t="s">
        <v>195</v>
      </c>
      <c r="E231" s="57" t="s">
        <v>195</v>
      </c>
      <c r="F231" s="57" t="s">
        <v>195</v>
      </c>
      <c r="G231" s="56" t="s">
        <v>195</v>
      </c>
      <c r="H231" s="55" t="s">
        <v>195</v>
      </c>
      <c r="K231"/>
      <c r="M231"/>
      <c r="O231"/>
      <c r="Q231"/>
    </row>
    <row r="232" spans="1:17" ht="15.75" customHeight="1" x14ac:dyDescent="0.2">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
      <c r="A233" s="33"/>
      <c r="D233" s="44" t="s">
        <v>57</v>
      </c>
      <c r="E233" s="59" t="s">
        <v>57</v>
      </c>
      <c r="F233" s="59" t="s">
        <v>57</v>
      </c>
      <c r="G233" s="58" t="s">
        <v>195</v>
      </c>
      <c r="H233" s="54" t="s">
        <v>195</v>
      </c>
      <c r="K233"/>
      <c r="M233"/>
      <c r="O233"/>
      <c r="Q233"/>
    </row>
    <row r="234" spans="1:17" ht="15.75" customHeight="1" x14ac:dyDescent="0.2">
      <c r="A234" s="33"/>
      <c r="D234" s="44" t="s">
        <v>195</v>
      </c>
      <c r="E234" s="59" t="s">
        <v>57</v>
      </c>
      <c r="F234" s="59" t="s">
        <v>195</v>
      </c>
      <c r="G234" s="58" t="s">
        <v>57</v>
      </c>
      <c r="H234" s="54" t="s">
        <v>195</v>
      </c>
      <c r="K234"/>
      <c r="M234"/>
      <c r="O234"/>
      <c r="Q234"/>
    </row>
    <row r="235" spans="1:17" ht="15.75" customHeight="1" x14ac:dyDescent="0.2">
      <c r="A235" s="33"/>
      <c r="D235" s="44" t="s">
        <v>195</v>
      </c>
      <c r="E235" s="59" t="s">
        <v>195</v>
      </c>
      <c r="F235" s="59" t="s">
        <v>57</v>
      </c>
      <c r="G235" s="58" t="s">
        <v>57</v>
      </c>
      <c r="H235" s="54" t="s">
        <v>57</v>
      </c>
      <c r="K235"/>
      <c r="M235"/>
      <c r="O235"/>
      <c r="Q235"/>
    </row>
    <row r="236" spans="1:17" ht="15.75" customHeight="1" thickBot="1" x14ac:dyDescent="0.25">
      <c r="A236" s="33"/>
      <c r="D236" s="45" t="s">
        <v>195</v>
      </c>
      <c r="E236" s="57" t="s">
        <v>195</v>
      </c>
      <c r="F236" s="57" t="s">
        <v>195</v>
      </c>
      <c r="G236" s="56" t="s">
        <v>57</v>
      </c>
      <c r="H236" s="55" t="s">
        <v>195</v>
      </c>
      <c r="K236"/>
      <c r="M236"/>
      <c r="O236"/>
      <c r="Q236"/>
    </row>
    <row r="237" spans="1:17" ht="15.75" customHeight="1" x14ac:dyDescent="0.2">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
      <c r="A238" s="33"/>
      <c r="D238" s="44" t="s">
        <v>57</v>
      </c>
      <c r="E238" s="59" t="s">
        <v>57</v>
      </c>
      <c r="F238" s="59" t="s">
        <v>57</v>
      </c>
      <c r="G238" s="58" t="s">
        <v>57</v>
      </c>
      <c r="H238" s="54" t="s">
        <v>57</v>
      </c>
      <c r="K238"/>
      <c r="M238"/>
      <c r="O238"/>
      <c r="Q238"/>
    </row>
    <row r="239" spans="1:17" ht="15.75" customHeight="1" x14ac:dyDescent="0.2">
      <c r="A239" s="33"/>
      <c r="D239" s="44" t="s">
        <v>195</v>
      </c>
      <c r="E239" s="59" t="s">
        <v>195</v>
      </c>
      <c r="F239" s="59" t="s">
        <v>195</v>
      </c>
      <c r="G239" s="58" t="s">
        <v>195</v>
      </c>
      <c r="H239" s="54" t="s">
        <v>195</v>
      </c>
      <c r="K239"/>
      <c r="M239"/>
      <c r="O239"/>
      <c r="Q239"/>
    </row>
    <row r="240" spans="1:17" ht="15.75" customHeight="1" x14ac:dyDescent="0.2">
      <c r="A240" s="33"/>
      <c r="D240" s="44" t="s">
        <v>57</v>
      </c>
      <c r="E240" s="59" t="s">
        <v>57</v>
      </c>
      <c r="F240" s="59" t="s">
        <v>57</v>
      </c>
      <c r="G240" s="58" t="s">
        <v>57</v>
      </c>
      <c r="H240" s="54" t="s">
        <v>57</v>
      </c>
      <c r="K240"/>
      <c r="M240"/>
      <c r="O240"/>
      <c r="Q240"/>
    </row>
    <row r="241" spans="1:17" ht="15.75" customHeight="1" thickBot="1" x14ac:dyDescent="0.25">
      <c r="A241" s="33"/>
      <c r="D241" s="45" t="s">
        <v>195</v>
      </c>
      <c r="E241" s="57" t="s">
        <v>195</v>
      </c>
      <c r="F241" s="57" t="s">
        <v>195</v>
      </c>
      <c r="G241" s="56" t="s">
        <v>195</v>
      </c>
      <c r="H241" s="55" t="s">
        <v>195</v>
      </c>
      <c r="K241"/>
      <c r="M241"/>
      <c r="O241"/>
      <c r="Q241"/>
    </row>
    <row r="242" spans="1:17" ht="15.75" customHeight="1" x14ac:dyDescent="0.2">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
      <c r="A243" s="33"/>
      <c r="D243" s="44" t="s">
        <v>57</v>
      </c>
      <c r="E243" s="59" t="s">
        <v>195</v>
      </c>
      <c r="F243" s="59" t="s">
        <v>195</v>
      </c>
      <c r="G243" s="58" t="s">
        <v>195</v>
      </c>
      <c r="H243" s="54" t="s">
        <v>195</v>
      </c>
      <c r="K243"/>
      <c r="M243"/>
      <c r="O243"/>
      <c r="Q243"/>
    </row>
    <row r="244" spans="1:17" ht="15.75" customHeight="1" x14ac:dyDescent="0.2">
      <c r="A244" s="33"/>
      <c r="D244" s="44" t="s">
        <v>195</v>
      </c>
      <c r="E244" s="59" t="s">
        <v>195</v>
      </c>
      <c r="F244" s="59" t="s">
        <v>195</v>
      </c>
      <c r="G244" s="58" t="s">
        <v>195</v>
      </c>
      <c r="H244" s="54" t="s">
        <v>195</v>
      </c>
      <c r="K244"/>
      <c r="M244"/>
      <c r="O244"/>
      <c r="Q244"/>
    </row>
    <row r="245" spans="1:17" ht="15.75" customHeight="1" x14ac:dyDescent="0.2">
      <c r="A245" s="33"/>
      <c r="D245" s="44" t="s">
        <v>57</v>
      </c>
      <c r="E245" s="59" t="s">
        <v>195</v>
      </c>
      <c r="F245" s="59" t="s">
        <v>195</v>
      </c>
      <c r="G245" s="58" t="s">
        <v>195</v>
      </c>
      <c r="H245" s="54" t="s">
        <v>195</v>
      </c>
      <c r="K245"/>
      <c r="M245"/>
      <c r="O245"/>
      <c r="Q245"/>
    </row>
    <row r="246" spans="1:17" ht="15.75" customHeight="1" thickBot="1" x14ac:dyDescent="0.25">
      <c r="A246" s="33"/>
      <c r="D246" s="45" t="s">
        <v>195</v>
      </c>
      <c r="E246" s="57" t="s">
        <v>57</v>
      </c>
      <c r="F246" s="57" t="s">
        <v>195</v>
      </c>
      <c r="G246" s="56" t="s">
        <v>57</v>
      </c>
      <c r="H246" s="55" t="s">
        <v>195</v>
      </c>
      <c r="K246"/>
      <c r="M246"/>
      <c r="O246"/>
      <c r="Q246"/>
    </row>
    <row r="247" spans="1:17" ht="15.75" customHeight="1" x14ac:dyDescent="0.2">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
      <c r="A248" s="33"/>
      <c r="D248" s="44" t="s">
        <v>195</v>
      </c>
      <c r="E248" s="59" t="s">
        <v>57</v>
      </c>
      <c r="F248" s="59" t="s">
        <v>195</v>
      </c>
      <c r="G248" s="58" t="s">
        <v>57</v>
      </c>
      <c r="H248" s="54" t="s">
        <v>195</v>
      </c>
      <c r="K248"/>
      <c r="M248"/>
      <c r="O248"/>
      <c r="Q248"/>
    </row>
    <row r="249" spans="1:17" ht="15.75" customHeight="1" x14ac:dyDescent="0.2">
      <c r="A249" s="33"/>
      <c r="D249" s="44" t="s">
        <v>195</v>
      </c>
      <c r="E249" s="59" t="s">
        <v>57</v>
      </c>
      <c r="F249" s="59" t="s">
        <v>195</v>
      </c>
      <c r="G249" s="58" t="s">
        <v>57</v>
      </c>
      <c r="H249" s="54" t="s">
        <v>195</v>
      </c>
      <c r="K249"/>
      <c r="M249"/>
      <c r="O249"/>
      <c r="Q249"/>
    </row>
    <row r="250" spans="1:17" ht="15.75" customHeight="1" x14ac:dyDescent="0.2">
      <c r="A250" s="33"/>
      <c r="D250" s="44" t="s">
        <v>195</v>
      </c>
      <c r="E250" s="59" t="s">
        <v>57</v>
      </c>
      <c r="F250" s="59" t="s">
        <v>195</v>
      </c>
      <c r="G250" s="58" t="s">
        <v>57</v>
      </c>
      <c r="H250" s="54" t="s">
        <v>195</v>
      </c>
      <c r="K250"/>
      <c r="M250"/>
      <c r="O250"/>
      <c r="Q250"/>
    </row>
    <row r="251" spans="1:17" ht="15.75" customHeight="1" thickBot="1" x14ac:dyDescent="0.25">
      <c r="A251" s="33"/>
      <c r="D251" s="45" t="s">
        <v>195</v>
      </c>
      <c r="E251" s="57" t="s">
        <v>57</v>
      </c>
      <c r="F251" s="57" t="s">
        <v>195</v>
      </c>
      <c r="G251" s="56" t="s">
        <v>57</v>
      </c>
      <c r="H251" s="55" t="s">
        <v>195</v>
      </c>
      <c r="K251"/>
      <c r="M251"/>
      <c r="O251"/>
      <c r="Q251"/>
    </row>
    <row r="252" spans="1:17" ht="15.75" customHeight="1" x14ac:dyDescent="0.2">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
      <c r="A253" s="33"/>
      <c r="D253" s="44" t="s">
        <v>195</v>
      </c>
      <c r="E253" s="59" t="s">
        <v>57</v>
      </c>
      <c r="F253" s="59" t="s">
        <v>195</v>
      </c>
      <c r="G253" s="58" t="s">
        <v>195</v>
      </c>
      <c r="H253" s="54" t="s">
        <v>195</v>
      </c>
      <c r="K253"/>
      <c r="M253"/>
      <c r="O253"/>
      <c r="Q253"/>
    </row>
    <row r="254" spans="1:17" ht="15.75" customHeight="1" x14ac:dyDescent="0.2">
      <c r="A254" s="33"/>
      <c r="D254" s="44" t="s">
        <v>195</v>
      </c>
      <c r="E254" s="59" t="s">
        <v>195</v>
      </c>
      <c r="F254" s="59" t="s">
        <v>195</v>
      </c>
      <c r="G254" s="58" t="s">
        <v>195</v>
      </c>
      <c r="H254" s="54" t="s">
        <v>195</v>
      </c>
      <c r="K254"/>
      <c r="M254"/>
      <c r="O254"/>
      <c r="Q254"/>
    </row>
    <row r="255" spans="1:17" ht="15.75" customHeight="1" x14ac:dyDescent="0.2">
      <c r="A255" s="33"/>
      <c r="D255" s="44" t="s">
        <v>195</v>
      </c>
      <c r="E255" s="59" t="s">
        <v>195</v>
      </c>
      <c r="F255" s="59" t="s">
        <v>195</v>
      </c>
      <c r="G255" s="58" t="s">
        <v>57</v>
      </c>
      <c r="H255" s="54" t="s">
        <v>195</v>
      </c>
      <c r="K255"/>
      <c r="M255"/>
      <c r="O255"/>
      <c r="Q255"/>
    </row>
    <row r="256" spans="1:17" ht="15.75" customHeight="1" thickBot="1" x14ac:dyDescent="0.25">
      <c r="A256" s="33"/>
      <c r="D256" s="45" t="s">
        <v>195</v>
      </c>
      <c r="E256" s="57" t="s">
        <v>195</v>
      </c>
      <c r="F256" s="57" t="s">
        <v>195</v>
      </c>
      <c r="G256" s="56" t="s">
        <v>195</v>
      </c>
      <c r="H256" s="55" t="s">
        <v>195</v>
      </c>
      <c r="K256"/>
      <c r="M256"/>
      <c r="O256"/>
      <c r="Q256"/>
    </row>
    <row r="257" spans="1:17" ht="15.75" customHeight="1" x14ac:dyDescent="0.2">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
      <c r="A258" s="33"/>
      <c r="D258" s="44" t="s">
        <v>57</v>
      </c>
      <c r="E258" s="59" t="s">
        <v>57</v>
      </c>
      <c r="F258" s="59" t="s">
        <v>57</v>
      </c>
      <c r="G258" s="58" t="s">
        <v>195</v>
      </c>
      <c r="H258" s="54" t="s">
        <v>195</v>
      </c>
      <c r="K258"/>
      <c r="M258"/>
      <c r="O258"/>
      <c r="Q258"/>
    </row>
    <row r="259" spans="1:17" ht="15.75" customHeight="1" x14ac:dyDescent="0.2">
      <c r="A259" s="33"/>
      <c r="D259" s="44" t="s">
        <v>195</v>
      </c>
      <c r="E259" s="59" t="s">
        <v>57</v>
      </c>
      <c r="F259" s="59" t="s">
        <v>195</v>
      </c>
      <c r="G259" s="58" t="s">
        <v>57</v>
      </c>
      <c r="H259" s="54" t="s">
        <v>195</v>
      </c>
      <c r="K259"/>
      <c r="M259"/>
      <c r="O259"/>
      <c r="Q259"/>
    </row>
    <row r="260" spans="1:17" ht="15.75" customHeight="1" x14ac:dyDescent="0.2">
      <c r="A260" s="33"/>
      <c r="D260" s="44" t="s">
        <v>195</v>
      </c>
      <c r="E260" s="59" t="s">
        <v>195</v>
      </c>
      <c r="F260" s="59" t="s">
        <v>57</v>
      </c>
      <c r="G260" s="58" t="s">
        <v>57</v>
      </c>
      <c r="H260" s="54" t="s">
        <v>57</v>
      </c>
      <c r="K260"/>
      <c r="M260"/>
      <c r="O260"/>
      <c r="Q260"/>
    </row>
    <row r="261" spans="1:17" ht="15.75" customHeight="1" thickBot="1" x14ac:dyDescent="0.25">
      <c r="A261" s="33"/>
      <c r="D261" s="45" t="s">
        <v>195</v>
      </c>
      <c r="E261" s="57" t="s">
        <v>195</v>
      </c>
      <c r="F261" s="57" t="s">
        <v>195</v>
      </c>
      <c r="G261" s="56" t="s">
        <v>57</v>
      </c>
      <c r="H261" s="55" t="s">
        <v>195</v>
      </c>
      <c r="K261"/>
      <c r="M261"/>
      <c r="O261"/>
      <c r="Q261"/>
    </row>
    <row r="262" spans="1:17" ht="15.75" customHeight="1" x14ac:dyDescent="0.2">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
      <c r="A263" s="33"/>
      <c r="D263" s="44" t="s">
        <v>57</v>
      </c>
      <c r="E263" s="59" t="s">
        <v>57</v>
      </c>
      <c r="F263" s="59" t="s">
        <v>57</v>
      </c>
      <c r="G263" s="58" t="s">
        <v>57</v>
      </c>
      <c r="H263" s="54" t="s">
        <v>57</v>
      </c>
      <c r="K263"/>
      <c r="M263"/>
      <c r="O263"/>
      <c r="Q263"/>
    </row>
    <row r="264" spans="1:17" ht="15.75" customHeight="1" x14ac:dyDescent="0.2">
      <c r="A264" s="33"/>
      <c r="D264" s="44" t="s">
        <v>195</v>
      </c>
      <c r="E264" s="59" t="s">
        <v>195</v>
      </c>
      <c r="F264" s="59" t="s">
        <v>195</v>
      </c>
      <c r="G264" s="58" t="s">
        <v>195</v>
      </c>
      <c r="H264" s="54" t="s">
        <v>195</v>
      </c>
      <c r="K264"/>
      <c r="M264"/>
      <c r="O264"/>
      <c r="Q264"/>
    </row>
    <row r="265" spans="1:17" ht="15.75" customHeight="1" x14ac:dyDescent="0.2">
      <c r="A265" s="33"/>
      <c r="D265" s="44" t="s">
        <v>57</v>
      </c>
      <c r="E265" s="59" t="s">
        <v>57</v>
      </c>
      <c r="F265" s="59" t="s">
        <v>57</v>
      </c>
      <c r="G265" s="58" t="s">
        <v>57</v>
      </c>
      <c r="H265" s="54" t="s">
        <v>57</v>
      </c>
      <c r="K265"/>
      <c r="M265"/>
      <c r="O265"/>
      <c r="Q265"/>
    </row>
    <row r="266" spans="1:17" ht="15.75" customHeight="1" thickBot="1" x14ac:dyDescent="0.25">
      <c r="A266" s="33"/>
      <c r="D266" s="45" t="s">
        <v>195</v>
      </c>
      <c r="E266" s="57" t="s">
        <v>195</v>
      </c>
      <c r="F266" s="57" t="s">
        <v>195</v>
      </c>
      <c r="G266" s="56" t="s">
        <v>195</v>
      </c>
      <c r="H266" s="55" t="s">
        <v>195</v>
      </c>
      <c r="K266"/>
      <c r="M266"/>
      <c r="O266"/>
      <c r="Q266"/>
    </row>
    <row r="267" spans="1:17" ht="15.75" customHeight="1" x14ac:dyDescent="0.2">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
      <c r="A268" s="33"/>
      <c r="D268" s="44" t="s">
        <v>57</v>
      </c>
      <c r="E268" s="59" t="s">
        <v>195</v>
      </c>
      <c r="F268" s="59" t="s">
        <v>195</v>
      </c>
      <c r="G268" s="58" t="s">
        <v>195</v>
      </c>
      <c r="H268" s="54" t="s">
        <v>195</v>
      </c>
      <c r="K268"/>
      <c r="M268"/>
      <c r="O268"/>
      <c r="Q268"/>
    </row>
    <row r="269" spans="1:17" ht="15.75" customHeight="1" x14ac:dyDescent="0.2">
      <c r="A269" s="33"/>
      <c r="D269" s="44" t="s">
        <v>195</v>
      </c>
      <c r="E269" s="59" t="s">
        <v>195</v>
      </c>
      <c r="F269" s="59" t="s">
        <v>195</v>
      </c>
      <c r="G269" s="58" t="s">
        <v>195</v>
      </c>
      <c r="H269" s="54" t="s">
        <v>195</v>
      </c>
      <c r="K269"/>
      <c r="M269"/>
      <c r="O269"/>
      <c r="Q269"/>
    </row>
    <row r="270" spans="1:17" ht="15.75" customHeight="1" x14ac:dyDescent="0.2">
      <c r="A270" s="33"/>
      <c r="D270" s="44" t="s">
        <v>57</v>
      </c>
      <c r="E270" s="59" t="s">
        <v>195</v>
      </c>
      <c r="F270" s="59" t="s">
        <v>195</v>
      </c>
      <c r="G270" s="58" t="s">
        <v>195</v>
      </c>
      <c r="H270" s="54" t="s">
        <v>195</v>
      </c>
      <c r="K270"/>
      <c r="M270"/>
      <c r="O270"/>
      <c r="Q270"/>
    </row>
    <row r="271" spans="1:17" ht="15.75" customHeight="1" thickBot="1" x14ac:dyDescent="0.25">
      <c r="A271" s="33"/>
      <c r="D271" s="45" t="s">
        <v>195</v>
      </c>
      <c r="E271" s="57" t="s">
        <v>57</v>
      </c>
      <c r="F271" s="57" t="s">
        <v>195</v>
      </c>
      <c r="G271" s="56" t="s">
        <v>57</v>
      </c>
      <c r="H271" s="55" t="s">
        <v>195</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W1032"/>
  <sheetViews>
    <sheetView workbookViewId="0">
      <pane ySplit="1" topLeftCell="A39" activePane="bottomLeft" state="frozen"/>
      <selection activeCell="I33" sqref="I33"/>
      <selection pane="bottomLeft" activeCell="K65" sqref="K6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25">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F1387"/>
  <sheetViews>
    <sheetView workbookViewId="0">
      <pane ySplit="1" topLeftCell="A1357" activePane="bottomLeft" state="frozen"/>
      <selection activeCell="I33" sqref="I33"/>
      <selection pane="bottomLeft" activeCell="A1366" sqref="A1366"/>
    </sheetView>
  </sheetViews>
  <sheetFormatPr defaultColWidth="17.28515625" defaultRowHeight="15.75" customHeight="1" x14ac:dyDescent="0.2"/>
  <cols>
    <col min="1" max="1" width="7.28515625" style="139" customWidth="1"/>
    <col min="2" max="2" width="6.28515625" style="139" bestFit="1" customWidth="1"/>
    <col min="3" max="3" width="7" style="139" bestFit="1" customWidth="1"/>
    <col min="4" max="4" width="14.7109375" style="139" bestFit="1" customWidth="1"/>
    <col min="5" max="5" width="33.7109375" style="139" customWidth="1"/>
    <col min="6" max="6" width="6.85546875" style="140" customWidth="1"/>
    <col min="7" max="7" width="26.5703125" style="139" customWidth="1"/>
    <col min="8" max="8" width="6" style="140" customWidth="1"/>
    <col min="9" max="9" width="26.5703125" style="139" customWidth="1"/>
    <col min="10" max="10" width="3.42578125" style="140" customWidth="1"/>
    <col min="11" max="11" width="17.5703125" style="139" customWidth="1"/>
    <col min="12" max="12" width="3.42578125" style="140" customWidth="1"/>
    <col min="13" max="13" width="16.140625" style="139" customWidth="1"/>
    <col min="14" max="14" width="3.42578125" style="140" customWidth="1"/>
    <col min="15" max="15" width="48.7109375" style="171" customWidth="1"/>
    <col min="16" max="16" width="5.7109375" style="140" customWidth="1"/>
    <col min="17" max="17" width="30.42578125" style="139" customWidth="1"/>
    <col min="18" max="18" width="6.140625" style="139" customWidth="1"/>
    <col min="19" max="19" width="18.85546875" style="139" customWidth="1"/>
    <col min="20" max="20" width="4.42578125" style="139" customWidth="1"/>
    <col min="21" max="21" width="22" style="139" customWidth="1"/>
    <col min="22" max="22" width="4.42578125" style="139" customWidth="1"/>
    <col min="23" max="23" width="22.28515625" style="139" customWidth="1"/>
    <col min="24" max="24" width="4.42578125" style="139" customWidth="1"/>
    <col min="25" max="25" width="18.7109375" style="139" customWidth="1"/>
    <col min="26" max="26" width="4.42578125" style="139" customWidth="1"/>
    <col min="27" max="29" width="12.28515625" style="139" customWidth="1"/>
    <col min="30" max="16384" width="17.28515625" style="139"/>
  </cols>
  <sheetData>
    <row r="1" spans="1:32" ht="15" customHeight="1" x14ac:dyDescent="0.25">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25">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25">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25">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25">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25">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25">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25">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25">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25">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25">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25">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25">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25">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25">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25">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25">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25">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25">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25">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25">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25">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25">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25">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25">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25">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25">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25">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25">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25">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25">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25">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25">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25">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25">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25">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25">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25">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25">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25">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25">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25">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25">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25">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25">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25">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25">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25">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25">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25">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25">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25">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25">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25">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25">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25">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25">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25">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25">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25">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25">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25">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25">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25">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25">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25">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25">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25">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25">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25">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25">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25">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25">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25">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25">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25">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25">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25">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25">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25">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25">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25">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25">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25">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25">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25">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25">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25">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25">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25">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25">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25">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25">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25">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25">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25">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25">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25">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25">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25">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25">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25">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25">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25">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25">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25">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25">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25">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25">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25">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25">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25">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25">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25">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25">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25">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25">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25">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25">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25">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25">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25">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25">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25">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25">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25">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25">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25">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25">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25">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25">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25">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25">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25">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25">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25">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25">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25">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25">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25">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25">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25">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25">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25">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25">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25">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25">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25">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25">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25">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25">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25">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25">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25">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25">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25">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25">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25">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25">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25">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25">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25">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25">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25">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25">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25">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25">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25">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25">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25">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25">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25">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25">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25">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25">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25">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25">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25">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25">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25">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25">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25">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25">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25">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25">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25">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25">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25">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25">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25">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25">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25">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25">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25">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25">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25">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25">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25">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25">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25">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25">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25">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25">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25">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25">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25">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25">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25">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25">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25">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25">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25">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25">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25">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25">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25">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25">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25">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25">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25">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25">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25">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25">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25">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25">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25">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25">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25">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25">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25">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25">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25">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25">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25">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25">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25">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25">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25">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25">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25">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25">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25">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25">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25">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25">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25">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25">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25">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25">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25">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25">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25">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25">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25">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25">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25">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25">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25">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25">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25">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25">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25">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25">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25">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25">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25">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25">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25">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25">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25">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25">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25">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25">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25">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25">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25">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25">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25">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25">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25">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25">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25">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25">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25">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25">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25">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25">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25">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25">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25">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25">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25">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25">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Objects!$K$45</f>
        <v>Cartridge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25">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Objects!$K$45</f>
        <v>Cartridge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25">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25">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25">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25">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25">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25">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25">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25">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25">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25">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25">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25">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25">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25">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25">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25">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25">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25">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25">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25">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25">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25">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25">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25">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25">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25">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25">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25">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25">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25">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25">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25">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25">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25">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25">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25">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25">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25">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25">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25">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25">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25">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25">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25">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25">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25">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25">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25">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25">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25">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25">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25">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25">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25">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25">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25">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25">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25">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25">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25">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25">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25">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25">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25">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25">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25">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25">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25">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25">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25">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25">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25">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25">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25">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25">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25">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25">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25">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25">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25">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25">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25">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25">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25">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25">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25">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25">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25">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25">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25">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25">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25">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25">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25">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25">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25">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25">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25">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25">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25">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25">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25">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25">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25">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25">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25">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25">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25">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25">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25">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25">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25">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25">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25">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25">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25">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25">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25">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25">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25">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25">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25">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25">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25">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25">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25">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25">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25">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25">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25">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25">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25">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25">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25">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25">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25">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25">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25">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25">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25">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25">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25">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25">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25">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25">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25">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25">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25">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25">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25">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25">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25">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25">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25">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25">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25">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25">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25">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25">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25">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25">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25">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25">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25">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25">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25">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25">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25">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25">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25">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25">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25">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25">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25">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25">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25">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25">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25">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25">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25">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25">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25">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25">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25">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25">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25">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25">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25">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25">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25">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25">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25">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25">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25">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25">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25">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25">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25">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25">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25">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25">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25">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25">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25">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25">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25">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25">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25">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25">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25">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25">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25">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25">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25">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25">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25">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25">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25">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25">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25">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25">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25">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25">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25">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25">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25">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25">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25">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25">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25">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25">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25">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25">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25">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25">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25">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25">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25">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25">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25">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25">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25">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25">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25">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25">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25">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25">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25">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25">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25">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25">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25">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25">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25">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25">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25">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25">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25">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25">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25">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25">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25">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25">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25">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25">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25">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25">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25">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25">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25">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25">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25">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25">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25">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25">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25">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25">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25">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25">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25">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25">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25">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25">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25">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25">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25">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25">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25">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25">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25">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25">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25">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25">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25">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25">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25">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25">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25">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25">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25">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25">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25">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25">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25">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25">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25">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25">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25">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25">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25">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25">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25">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25">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25">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25">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25">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25">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25">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25">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25">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25">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25">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25">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25">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25">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25">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25">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25">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25">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25">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25">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25">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25">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25">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25">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25">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25">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25">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25">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25">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25">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25">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25">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25">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25">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25">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25">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25">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25">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25">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25">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25">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25">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25">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25">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25">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25">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25">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25">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25">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25">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25">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25">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25">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25">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25">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25">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25">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25">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25">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25">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25">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25">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25">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25">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25">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25">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25">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25">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25">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25">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25">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25">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25">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25">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25">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25">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25">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25">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25">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25">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25">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25">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25">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25">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25">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25">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25">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25">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25">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25">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25">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25">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25">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25">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25">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25">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25">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25">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25">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25">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25">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25">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25">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25">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25">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25">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25">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25">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25">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25">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25">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25">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25">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25">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25">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25">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25">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25">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25">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25">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25">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25">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25">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25">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25">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25">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25">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25">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25">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25">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25">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25">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25">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25">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25">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25">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25">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25">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25">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25">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25">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25">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25">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25">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25">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25">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25">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25">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25">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25">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25">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25">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25">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25">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25">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25">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25">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25">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25">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25">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25">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25">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25">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25">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25">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25">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25">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25">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25">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25">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25">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25">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25">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25">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25">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25">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25">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25">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25">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25">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25">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25">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25">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25">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25">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25">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25">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25">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25">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25">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25">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25">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25">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25">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25">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25">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25">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25">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25">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25">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25">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25">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25">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25">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25">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25">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25">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25">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25">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25">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25">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25">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25">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25">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25">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25">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25">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25">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25">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25">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25">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25">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25">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25">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25">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25">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25">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25">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25">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25">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25">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25">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25">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25">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25">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25">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25">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25">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25">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25">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25">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25">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25">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25">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25">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25">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25">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25">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25">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25">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25">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25">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25">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25">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25">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25">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25">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25">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25">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25">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25">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25">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25">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25">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25">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25">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25">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25">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25">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25">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25">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25">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25">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25">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25">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25">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25">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25">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25">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25">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25">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25">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25">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25">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25">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25">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25">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25">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25">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25">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25">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25">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25">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25">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25">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25">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25">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25">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25">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25">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25">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25">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25">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25">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25">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25">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25">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25">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25">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25">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25">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25">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25">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25">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25">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25">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25">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25">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25">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25">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25">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25">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25">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25">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25">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25">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25">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25">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25">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25">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25">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25">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25">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25">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25">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25">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25">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25">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25">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25">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25">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25">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25">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25">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25">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25">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25">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25">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25">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25">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25">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25">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25">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25">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25">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25">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25">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25">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25">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25">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25">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25">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25">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25">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25">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25">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25">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25">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25">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25">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25">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25">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25">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25">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25">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25">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25">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25">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25">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25">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25">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25">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25">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25">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25">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25">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25">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25">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25">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25">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25">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25">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25">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25">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25">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25">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25">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25">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25">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25">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25">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25">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25">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25">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25">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25">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25">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25">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25">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25">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25">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25">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25">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25">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25">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25">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25">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25">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25">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25">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25">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25">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25">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25">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25">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25">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25">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25">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25">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25">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25">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25">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25">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25">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25">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25">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25">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25">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25">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25">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25">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25">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25">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25">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25">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25">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25">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25">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25">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25">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25">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25">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25">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25">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25">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25">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25">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25">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25">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25">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25">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25">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25">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25">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25">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25">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25">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25">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25">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25">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25">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25">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25">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25">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25">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25">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25">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25">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25">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25">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25">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25">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25">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25">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25">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25">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25">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25">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25">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25">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25">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25">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25">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25">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25">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25">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25">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25">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25">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25">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25">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25">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25">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25">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25">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25">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25">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25">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25">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25">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25">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25">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25">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25">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25">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25">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25">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25">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25">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25">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25">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25">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25">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25">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25">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25">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25">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25">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25">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25">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25">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25">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25">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25">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25">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25">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25">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25">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25">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
      <c r="A1168" s="155" t="str">
        <f>'[2]Blocks (Poly)'!A2</f>
        <v>1.3.2</v>
      </c>
      <c r="E1168" s="139" t="str">
        <f>Objects!Z2</f>
        <v>Block (AF Resin)</v>
      </c>
      <c r="F1168" s="140">
        <v>1</v>
      </c>
      <c r="O1168" s="171" t="str">
        <f>Objects!$K$94</f>
        <v>Cartridge (Carbon Monoxide)</v>
      </c>
      <c r="P1168" s="140">
        <v>1</v>
      </c>
    </row>
    <row r="1169" spans="1:28" ht="15.75" customHeight="1" x14ac:dyDescent="0.2">
      <c r="A1169" s="155" t="str">
        <f>'[2]Blocks (Poly)'!A3</f>
        <v>1.0.0</v>
      </c>
      <c r="E1169" s="139" t="str">
        <f>Objects!Z3</f>
        <v>Block (ABS)</v>
      </c>
      <c r="F1169" s="140">
        <v>1</v>
      </c>
      <c r="O1169" s="171" t="str">
        <f>Objects!$K$94</f>
        <v>Cartridge (Carbon Monoxide)</v>
      </c>
      <c r="P1169" s="140">
        <v>1</v>
      </c>
    </row>
    <row r="1170" spans="1:28" ht="15.75" customHeight="1" x14ac:dyDescent="0.2">
      <c r="A1170" s="155"/>
      <c r="E1170" s="139" t="str">
        <f>Objects!Z4</f>
        <v>Block (Alkyd Resin)</v>
      </c>
      <c r="F1170" s="140">
        <v>1</v>
      </c>
      <c r="O1170" s="171" t="str">
        <f>Objects!$K$94</f>
        <v>Cartridge (Carbon Monoxide)</v>
      </c>
      <c r="P1170" s="140">
        <v>1</v>
      </c>
    </row>
    <row r="1171" spans="1:28" ht="15.75" customHeight="1" x14ac:dyDescent="0.2">
      <c r="A1171" s="155" t="str">
        <f>'[2]Blocks (Poly)'!A5</f>
        <v>1.0.0</v>
      </c>
      <c r="E1171" s="139" t="str">
        <f>Objects!Z5</f>
        <v>Block (A-PET)</v>
      </c>
      <c r="F1171" s="140">
        <v>1</v>
      </c>
      <c r="O1171" s="171" t="str">
        <f>Objects!$K$94</f>
        <v>Cartridge (Carbon Monoxide)</v>
      </c>
      <c r="P1171" s="140">
        <v>1</v>
      </c>
    </row>
    <row r="1172" spans="1:28" ht="15.75" customHeight="1" x14ac:dyDescent="0.2">
      <c r="A1172" s="155" t="str">
        <f>'[2]Blocks (Poly)'!A6</f>
        <v>1.1.0</v>
      </c>
      <c r="E1172" s="139" t="str">
        <f>Objects!Z6</f>
        <v>Block (BIIR)</v>
      </c>
      <c r="F1172" s="140">
        <v>1</v>
      </c>
      <c r="O1172" s="171" t="str">
        <f>Objects!$K$94</f>
        <v>Cartridge (Carbon Monoxide)</v>
      </c>
      <c r="P1172" s="140">
        <v>1</v>
      </c>
    </row>
    <row r="1173" spans="1:28" ht="15.75" customHeight="1" x14ac:dyDescent="0.2">
      <c r="A1173" s="155" t="str">
        <f>'[2]Blocks (Poly)'!A7</f>
        <v>1.1.0</v>
      </c>
      <c r="E1173" s="139" t="str">
        <f>Objects!Z7</f>
        <v>Block (Carbon Fiber)</v>
      </c>
      <c r="F1173" s="140">
        <v>1</v>
      </c>
      <c r="O1173" s="171" t="str">
        <f>Objects!$K$94</f>
        <v>Cartridge (Carbon Monoxide)</v>
      </c>
      <c r="P1173" s="140">
        <v>1</v>
      </c>
    </row>
    <row r="1174" spans="1:28" ht="15.75" customHeight="1" x14ac:dyDescent="0.2">
      <c r="A1174" s="155"/>
      <c r="E1174" s="139" t="str">
        <f>Objects!Z8</f>
        <v>Block (CTAP)</v>
      </c>
      <c r="F1174" s="140">
        <v>1</v>
      </c>
      <c r="O1174" s="171" t="str">
        <f>Objects!$K$94</f>
        <v>Cartridge (Carbon Monoxide)</v>
      </c>
      <c r="P1174" s="140">
        <v>1</v>
      </c>
    </row>
    <row r="1175" spans="1:28" ht="15.75" customHeight="1" x14ac:dyDescent="0.2">
      <c r="A1175" s="155" t="str">
        <f>'[2]Blocks (Poly)'!A9</f>
        <v>1.0.0</v>
      </c>
      <c r="E1175" s="139" t="str">
        <f>Objects!Z9</f>
        <v>Block (Cellulose)</v>
      </c>
      <c r="F1175" s="140">
        <v>1</v>
      </c>
      <c r="O1175" s="171" t="str">
        <f>Objects!$K$94</f>
        <v>Cartridge (Carbon Monoxide)</v>
      </c>
      <c r="P1175" s="140">
        <v>1</v>
      </c>
    </row>
    <row r="1176" spans="1:28" ht="15.75" customHeight="1" x14ac:dyDescent="0.2">
      <c r="A1176" s="155" t="str">
        <f>'[2]Blocks (Poly)'!A10</f>
        <v>1.1.0</v>
      </c>
      <c r="E1176" s="139" t="str">
        <f>Objects!Z10</f>
        <v>Block (Chitin)</v>
      </c>
      <c r="F1176" s="140">
        <v>1</v>
      </c>
      <c r="O1176" s="171" t="str">
        <f>Objects!$K$94</f>
        <v>Cartridge (Carbon Monoxide)</v>
      </c>
      <c r="P1176" s="140">
        <v>1</v>
      </c>
    </row>
    <row r="1177" spans="1:28" ht="15.75" customHeight="1" x14ac:dyDescent="0.2">
      <c r="A1177" s="155" t="str">
        <f>'[2]Blocks (Poly)'!A11</f>
        <v>1.1.0</v>
      </c>
      <c r="E1177" s="139" t="str">
        <f>Objects!Z11</f>
        <v>Block (CIIR)</v>
      </c>
      <c r="F1177" s="140">
        <v>1</v>
      </c>
      <c r="O1177" s="171" t="str">
        <f>Objects!$K$94</f>
        <v>Cartridge (Carbon Monoxide)</v>
      </c>
      <c r="P1177" s="140">
        <v>1</v>
      </c>
    </row>
    <row r="1178" spans="1:28" ht="15.75" customHeight="1" x14ac:dyDescent="0.2">
      <c r="A1178" s="155" t="str">
        <f>'[2]Blocks (Poly)'!A12</f>
        <v>1.1.2</v>
      </c>
      <c r="E1178" s="139" t="str">
        <f>Objects!Z12</f>
        <v>Block (Epoxy Resin)</v>
      </c>
      <c r="F1178" s="140">
        <v>1</v>
      </c>
      <c r="O1178" s="171" t="str">
        <f>Objects!$K$94</f>
        <v>Cartridge (Carbon Monoxide)</v>
      </c>
      <c r="P1178" s="140">
        <v>1</v>
      </c>
    </row>
    <row r="1179" spans="1:28" ht="15.75" customHeight="1" x14ac:dyDescent="0.2">
      <c r="A1179" s="155"/>
      <c r="E1179" s="139" t="str">
        <f>Objects!Z13</f>
        <v>Block (NRE)</v>
      </c>
      <c r="F1179" s="140">
        <v>1</v>
      </c>
      <c r="O1179" s="171" t="str">
        <f>Objects!$K$94</f>
        <v>Cartridge (Carbon Monoxide)</v>
      </c>
      <c r="P1179" s="140">
        <v>1</v>
      </c>
    </row>
    <row r="1180" spans="1:28" ht="15.75" customHeight="1" x14ac:dyDescent="0.2">
      <c r="A1180" s="155" t="str">
        <f>'[2]Blocks (Poly)'!A14</f>
        <v>1.1.0</v>
      </c>
      <c r="E1180" s="139" t="str">
        <f>Objects!Z14</f>
        <v>Block (EPM)</v>
      </c>
      <c r="F1180" s="140">
        <v>1</v>
      </c>
      <c r="O1180" s="171" t="str">
        <f>Objects!$K$94</f>
        <v>Cartridge (Carbon Monoxide)</v>
      </c>
      <c r="P1180" s="140">
        <v>1</v>
      </c>
    </row>
    <row r="1181" spans="1:28" ht="15.75" customHeight="1" x14ac:dyDescent="0.2">
      <c r="A1181" s="155" t="str">
        <f>'[2]Blocks (Poly)'!A15</f>
        <v>1.1.0</v>
      </c>
      <c r="E1181" s="139" t="str">
        <f>Objects!Z15</f>
        <v>Block (EPDM)</v>
      </c>
      <c r="F1181" s="140">
        <v>1</v>
      </c>
      <c r="O1181" s="171" t="str">
        <f>Objects!$K$94</f>
        <v>Cartridge (Carbon Monoxide)</v>
      </c>
      <c r="P1181" s="140">
        <v>1</v>
      </c>
    </row>
    <row r="1182" spans="1:28" ht="15.75" customHeight="1" x14ac:dyDescent="0.2">
      <c r="A1182" s="155" t="str">
        <f>'[2]Blocks (Poly)'!A16</f>
        <v>1.1.0</v>
      </c>
      <c r="E1182" s="139" t="str">
        <f>Objects!Z16</f>
        <v>Block (EVA)</v>
      </c>
      <c r="F1182" s="140">
        <v>1</v>
      </c>
      <c r="O1182" s="171" t="str">
        <f>Objects!$K$94</f>
        <v>Cartridge (Carbon Monoxide)</v>
      </c>
      <c r="P1182" s="140">
        <v>1</v>
      </c>
    </row>
    <row r="1183" spans="1:28" ht="15.75" customHeight="1" x14ac:dyDescent="0.2">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
      <c r="A1184" s="155" t="str">
        <f>'[2]Blocks (Poly)'!A18</f>
        <v>1.1.0</v>
      </c>
      <c r="E1184" s="139" t="str">
        <f>Objects!Z18</f>
        <v>Block (HNBR)</v>
      </c>
      <c r="F1184" s="140">
        <v>1</v>
      </c>
      <c r="O1184" s="171" t="str">
        <f>Objects!$K$94</f>
        <v>Cartridge (Carbon Monoxide)</v>
      </c>
      <c r="P1184" s="140">
        <v>1</v>
      </c>
    </row>
    <row r="1185" spans="1:28" ht="15.75" customHeight="1" x14ac:dyDescent="0.2">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
      <c r="A1186" s="155"/>
      <c r="E1186" s="139" t="str">
        <f>Objects!Z20</f>
        <v>Block (Lignin)</v>
      </c>
      <c r="F1186" s="140">
        <v>1</v>
      </c>
      <c r="O1186" s="171" t="str">
        <f>Objects!$K$94</f>
        <v>Cartridge (Carbon Monoxide)</v>
      </c>
      <c r="P1186" s="140">
        <v>1</v>
      </c>
    </row>
    <row r="1187" spans="1:28" ht="15.75" customHeight="1" x14ac:dyDescent="0.2">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
      <c r="A1188" s="155" t="str">
        <f>'[2]Blocks (Poly)'!A22</f>
        <v>1.0.0</v>
      </c>
      <c r="E1188" s="139" t="str">
        <f>Objects!Z22</f>
        <v>Block (LCP)</v>
      </c>
      <c r="F1188" s="140">
        <v>1</v>
      </c>
      <c r="O1188" s="171" t="str">
        <f>Objects!$K$94</f>
        <v>Cartridge (Carbon Monoxide)</v>
      </c>
      <c r="P1188" s="140">
        <v>1</v>
      </c>
    </row>
    <row r="1189" spans="1:28" ht="15.75" customHeight="1" x14ac:dyDescent="0.2">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
      <c r="A1191" s="155"/>
      <c r="E1191" s="139" t="str">
        <f>Objects!Z25</f>
        <v>Block (MFP)</v>
      </c>
      <c r="F1191" s="140">
        <v>1</v>
      </c>
      <c r="O1191" s="171" t="str">
        <f>Objects!$K$94</f>
        <v>Cartridge (Carbon Monoxide)</v>
      </c>
      <c r="P1191" s="140">
        <v>1</v>
      </c>
    </row>
    <row r="1192" spans="1:28" ht="15.75" customHeight="1" x14ac:dyDescent="0.2">
      <c r="A1192" s="155" t="str">
        <f>'[2]Blocks (Poly)'!A26</f>
        <v>1.0.0</v>
      </c>
      <c r="E1192" s="139" t="str">
        <f>Objects!Z26</f>
        <v>Block (MALD)</v>
      </c>
      <c r="F1192" s="140">
        <v>1</v>
      </c>
      <c r="O1192" s="171" t="str">
        <f>Objects!$K$94</f>
        <v>Cartridge (Carbon Monoxide)</v>
      </c>
      <c r="P1192" s="140">
        <v>1</v>
      </c>
    </row>
    <row r="1193" spans="1:28" ht="15.75" customHeight="1" x14ac:dyDescent="0.2">
      <c r="A1193" s="155" t="str">
        <f>'[2]Blocks (Poly)'!A27</f>
        <v>1.1.0</v>
      </c>
      <c r="E1193" s="139" t="str">
        <f>Objects!Z27</f>
        <v>Block (NBR)</v>
      </c>
      <c r="F1193" s="140">
        <v>1</v>
      </c>
      <c r="O1193" s="171" t="str">
        <f>Objects!$K$94</f>
        <v>Cartridge (Carbon Monoxide)</v>
      </c>
      <c r="P1193" s="140">
        <v>1</v>
      </c>
    </row>
    <row r="1194" spans="1:28" ht="15.75" customHeight="1" x14ac:dyDescent="0.2">
      <c r="A1194" s="155" t="str">
        <f>'[2]Blocks (Poly)'!A28</f>
        <v>1.0.0</v>
      </c>
      <c r="E1194" s="139" t="str">
        <f>Objects!Z28</f>
        <v>Block (PFA)</v>
      </c>
      <c r="F1194" s="140">
        <v>1</v>
      </c>
      <c r="O1194" s="171" t="str">
        <f>Objects!$K$94</f>
        <v>Cartridge (Carbon Monoxide)</v>
      </c>
      <c r="P1194" s="140">
        <v>1</v>
      </c>
    </row>
    <row r="1195" spans="1:28" ht="15.75" customHeight="1" x14ac:dyDescent="0.2">
      <c r="A1195" s="155" t="str">
        <f>'[2]Blocks (Poly)'!A29</f>
        <v>1.0.0</v>
      </c>
      <c r="E1195" s="139" t="str">
        <f>Objects!Z29</f>
        <v>Block (PALD)</v>
      </c>
      <c r="F1195" s="140">
        <v>1</v>
      </c>
      <c r="O1195" s="171" t="str">
        <f>Objects!$K$94</f>
        <v>Cartridge (Carbon Monoxide)</v>
      </c>
      <c r="P1195" s="140">
        <v>1</v>
      </c>
    </row>
    <row r="1196" spans="1:28" ht="15.75" customHeight="1" x14ac:dyDescent="0.2">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
      <c r="A1197" s="155" t="str">
        <f>'[2]Blocks (Poly)'!A31</f>
        <v>1.0.0</v>
      </c>
      <c r="E1197" s="139" t="str">
        <f>Objects!Z31</f>
        <v>Block (PHBV)</v>
      </c>
      <c r="F1197" s="140">
        <v>1</v>
      </c>
      <c r="O1197" s="171" t="str">
        <f>Objects!$K$94</f>
        <v>Cartridge (Carbon Monoxide)</v>
      </c>
      <c r="P1197" s="140">
        <v>1</v>
      </c>
    </row>
    <row r="1198" spans="1:28" ht="15.75" customHeight="1" x14ac:dyDescent="0.2">
      <c r="A1198" s="155" t="str">
        <f>'[2]Blocks (Poly)'!A32</f>
        <v>1.3.2</v>
      </c>
      <c r="E1198" s="139" t="str">
        <f>Objects!Z32</f>
        <v>Block (P1B)</v>
      </c>
      <c r="F1198" s="140">
        <v>1</v>
      </c>
      <c r="O1198" s="171" t="str">
        <f>Objects!$K$94</f>
        <v>Cartridge (Carbon Monoxide)</v>
      </c>
      <c r="P1198" s="140">
        <v>1</v>
      </c>
    </row>
    <row r="1199" spans="1:28" ht="15.75" customHeight="1" x14ac:dyDescent="0.2">
      <c r="A1199" s="155" t="str">
        <f>'[2]Blocks (Poly)'!A33</f>
        <v>1.3.2</v>
      </c>
      <c r="E1199" s="139" t="str">
        <f>Objects!Z33</f>
        <v>Block (PDPE)</v>
      </c>
      <c r="F1199" s="140">
        <v>1</v>
      </c>
      <c r="O1199" s="171" t="str">
        <f>Objects!$K$94</f>
        <v>Cartridge (Carbon Monoxide)</v>
      </c>
      <c r="P1199" s="140">
        <v>1</v>
      </c>
    </row>
    <row r="1200" spans="1:28" ht="15.75" customHeight="1" x14ac:dyDescent="0.2">
      <c r="A1200" s="155" t="str">
        <f>'[2]Blocks (Poly)'!A34</f>
        <v>1.3.2</v>
      </c>
      <c r="E1200" s="139" t="str">
        <f>Objects!Z34</f>
        <v>Block (PHB)</v>
      </c>
      <c r="F1200" s="140">
        <v>1</v>
      </c>
      <c r="O1200" s="171" t="str">
        <f>Objects!$K$94</f>
        <v>Cartridge (Carbon Monoxide)</v>
      </c>
      <c r="P1200" s="140">
        <v>1</v>
      </c>
    </row>
    <row r="1201" spans="1:22" ht="15.75" customHeight="1" x14ac:dyDescent="0.2">
      <c r="A1201" s="155" t="str">
        <f>'[2]Blocks (Poly)'!A35</f>
        <v>1.3.2</v>
      </c>
      <c r="E1201" s="139" t="str">
        <f>Objects!Z35</f>
        <v>Block (PHEMA)</v>
      </c>
      <c r="F1201" s="140">
        <v>1</v>
      </c>
      <c r="O1201" s="171" t="str">
        <f>Objects!$K$94</f>
        <v>Cartridge (Carbon Monoxide)</v>
      </c>
      <c r="P1201" s="140">
        <v>1</v>
      </c>
    </row>
    <row r="1202" spans="1:22" ht="15.75" customHeight="1" x14ac:dyDescent="0.2">
      <c r="A1202" s="155" t="str">
        <f>'[2]Blocks (Poly)'!A36</f>
        <v>1.1.2</v>
      </c>
      <c r="E1202" s="139" t="str">
        <f>Objects!Z36</f>
        <v>Block (PAA)</v>
      </c>
      <c r="F1202" s="140">
        <v>1</v>
      </c>
      <c r="O1202" s="171" t="str">
        <f>Objects!$K$94</f>
        <v>Cartridge (Carbon Monoxide)</v>
      </c>
      <c r="P1202" s="140">
        <v>1</v>
      </c>
    </row>
    <row r="1203" spans="1:22" ht="15.75" customHeight="1" x14ac:dyDescent="0.2">
      <c r="A1203" s="155" t="str">
        <f>'[2]Blocks (Poly)'!A37</f>
        <v>1.0.0</v>
      </c>
      <c r="E1203" s="139" t="str">
        <f>Objects!Z37</f>
        <v>Block (PAN)</v>
      </c>
      <c r="F1203" s="140">
        <v>1</v>
      </c>
      <c r="O1203" s="171" t="str">
        <f>Objects!Z7</f>
        <v>Block (Carbon Fiber)</v>
      </c>
      <c r="P1203" s="140">
        <v>1</v>
      </c>
    </row>
    <row r="1204" spans="1:22" ht="15.75" customHeight="1" x14ac:dyDescent="0.2">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
      <c r="A1206" s="155" t="str">
        <f>'[2]Blocks (Poly)'!A40</f>
        <v>1.0.0</v>
      </c>
      <c r="E1206" s="139" t="str">
        <f>Objects!Z40</f>
        <v>Block (PBS)</v>
      </c>
      <c r="F1206" s="140">
        <v>1</v>
      </c>
      <c r="O1206" s="171" t="str">
        <f>Objects!$K$94</f>
        <v>Cartridge (Carbon Monoxide)</v>
      </c>
      <c r="P1206" s="140">
        <v>1</v>
      </c>
    </row>
    <row r="1207" spans="1:22" ht="15.75" customHeight="1" x14ac:dyDescent="0.2">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
      <c r="A1208" s="155" t="str">
        <f>'[2]Blocks (Poly)'!A42</f>
        <v>1.0.0</v>
      </c>
      <c r="E1208" s="139" t="str">
        <f>Objects!Z42</f>
        <v>Block (PCL)</v>
      </c>
      <c r="F1208" s="140">
        <v>1</v>
      </c>
      <c r="O1208" s="171" t="str">
        <f>Objects!$K$94</f>
        <v>Cartridge (Carbon Monoxide)</v>
      </c>
      <c r="P1208" s="140">
        <v>1</v>
      </c>
    </row>
    <row r="1209" spans="1:22" ht="15.75" customHeight="1" x14ac:dyDescent="0.2">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
      <c r="A1210" s="155" t="str">
        <f>'[2]Blocks (Poly)'!A44</f>
        <v>1.3.2</v>
      </c>
      <c r="E1210" s="139" t="str">
        <f>Objects!Z44</f>
        <v>Block (PCHL)</v>
      </c>
      <c r="F1210" s="140">
        <v>1</v>
      </c>
      <c r="O1210" s="171" t="str">
        <f>Objects!$K$94</f>
        <v>Cartridge (Carbon Monoxide)</v>
      </c>
      <c r="P1210" s="140">
        <v>1</v>
      </c>
    </row>
    <row r="1211" spans="1:22" ht="15.75" customHeight="1" x14ac:dyDescent="0.2">
      <c r="A1211" s="155"/>
      <c r="E1211" s="139" t="str">
        <f>Objects!Z45</f>
        <v>Block (PCTFE)</v>
      </c>
      <c r="F1211" s="140">
        <v>1</v>
      </c>
      <c r="O1211" s="171" t="str">
        <f>Objects!$K$94</f>
        <v>Cartridge (Carbon Monoxide)</v>
      </c>
      <c r="P1211" s="140">
        <v>1</v>
      </c>
    </row>
    <row r="1212" spans="1:22" ht="15.75" customHeight="1" x14ac:dyDescent="0.2">
      <c r="A1212" s="155" t="str">
        <f>'[2]Blocks (Poly)'!A46</f>
        <v>1.0.0</v>
      </c>
      <c r="E1212" s="139" t="str">
        <f>Objects!Z46</f>
        <v>Block (PDMS)</v>
      </c>
      <c r="F1212" s="140">
        <v>1</v>
      </c>
      <c r="O1212" s="171" t="str">
        <f>Objects!$K$94</f>
        <v>Cartridge (Carbon Monoxide)</v>
      </c>
      <c r="P1212" s="140">
        <v>1</v>
      </c>
    </row>
    <row r="1213" spans="1:22" ht="15.75" customHeight="1" x14ac:dyDescent="0.2">
      <c r="A1213" s="155" t="str">
        <f>'[2]Blocks (Poly)'!A47</f>
        <v>1.0.0</v>
      </c>
      <c r="E1213" s="139" t="str">
        <f>Objects!Z47</f>
        <v>Block (PEEK)</v>
      </c>
      <c r="F1213" s="140">
        <v>1</v>
      </c>
      <c r="O1213" s="171" t="str">
        <f>Objects!$K$94</f>
        <v>Cartridge (Carbon Monoxide)</v>
      </c>
      <c r="P1213" s="140">
        <v>1</v>
      </c>
    </row>
    <row r="1214" spans="1:22" ht="15.75" customHeight="1" x14ac:dyDescent="0.2">
      <c r="A1214" s="155" t="str">
        <f>'[2]Blocks (Poly)'!A48</f>
        <v>1.0.0</v>
      </c>
      <c r="E1214" s="139" t="str">
        <f>Objects!Z48</f>
        <v>Block (PEI)</v>
      </c>
      <c r="F1214" s="140">
        <v>1</v>
      </c>
      <c r="O1214" s="171" t="str">
        <f>Objects!$K$94</f>
        <v>Cartridge (Carbon Monoxide)</v>
      </c>
      <c r="P1214" s="140">
        <v>1</v>
      </c>
    </row>
    <row r="1215" spans="1:22" ht="15.75" customHeight="1" x14ac:dyDescent="0.2">
      <c r="A1215" s="155"/>
      <c r="E1215" s="139" t="str">
        <f>Objects!Z49</f>
        <v>Block (PEA)</v>
      </c>
      <c r="F1215" s="140">
        <v>1</v>
      </c>
      <c r="O1215" s="171" t="str">
        <f>Objects!$K$94</f>
        <v>Cartridge (Carbon Monoxide)</v>
      </c>
      <c r="P1215" s="140">
        <v>1</v>
      </c>
    </row>
    <row r="1216" spans="1:22" ht="15.75" customHeight="1" x14ac:dyDescent="0.2">
      <c r="A1216" s="155"/>
      <c r="E1216" s="139" t="str">
        <f>Objects!Z50</f>
        <v>Block (PEAd)</v>
      </c>
      <c r="F1216" s="140">
        <v>1</v>
      </c>
      <c r="O1216" s="171" t="str">
        <f>Objects!$K$94</f>
        <v>Cartridge (Carbon Monoxide)</v>
      </c>
      <c r="P1216" s="140">
        <v>1</v>
      </c>
    </row>
    <row r="1217" spans="1:22" ht="15.75" customHeight="1" x14ac:dyDescent="0.2">
      <c r="A1217" s="155" t="str">
        <f>'[2]Blocks (Poly)'!A51</f>
        <v>1.0.0</v>
      </c>
      <c r="E1217" s="139" t="str">
        <f>Objects!Z51</f>
        <v>Block (PEG)</v>
      </c>
      <c r="F1217" s="140">
        <v>1</v>
      </c>
      <c r="O1217" s="171" t="str">
        <f>Objects!$K$94</f>
        <v>Cartridge (Carbon Monoxide)</v>
      </c>
      <c r="P1217" s="140">
        <v>1</v>
      </c>
    </row>
    <row r="1218" spans="1:22" ht="15.75" customHeight="1" x14ac:dyDescent="0.2">
      <c r="A1218" s="155"/>
      <c r="E1218" s="139" t="str">
        <f>Objects!Z52</f>
        <v>Block (PEHD)</v>
      </c>
      <c r="F1218" s="140">
        <v>1</v>
      </c>
      <c r="O1218" s="171" t="str">
        <f>Objects!$K$94</f>
        <v>Cartridge (Carbon Monoxide)</v>
      </c>
      <c r="P1218" s="140">
        <v>1</v>
      </c>
    </row>
    <row r="1219" spans="1:22" ht="15.75" customHeight="1" x14ac:dyDescent="0.2">
      <c r="A1219" s="155" t="str">
        <f>'[2]Blocks (Poly)'!A53</f>
        <v>1.0.0</v>
      </c>
      <c r="E1219" s="139" t="str">
        <f>Objects!Z53</f>
        <v>Block (PEN)</v>
      </c>
      <c r="F1219" s="140">
        <v>1</v>
      </c>
      <c r="O1219" s="171" t="str">
        <f>Objects!$K$94</f>
        <v>Cartridge (Carbon Monoxide)</v>
      </c>
      <c r="P1219" s="140">
        <v>1</v>
      </c>
    </row>
    <row r="1220" spans="1:22" ht="15.75" customHeight="1" x14ac:dyDescent="0.2">
      <c r="A1220" s="155" t="str">
        <f>'[2]Blocks (Poly)'!A54</f>
        <v>1.0.0</v>
      </c>
      <c r="E1220" s="139" t="str">
        <f>Objects!Z54</f>
        <v>Block (PEO)</v>
      </c>
      <c r="F1220" s="140">
        <v>1</v>
      </c>
      <c r="O1220" s="171" t="str">
        <f>Objects!$K$94</f>
        <v>Cartridge (Carbon Monoxide)</v>
      </c>
      <c r="P1220" s="140">
        <v>1</v>
      </c>
    </row>
    <row r="1221" spans="1:22" ht="15.75" customHeight="1" x14ac:dyDescent="0.2">
      <c r="A1221" s="155" t="str">
        <f>'[2]Blocks (Poly)'!A55</f>
        <v>1.1.0</v>
      </c>
      <c r="E1221" s="139" t="str">
        <f>Objects!Z55</f>
        <v>Block (PES)</v>
      </c>
      <c r="F1221" s="140">
        <v>1</v>
      </c>
      <c r="O1221" s="171" t="str">
        <f>Objects!$K$94</f>
        <v>Cartridge (Carbon Monoxide)</v>
      </c>
      <c r="P1221" s="140">
        <v>1</v>
      </c>
    </row>
    <row r="1222" spans="1:22" ht="15.75" customHeight="1" x14ac:dyDescent="0.2">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
      <c r="A1223" s="155" t="str">
        <f>'[2]Blocks (Poly)'!A57</f>
        <v>1.0.0</v>
      </c>
      <c r="E1223" s="139" t="str">
        <f>Objects!Z57</f>
        <v>Block (PETG)</v>
      </c>
      <c r="F1223" s="140">
        <v>1</v>
      </c>
      <c r="O1223" s="171" t="str">
        <f>Objects!$K$94</f>
        <v>Cartridge (Carbon Monoxide)</v>
      </c>
      <c r="P1223" s="140">
        <v>1</v>
      </c>
    </row>
    <row r="1224" spans="1:22" ht="15.75" customHeight="1" x14ac:dyDescent="0.2">
      <c r="A1224" s="155" t="str">
        <f>'[2]Blocks (Poly)'!A58</f>
        <v>1.0.0</v>
      </c>
      <c r="E1224" s="139" t="str">
        <f>Objects!Z58</f>
        <v>Block (PGA)</v>
      </c>
      <c r="F1224" s="140">
        <v>1</v>
      </c>
      <c r="O1224" s="171" t="str">
        <f>Objects!$K$94</f>
        <v>Cartridge (Carbon Monoxide)</v>
      </c>
      <c r="P1224" s="140">
        <v>1</v>
      </c>
    </row>
    <row r="1225" spans="1:22" ht="15.75" customHeight="1" x14ac:dyDescent="0.2">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
      <c r="A1227" s="155" t="str">
        <f>'[2]Blocks (Poly)'!A61</f>
        <v>1.0.0</v>
      </c>
      <c r="E1227" s="139" t="str">
        <f>Objects!Z61</f>
        <v>Block (PHA)</v>
      </c>
      <c r="F1227" s="140">
        <v>1</v>
      </c>
      <c r="O1227" s="171" t="str">
        <f>Objects!$K$94</f>
        <v>Cartridge (Carbon Monoxide)</v>
      </c>
      <c r="P1227" s="140">
        <v>1</v>
      </c>
    </row>
    <row r="1228" spans="1:22" ht="15.75" customHeight="1" x14ac:dyDescent="0.2">
      <c r="A1228" s="155"/>
      <c r="E1228" s="139" t="str">
        <f>Objects!Z62</f>
        <v>Block (PHBV)</v>
      </c>
      <c r="F1228" s="140">
        <v>1</v>
      </c>
      <c r="O1228" s="171" t="str">
        <f>Objects!$K$94</f>
        <v>Cartridge (Carbon Monoxide)</v>
      </c>
      <c r="P1228" s="140">
        <v>1</v>
      </c>
    </row>
    <row r="1229" spans="1:22" ht="15.75" customHeight="1" x14ac:dyDescent="0.2">
      <c r="A1229" s="155" t="str">
        <f>'[2]Blocks (Poly)'!A63</f>
        <v>1.0.0</v>
      </c>
      <c r="E1229" s="139" t="str">
        <f>Objects!Z63</f>
        <v>Block (PI)</v>
      </c>
      <c r="F1229" s="140">
        <v>1</v>
      </c>
      <c r="O1229" s="171" t="str">
        <f>Objects!$K$94</f>
        <v>Cartridge (Carbon Monoxide)</v>
      </c>
      <c r="P1229" s="140">
        <v>1</v>
      </c>
    </row>
    <row r="1230" spans="1:22" ht="15.75" customHeight="1" x14ac:dyDescent="0.2">
      <c r="A1230" s="155"/>
      <c r="E1230" s="139" t="str">
        <f>Objects!Z64</f>
        <v>Block (PIBOA)</v>
      </c>
      <c r="F1230" s="140">
        <v>1</v>
      </c>
      <c r="O1230" s="171" t="str">
        <f>Objects!$K$94</f>
        <v>Cartridge (Carbon Monoxide)</v>
      </c>
      <c r="P1230" s="140">
        <v>1</v>
      </c>
    </row>
    <row r="1231" spans="1:22" ht="15.75" customHeight="1" x14ac:dyDescent="0.2">
      <c r="A1231" s="155"/>
      <c r="E1231" s="139" t="str">
        <f>Objects!Z65</f>
        <v>Block (PIBA)</v>
      </c>
      <c r="F1231" s="140">
        <v>1</v>
      </c>
      <c r="O1231" s="171" t="str">
        <f>Objects!$K$94</f>
        <v>Cartridge (Carbon Monoxide)</v>
      </c>
      <c r="P1231" s="140">
        <v>1</v>
      </c>
    </row>
    <row r="1232" spans="1:22" ht="15.75" customHeight="1" x14ac:dyDescent="0.2">
      <c r="A1232" s="155" t="str">
        <f>'[2]Blocks (Poly)'!A66</f>
        <v>1.0.0</v>
      </c>
      <c r="E1232" s="139" t="str">
        <f>Objects!Z66</f>
        <v>Block (PIB)</v>
      </c>
      <c r="F1232" s="140">
        <v>1</v>
      </c>
      <c r="O1232" s="171" t="str">
        <f>Objects!$K$94</f>
        <v>Cartridge (Carbon Monoxide)</v>
      </c>
      <c r="P1232" s="140">
        <v>1</v>
      </c>
    </row>
    <row r="1233" spans="1:18" ht="15.75" customHeight="1" x14ac:dyDescent="0.2">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
      <c r="A1234" s="155" t="str">
        <f>'[2]Blocks (Poly)'!A68</f>
        <v>1.0.0</v>
      </c>
      <c r="E1234" s="139" t="str">
        <f>Objects!Z68</f>
        <v>Block (PLA)</v>
      </c>
      <c r="F1234" s="140">
        <v>1</v>
      </c>
      <c r="O1234" s="171" t="str">
        <f>Objects!$K$94</f>
        <v>Cartridge (Carbon Monoxide)</v>
      </c>
      <c r="P1234" s="140">
        <v>1</v>
      </c>
    </row>
    <row r="1235" spans="1:18" ht="15.75" customHeight="1" x14ac:dyDescent="0.2">
      <c r="A1235" s="155"/>
      <c r="E1235" s="139" t="str">
        <f>Objects!Z69</f>
        <v>Block (PLGA)</v>
      </c>
      <c r="F1235" s="140">
        <v>1</v>
      </c>
      <c r="O1235" s="171" t="str">
        <f>Objects!$K$94</f>
        <v>Cartridge (Carbon Monoxide)</v>
      </c>
      <c r="P1235" s="140">
        <v>1</v>
      </c>
    </row>
    <row r="1236" spans="1:18" ht="15.75" customHeight="1" x14ac:dyDescent="0.2">
      <c r="A1236" s="155" t="str">
        <f>'[2]Blocks (Poly)'!A70</f>
        <v>1.3.2</v>
      </c>
      <c r="E1236" s="139" t="str">
        <f>Objects!Z70</f>
        <v>Block (PMA)</v>
      </c>
      <c r="F1236" s="140">
        <v>1</v>
      </c>
      <c r="O1236" s="171" t="str">
        <f>Objects!$K$94</f>
        <v>Cartridge (Carbon Monoxide)</v>
      </c>
      <c r="P1236" s="140">
        <v>1</v>
      </c>
    </row>
    <row r="1237" spans="1:18" ht="15.75" customHeight="1" x14ac:dyDescent="0.2">
      <c r="A1237" s="155"/>
      <c r="E1237" s="139" t="str">
        <f>Objects!Z71</f>
        <v>Block (PMCA)</v>
      </c>
      <c r="F1237" s="140">
        <v>1</v>
      </c>
      <c r="O1237" s="171" t="str">
        <f>Objects!$K$94</f>
        <v>Cartridge (Carbon Monoxide)</v>
      </c>
      <c r="P1237" s="140">
        <v>1</v>
      </c>
    </row>
    <row r="1238" spans="1:18" ht="15.75" customHeight="1" x14ac:dyDescent="0.2">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
      <c r="A1239" s="155" t="str">
        <f>'[2]Blocks (Poly)'!A73</f>
        <v>1.3.2</v>
      </c>
      <c r="E1239" s="139" t="str">
        <f>Objects!Z73</f>
        <v>Block (PMMS)</v>
      </c>
      <c r="F1239" s="140">
        <v>1</v>
      </c>
      <c r="O1239" s="171" t="str">
        <f>Objects!$K$94</f>
        <v>Cartridge (Carbon Monoxide)</v>
      </c>
      <c r="P1239" s="140">
        <v>1</v>
      </c>
    </row>
    <row r="1240" spans="1:18" ht="15.75" customHeight="1" x14ac:dyDescent="0.2">
      <c r="A1240" s="155" t="str">
        <f>'[2]Blocks (Poly)'!A74</f>
        <v>1.1.1</v>
      </c>
      <c r="E1240" s="139" t="str">
        <f>Objects!Z74</f>
        <v>Block (nomex)</v>
      </c>
      <c r="F1240" s="140">
        <v>1</v>
      </c>
      <c r="O1240" s="171" t="str">
        <f>Objects!$K$94</f>
        <v>Cartridge (Carbon Monoxide)</v>
      </c>
      <c r="P1240" s="140">
        <v>1</v>
      </c>
    </row>
    <row r="1241" spans="1:18" ht="15.75" customHeight="1" x14ac:dyDescent="0.2">
      <c r="A1241" s="155"/>
      <c r="E1241" s="139" t="str">
        <f>Objects!Z75</f>
        <v>Block (PNBA)</v>
      </c>
      <c r="F1241" s="140">
        <v>1</v>
      </c>
      <c r="O1241" s="171" t="str">
        <f>Objects!$K$94</f>
        <v>Cartridge (Carbon Monoxide)</v>
      </c>
      <c r="P1241" s="140">
        <v>1</v>
      </c>
    </row>
    <row r="1242" spans="1:18" ht="15.75" customHeight="1" x14ac:dyDescent="0.2">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
      <c r="A1243" s="155"/>
      <c r="E1243" s="139" t="str">
        <f>Objects!Z77</f>
        <v>Block (PPHD)</v>
      </c>
      <c r="F1243" s="140">
        <v>1</v>
      </c>
      <c r="O1243" s="171" t="str">
        <f>Objects!$K$94</f>
        <v>Cartridge (Carbon Monoxide)</v>
      </c>
      <c r="P1243" s="140">
        <v>1</v>
      </c>
    </row>
    <row r="1244" spans="1:18" ht="15.75" customHeight="1" x14ac:dyDescent="0.2">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
      <c r="A1245" s="155"/>
      <c r="E1245" s="139" t="str">
        <f>Objects!Z79</f>
        <v>Block (PPO)</v>
      </c>
      <c r="F1245" s="140">
        <v>1</v>
      </c>
      <c r="O1245" s="171" t="str">
        <f>Objects!$K$94</f>
        <v>Cartridge (Carbon Monoxide)</v>
      </c>
      <c r="P1245" s="140">
        <v>1</v>
      </c>
    </row>
    <row r="1246" spans="1:18" ht="15.75" customHeight="1" x14ac:dyDescent="0.2">
      <c r="A1246" s="155"/>
      <c r="E1246" s="139" t="str">
        <f>Objects!Z80</f>
        <v>Block (PPPHAZ)</v>
      </c>
      <c r="F1246" s="140">
        <v>1</v>
      </c>
      <c r="O1246" s="171" t="str">
        <f>Objects!$K$94</f>
        <v>Cartridge (Carbon Monoxide)</v>
      </c>
      <c r="P1246" s="140">
        <v>1</v>
      </c>
    </row>
    <row r="1247" spans="1:18" ht="15.75" customHeight="1" x14ac:dyDescent="0.2">
      <c r="A1247" s="155"/>
      <c r="E1247" s="139" t="str">
        <f>Objects!Z81</f>
        <v>Block (PPMS)</v>
      </c>
      <c r="F1247" s="140">
        <v>1</v>
      </c>
      <c r="O1247" s="171" t="str">
        <f>Objects!$K$94</f>
        <v>Cartridge (Carbon Monoxide)</v>
      </c>
      <c r="P1247" s="140">
        <v>1</v>
      </c>
    </row>
    <row r="1248" spans="1:18" ht="15.75" customHeight="1" x14ac:dyDescent="0.2">
      <c r="A1248" s="155"/>
      <c r="E1248" s="139" t="str">
        <f>Objects!Z82</f>
        <v>Block (PPS)</v>
      </c>
      <c r="F1248" s="140">
        <v>1</v>
      </c>
      <c r="O1248" s="171" t="str">
        <f>Objects!$K$94</f>
        <v>Cartridge (Carbon Monoxide)</v>
      </c>
      <c r="P1248" s="140">
        <v>1</v>
      </c>
    </row>
    <row r="1249" spans="1:30" ht="15.75" customHeight="1" x14ac:dyDescent="0.2">
      <c r="A1249" s="155" t="str">
        <f>'[2]Blocks (Poly)'!A83</f>
        <v>1.1.0</v>
      </c>
      <c r="E1249" s="139" t="str">
        <f>Objects!Z83</f>
        <v>Block (kevlar)</v>
      </c>
      <c r="F1249" s="140">
        <v>1</v>
      </c>
      <c r="O1249" s="171" t="str">
        <f>Objects!$K$94</f>
        <v>Cartridge (Carbon Monoxide)</v>
      </c>
      <c r="P1249" s="140">
        <v>1</v>
      </c>
    </row>
    <row r="1250" spans="1:30" ht="15.75" customHeight="1" x14ac:dyDescent="0.2">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
      <c r="A1251" s="155"/>
      <c r="E1251" s="139" t="str">
        <f>Objects!Z85</f>
        <v>Block (PPG)</v>
      </c>
      <c r="F1251" s="140">
        <v>1</v>
      </c>
      <c r="O1251" s="171" t="str">
        <f>Objects!$K$94</f>
        <v>Cartridge (Carbon Monoxide)</v>
      </c>
      <c r="P1251" s="140">
        <v>1</v>
      </c>
    </row>
    <row r="1252" spans="1:30" ht="15.75" customHeight="1" x14ac:dyDescent="0.2">
      <c r="A1252" s="155"/>
      <c r="E1252" s="139" t="str">
        <f>Objects!Z86</f>
        <v>Block (PPOX)</v>
      </c>
      <c r="F1252" s="140">
        <v>1</v>
      </c>
      <c r="O1252" s="171" t="str">
        <f>Objects!$K$94</f>
        <v>Cartridge (Carbon Monoxide)</v>
      </c>
      <c r="P1252" s="140">
        <v>1</v>
      </c>
    </row>
    <row r="1253" spans="1:30" ht="15.75" customHeight="1" x14ac:dyDescent="0.2">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
      <c r="A1254" s="155"/>
      <c r="E1254" s="139" t="str">
        <f>Objects!Z88</f>
        <v>Block (PTBA)</v>
      </c>
      <c r="F1254" s="140">
        <v>1</v>
      </c>
      <c r="O1254" s="171" t="str">
        <f>Objects!$K$94</f>
        <v>Cartridge (Carbon Monoxide)</v>
      </c>
      <c r="P1254" s="140">
        <v>1</v>
      </c>
    </row>
    <row r="1255" spans="1:30" ht="15.75" customHeight="1" x14ac:dyDescent="0.2">
      <c r="A1255" s="155" t="str">
        <f>'[2]Blocks (Poly)'!A89</f>
        <v>1.0.0</v>
      </c>
      <c r="E1255" s="139" t="str">
        <f>Objects!Z89</f>
        <v>Block (PTFE)</v>
      </c>
      <c r="F1255" s="140">
        <v>1</v>
      </c>
      <c r="O1255" s="171" t="str">
        <f>Objects!$K$94</f>
        <v>Cartridge (Carbon Monoxide)</v>
      </c>
      <c r="P1255" s="140">
        <v>1</v>
      </c>
    </row>
    <row r="1256" spans="1:30" ht="15.75" customHeight="1" x14ac:dyDescent="0.2">
      <c r="A1256" s="155"/>
      <c r="E1256" s="139" t="str">
        <f>Objects!Z90</f>
        <v>Block (PTMEG)</v>
      </c>
      <c r="F1256" s="140">
        <v>1</v>
      </c>
      <c r="O1256" s="171" t="str">
        <f>Objects!$K$94</f>
        <v>Cartridge (Carbon Monoxide)</v>
      </c>
      <c r="P1256" s="140">
        <v>1</v>
      </c>
    </row>
    <row r="1257" spans="1:30" ht="15.75" customHeight="1" x14ac:dyDescent="0.2">
      <c r="A1257" s="155"/>
      <c r="E1257" s="139" t="str">
        <f>Objects!Z91</f>
        <v>Block (PTMG)</v>
      </c>
      <c r="F1257" s="140">
        <v>1</v>
      </c>
      <c r="O1257" s="171" t="str">
        <f>Objects!$K$94</f>
        <v>Cartridge (Carbon Monoxide)</v>
      </c>
      <c r="P1257" s="140">
        <v>1</v>
      </c>
    </row>
    <row r="1258" spans="1:30" ht="15.75" customHeight="1" x14ac:dyDescent="0.2">
      <c r="A1258" s="155"/>
      <c r="E1258" s="139" t="str">
        <f>Objects!Z92</f>
        <v>Block (PTA)</v>
      </c>
      <c r="F1258" s="140">
        <v>1</v>
      </c>
      <c r="O1258" s="171" t="str">
        <f>Objects!$K$94</f>
        <v>Cartridge (Carbon Monoxide)</v>
      </c>
      <c r="P1258" s="140">
        <v>1</v>
      </c>
    </row>
    <row r="1259" spans="1:30" ht="15.75" customHeight="1" x14ac:dyDescent="0.2">
      <c r="A1259" s="155" t="str">
        <f>'[2]Blocks (Poly)'!A93</f>
        <v>1.0.0</v>
      </c>
      <c r="E1259" s="139" t="str">
        <f>Objects!Z93</f>
        <v>Block (PTT)</v>
      </c>
      <c r="F1259" s="140">
        <v>1</v>
      </c>
      <c r="O1259" s="171" t="str">
        <f>Objects!$K$94</f>
        <v>Cartridge (Carbon Monoxide)</v>
      </c>
      <c r="P1259" s="140">
        <v>1</v>
      </c>
    </row>
    <row r="1260" spans="1:30" ht="15.75" customHeight="1" x14ac:dyDescent="0.2">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
      <c r="A1261" s="155" t="str">
        <f>'[2]Blocks (Poly)'!A95</f>
        <v>1.0.0</v>
      </c>
      <c r="E1261" s="139" t="str">
        <f>Objects!Z95</f>
        <v>Block (PVAC)</v>
      </c>
      <c r="F1261" s="140">
        <v>1</v>
      </c>
      <c r="O1261" s="171" t="str">
        <f>Objects!$K$94</f>
        <v>Cartridge (Carbon Monoxide)</v>
      </c>
      <c r="P1261" s="140">
        <v>1</v>
      </c>
    </row>
    <row r="1262" spans="1:30" ht="15.75" customHeight="1" x14ac:dyDescent="0.2">
      <c r="A1262" s="155" t="str">
        <f>'[2]Blocks (Poly)'!A96</f>
        <v>1.0.0</v>
      </c>
      <c r="E1262" s="139" t="str">
        <f>Objects!Z96</f>
        <v>Block (PVA)</v>
      </c>
      <c r="F1262" s="140">
        <v>1</v>
      </c>
      <c r="O1262" s="171" t="str">
        <f>Objects!$K$94</f>
        <v>Cartridge (Carbon Monoxide)</v>
      </c>
      <c r="P1262" s="140">
        <v>1</v>
      </c>
    </row>
    <row r="1263" spans="1:30" ht="15.75" customHeight="1" x14ac:dyDescent="0.2">
      <c r="A1263" s="155"/>
      <c r="E1263" s="139" t="str">
        <f>Objects!Z97</f>
        <v>Block (PVB)</v>
      </c>
      <c r="F1263" s="140">
        <v>1</v>
      </c>
      <c r="O1263" s="171" t="str">
        <f>Objects!$K$94</f>
        <v>Cartridge (Carbon Monoxide)</v>
      </c>
      <c r="P1263" s="140">
        <v>1</v>
      </c>
    </row>
    <row r="1264" spans="1:30" ht="15.75" customHeight="1" x14ac:dyDescent="0.2">
      <c r="A1264" s="155" t="str">
        <f>'[2]Blocks (Poly)'!A98</f>
        <v>1.0.0</v>
      </c>
      <c r="E1264" s="139" t="str">
        <f>Objects!Z98</f>
        <v>Block (PVC)</v>
      </c>
      <c r="F1264" s="140">
        <v>1</v>
      </c>
      <c r="O1264" s="171" t="str">
        <f>Objects!$K$161</f>
        <v>Beaker (Hydrochloric Acid)</v>
      </c>
      <c r="P1264" s="140">
        <v>1</v>
      </c>
    </row>
    <row r="1265" spans="1:26" ht="15.75" customHeight="1" x14ac:dyDescent="0.2">
      <c r="A1265" s="155" t="str">
        <f>'[2]Blocks (Poly)'!A99</f>
        <v>1.0.0</v>
      </c>
      <c r="E1265" s="139" t="str">
        <f>Objects!Z99</f>
        <v>Block (PVCA)</v>
      </c>
      <c r="F1265" s="140">
        <v>1</v>
      </c>
      <c r="O1265" s="171" t="str">
        <f>Objects!$K$94</f>
        <v>Cartridge (Carbon Monoxide)</v>
      </c>
      <c r="P1265" s="140">
        <v>1</v>
      </c>
    </row>
    <row r="1266" spans="1:26" ht="15.75" customHeight="1" x14ac:dyDescent="0.2">
      <c r="A1266" s="155"/>
      <c r="E1266" s="139" t="str">
        <f>Objects!Z100</f>
        <v>Block (PVF)</v>
      </c>
      <c r="F1266" s="140">
        <v>1</v>
      </c>
      <c r="O1266" s="171" t="str">
        <f>Objects!$K$94</f>
        <v>Cartridge (Carbon Monoxide)</v>
      </c>
      <c r="P1266" s="140">
        <v>1</v>
      </c>
    </row>
    <row r="1267" spans="1:26" ht="15.75" customHeight="1" x14ac:dyDescent="0.2">
      <c r="A1267" s="155"/>
      <c r="E1267" s="139" t="str">
        <f>Objects!Z101</f>
        <v>Block (PVFO)</v>
      </c>
      <c r="F1267" s="140">
        <v>1</v>
      </c>
      <c r="O1267" s="171" t="str">
        <f>Objects!$K$94</f>
        <v>Cartridge (Carbon Monoxide)</v>
      </c>
      <c r="P1267" s="140">
        <v>1</v>
      </c>
    </row>
    <row r="1268" spans="1:26" ht="15.75" customHeight="1" x14ac:dyDescent="0.2">
      <c r="A1268" s="155"/>
      <c r="E1268" s="139" t="str">
        <f>Objects!Z102</f>
        <v>Block (PVME)</v>
      </c>
      <c r="F1268" s="140">
        <v>1</v>
      </c>
      <c r="O1268" s="171" t="str">
        <f>Objects!$K$94</f>
        <v>Cartridge (Carbon Monoxide)</v>
      </c>
      <c r="P1268" s="140">
        <v>1</v>
      </c>
    </row>
    <row r="1269" spans="1:26" ht="15.75" customHeight="1" x14ac:dyDescent="0.2">
      <c r="A1269" s="155"/>
      <c r="E1269" s="139" t="str">
        <f>Objects!Z103</f>
        <v>Block (PVDC)</v>
      </c>
      <c r="F1269" s="140">
        <v>1</v>
      </c>
      <c r="O1269" s="171" t="str">
        <f>Objects!$K$94</f>
        <v>Cartridge (Carbon Monoxide)</v>
      </c>
      <c r="P1269" s="140">
        <v>1</v>
      </c>
    </row>
    <row r="1270" spans="1:26" ht="15.75" customHeight="1" x14ac:dyDescent="0.2">
      <c r="A1270" s="155"/>
      <c r="E1270" s="139" t="str">
        <f>Objects!Z104</f>
        <v>Block (PVDF)</v>
      </c>
      <c r="F1270" s="140">
        <v>1</v>
      </c>
      <c r="O1270" s="171" t="str">
        <f>Objects!$K$94</f>
        <v>Cartridge (Carbon Monoxide)</v>
      </c>
      <c r="P1270" s="140">
        <v>1</v>
      </c>
    </row>
    <row r="1271" spans="1:26" ht="15.75" customHeight="1" x14ac:dyDescent="0.2">
      <c r="A1271" s="155"/>
      <c r="E1271" s="139" t="str">
        <f>Objects!Z105</f>
        <v>Block (PVDF-TRFE)</v>
      </c>
      <c r="F1271" s="140">
        <v>1</v>
      </c>
      <c r="O1271" s="171" t="str">
        <f>Objects!$K$94</f>
        <v>Cartridge (Carbon Monoxide)</v>
      </c>
      <c r="P1271" s="140">
        <v>1</v>
      </c>
    </row>
    <row r="1272" spans="1:26" ht="15.75" customHeight="1" x14ac:dyDescent="0.2">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
      <c r="A1276" s="155"/>
      <c r="E1276" s="139" t="str">
        <f>Objects!Z110</f>
        <v>Block (SMAC)</v>
      </c>
      <c r="F1276" s="140">
        <v>1</v>
      </c>
      <c r="O1276" s="171" t="str">
        <f>Objects!$K$94</f>
        <v>Cartridge (Carbon Monoxide)</v>
      </c>
      <c r="P1276" s="140">
        <v>1</v>
      </c>
    </row>
    <row r="1277" spans="1:26" ht="15.75" customHeight="1" x14ac:dyDescent="0.2">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
      <c r="A1278" s="155"/>
      <c r="E1278" s="139" t="str">
        <f>Objects!Z112</f>
        <v>Block (UFP)</v>
      </c>
      <c r="F1278" s="140">
        <v>1</v>
      </c>
      <c r="O1278" s="171" t="str">
        <f>Objects!$K$94</f>
        <v>Cartridge (Carbon Monoxide)</v>
      </c>
      <c r="P1278" s="140">
        <v>1</v>
      </c>
    </row>
    <row r="1279" spans="1:26" ht="15.75" customHeight="1" x14ac:dyDescent="0.2">
      <c r="A1279" s="155" t="str">
        <f>'[2]Blocks (Poly)'!A113</f>
        <v>1.0.0</v>
      </c>
      <c r="E1279" s="139" t="str">
        <f>Objects!Z113</f>
        <v>Block (VLDPE)</v>
      </c>
      <c r="F1279" s="140">
        <v>1</v>
      </c>
      <c r="O1279" s="171" t="str">
        <f>Objects!$K$94</f>
        <v>Cartridge (Carbon Monoxide)</v>
      </c>
      <c r="P1279" s="140">
        <v>1</v>
      </c>
    </row>
    <row r="1280" spans="1:26" ht="15.75" customHeight="1" x14ac:dyDescent="0.2">
      <c r="A1280" s="155" t="str">
        <f>'[2]Blocks (Poly)'!A114</f>
        <v>1.0.0</v>
      </c>
      <c r="E1280" s="139" t="str">
        <f>Objects!Z114</f>
        <v>Block (VA/AA)</v>
      </c>
      <c r="F1280" s="140">
        <v>1</v>
      </c>
      <c r="O1280" s="171" t="str">
        <f>Objects!$K$94</f>
        <v>Cartridge (Carbon Monoxide)</v>
      </c>
      <c r="P1280" s="140">
        <v>1</v>
      </c>
    </row>
    <row r="1281" spans="1:18" ht="15.75" customHeight="1" x14ac:dyDescent="0.2">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
      <c r="A1282" s="155" t="str">
        <f>'[2]Blocks (Poly)'!A116</f>
        <v>1.1.2</v>
      </c>
      <c r="E1282" s="139" t="str">
        <f>Objects!Z116</f>
        <v>Block (Carbon Fiber Resin (E))</v>
      </c>
      <c r="F1282" s="140">
        <v>1</v>
      </c>
      <c r="O1282" s="171" t="str">
        <f>Objects!$K$231</f>
        <v>Beaker (Phenol)</v>
      </c>
      <c r="P1282" s="140">
        <v>1</v>
      </c>
    </row>
    <row r="1283" spans="1:18" ht="15.75" customHeight="1" x14ac:dyDescent="0.2">
      <c r="A1283" s="155" t="str">
        <f>'[2]Blocks (Poly)'!A117</f>
        <v>1.1.2</v>
      </c>
      <c r="E1283" s="139" t="str">
        <f>Objects!Z117</f>
        <v>Block (Carbon Fiber Resin (P))</v>
      </c>
      <c r="F1283" s="140">
        <v>1</v>
      </c>
      <c r="O1283" s="171" t="str">
        <f>Objects!$K$231</f>
        <v>Beaker (Phenol)</v>
      </c>
      <c r="P1283" s="140">
        <v>1</v>
      </c>
    </row>
    <row r="1284" spans="1:18" ht="15.75" customHeight="1" x14ac:dyDescent="0.2">
      <c r="A1284" s="155" t="str">
        <f>'[2]Blocks (Poly)'!A118</f>
        <v>1.3.2</v>
      </c>
      <c r="E1284" s="139" t="str">
        <f>Objects!Z118</f>
        <v>Block (n-PR)</v>
      </c>
      <c r="F1284" s="140">
        <v>1</v>
      </c>
      <c r="O1284" s="171" t="str">
        <f>Objects!$K$94</f>
        <v>Cartridge (Carbon Monoxide)</v>
      </c>
      <c r="P1284" s="140">
        <v>1</v>
      </c>
    </row>
    <row r="1285" spans="1:18" ht="15.75" customHeight="1" x14ac:dyDescent="0.2">
      <c r="A1285" s="155" t="str">
        <f>'[2]Blocks (Poly)'!A119</f>
        <v>1.3.2</v>
      </c>
      <c r="E1285" s="139" t="str">
        <f>Objects!Z119</f>
        <v>Block (p-PR)</v>
      </c>
      <c r="F1285" s="140">
        <v>1</v>
      </c>
      <c r="O1285" s="171" t="str">
        <f>Objects!$K$94</f>
        <v>Cartridge (Carbon Monoxide)</v>
      </c>
      <c r="P1285" s="140">
        <v>1</v>
      </c>
    </row>
    <row r="1286" spans="1:18" ht="15.75" customHeight="1" x14ac:dyDescent="0.2">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
      <c r="A1287" s="155" t="str">
        <f>[3]Enums!$A$154</f>
        <v>1.3.3</v>
      </c>
      <c r="E1287" s="171" t="str">
        <f>Objects!$V$12</f>
        <v>Vial (Epoxy Resin)</v>
      </c>
      <c r="F1287" s="140">
        <v>1</v>
      </c>
      <c r="O1287" s="171" t="str">
        <f>Objects!$V$118</f>
        <v>Vial (Negative Photoresist)</v>
      </c>
      <c r="P1287" s="140">
        <v>1</v>
      </c>
    </row>
    <row r="1288" spans="1:18" ht="15.75" customHeight="1" x14ac:dyDescent="0.2">
      <c r="A1288" s="155" t="str">
        <f>[3]Enums!$A$154</f>
        <v>1.3.3</v>
      </c>
      <c r="E1288" s="171" t="str">
        <f>Objects!$V$12</f>
        <v>Vial (Epoxy Resin)</v>
      </c>
      <c r="F1288" s="140">
        <v>4</v>
      </c>
      <c r="O1288" s="171" t="str">
        <f>Objects!$V$118</f>
        <v>Vial (Negative Photoresist)</v>
      </c>
      <c r="P1288" s="140">
        <v>4</v>
      </c>
    </row>
    <row r="1289" spans="1:18" ht="15.75" customHeight="1" x14ac:dyDescent="0.2">
      <c r="A1289" s="155" t="str">
        <f>[3]Enums!$A$154</f>
        <v>1.3.3</v>
      </c>
      <c r="E1289" s="171" t="str">
        <f>Objects!$V$12</f>
        <v>Vial (Epoxy Resin)</v>
      </c>
      <c r="F1289" s="140">
        <v>16</v>
      </c>
      <c r="O1289" s="171" t="str">
        <f>Objects!$V$118</f>
        <v>Vial (Negative Photoresist)</v>
      </c>
      <c r="P1289" s="140">
        <v>16</v>
      </c>
    </row>
    <row r="1290" spans="1:18" ht="15.75" customHeight="1" x14ac:dyDescent="0.2">
      <c r="A1290" s="155" t="str">
        <f>[3]Enums!$A$154</f>
        <v>1.3.3</v>
      </c>
      <c r="E1290" s="171" t="str">
        <f>Objects!$W$12</f>
        <v>Beaker (Epoxy Resin)</v>
      </c>
      <c r="F1290" s="140">
        <v>1</v>
      </c>
      <c r="O1290" s="171" t="str">
        <f>Objects!$W$118</f>
        <v>Beaker (Negative Photoresist)</v>
      </c>
      <c r="P1290" s="140">
        <v>1</v>
      </c>
    </row>
    <row r="1291" spans="1:18" ht="15.75" customHeight="1" x14ac:dyDescent="0.2">
      <c r="A1291" s="155" t="str">
        <f>[3]Enums!$A$154</f>
        <v>1.3.3</v>
      </c>
      <c r="E1291" s="171" t="str">
        <f>Objects!$W$12</f>
        <v>Beaker (Epoxy Resin)</v>
      </c>
      <c r="F1291" s="140">
        <v>4</v>
      </c>
      <c r="O1291" s="171" t="str">
        <f>Objects!$W$118</f>
        <v>Beaker (Negative Photoresist)</v>
      </c>
      <c r="P1291" s="140">
        <v>4</v>
      </c>
    </row>
    <row r="1292" spans="1:18" ht="15.75" customHeight="1" x14ac:dyDescent="0.2">
      <c r="A1292" s="155" t="str">
        <f>[3]Enums!$A$154</f>
        <v>1.3.3</v>
      </c>
      <c r="E1292" s="171" t="str">
        <f>Objects!$W$12</f>
        <v>Beaker (Epoxy Resin)</v>
      </c>
      <c r="F1292" s="140">
        <v>16</v>
      </c>
      <c r="O1292" s="171" t="str">
        <f>Objects!$W$118</f>
        <v>Beaker (Negative Photoresist)</v>
      </c>
      <c r="P1292" s="140">
        <v>16</v>
      </c>
    </row>
    <row r="1293" spans="1:18" ht="15.75" customHeight="1" x14ac:dyDescent="0.2">
      <c r="A1293" s="155" t="str">
        <f>[3]Enums!$A$154</f>
        <v>1.3.3</v>
      </c>
      <c r="E1293" s="171" t="str">
        <f>Objects!$X$12</f>
        <v>Drum (Epoxy Resin)</v>
      </c>
      <c r="F1293" s="140">
        <v>1</v>
      </c>
      <c r="O1293" s="171" t="str">
        <f>Objects!$X$118</f>
        <v>Drum (Negative Photoresist)</v>
      </c>
      <c r="P1293" s="140">
        <v>1</v>
      </c>
    </row>
    <row r="1294" spans="1:18" ht="15.75" customHeight="1" x14ac:dyDescent="0.2">
      <c r="A1294" s="155" t="str">
        <f>[3]Enums!$A$154</f>
        <v>1.3.3</v>
      </c>
      <c r="E1294" s="171" t="str">
        <f>Objects!$X$12</f>
        <v>Drum (Epoxy Resin)</v>
      </c>
      <c r="F1294" s="140">
        <v>4</v>
      </c>
      <c r="O1294" s="171" t="str">
        <f>Objects!$X$118</f>
        <v>Drum (Negative Photoresist)</v>
      </c>
      <c r="P1294" s="140">
        <v>4</v>
      </c>
    </row>
    <row r="1295" spans="1:18" ht="15.75" customHeight="1" x14ac:dyDescent="0.2">
      <c r="A1295" s="155" t="str">
        <f>[3]Enums!$A$154</f>
        <v>1.3.3</v>
      </c>
      <c r="E1295" s="171" t="str">
        <f>Objects!$X$12</f>
        <v>Drum (Epoxy Resin)</v>
      </c>
      <c r="F1295" s="140">
        <v>16</v>
      </c>
      <c r="O1295" s="171" t="str">
        <f>Objects!$X$118</f>
        <v>Drum (Negative Photoresist)</v>
      </c>
      <c r="P1295" s="140">
        <v>16</v>
      </c>
    </row>
    <row r="1296" spans="1:18" ht="15.75" customHeight="1" x14ac:dyDescent="0.2">
      <c r="A1296" s="155" t="str">
        <f>[3]Enums!$A$154</f>
        <v>1.3.3</v>
      </c>
      <c r="E1296" s="171" t="str">
        <f>Objects!$X$12</f>
        <v>Drum (Epoxy Resin)</v>
      </c>
      <c r="F1296" s="140">
        <v>64</v>
      </c>
      <c r="O1296" s="171" t="str">
        <f>Objects!$X$118</f>
        <v>Drum (Negative Photoresist)</v>
      </c>
      <c r="P1296" s="140">
        <v>64</v>
      </c>
    </row>
    <row r="1297" spans="1:29" ht="15.75" customHeight="1" x14ac:dyDescent="0.25">
      <c r="A1297" s="155" t="str">
        <f>[3]Enums!$A$154</f>
        <v>1.3.3</v>
      </c>
      <c r="E1297" s="171" t="str">
        <f>Objects!$J$232</f>
        <v>Vial (Phenol Formaldehyde)</v>
      </c>
      <c r="F1297" s="136">
        <v>1</v>
      </c>
      <c r="O1297" s="171" t="str">
        <f>Objects!$V$119</f>
        <v>Vial (Positive Photoresist)</v>
      </c>
      <c r="P1297" s="140">
        <v>1</v>
      </c>
    </row>
    <row r="1298" spans="1:29" ht="15.75" customHeight="1" x14ac:dyDescent="0.25">
      <c r="A1298" s="155" t="str">
        <f>[3]Enums!$A$154</f>
        <v>1.3.3</v>
      </c>
      <c r="E1298" s="171" t="str">
        <f>Objects!$J$232</f>
        <v>Vial (Phenol Formaldehyde)</v>
      </c>
      <c r="F1298" s="136">
        <v>4</v>
      </c>
      <c r="O1298" s="171" t="str">
        <f>Objects!$V$119</f>
        <v>Vial (Positive Photoresist)</v>
      </c>
      <c r="P1298" s="140">
        <v>4</v>
      </c>
    </row>
    <row r="1299" spans="1:29" ht="15.75" customHeight="1" x14ac:dyDescent="0.25">
      <c r="A1299" s="155" t="str">
        <f>[3]Enums!$A$154</f>
        <v>1.3.3</v>
      </c>
      <c r="E1299" s="171" t="str">
        <f>Objects!$J$232</f>
        <v>Vial (Phenol Formaldehyde)</v>
      </c>
      <c r="F1299" s="136">
        <v>16</v>
      </c>
      <c r="O1299" s="171" t="str">
        <f>Objects!$V$119</f>
        <v>Vial (Positive Photoresist)</v>
      </c>
      <c r="P1299" s="140">
        <v>16</v>
      </c>
    </row>
    <row r="1300" spans="1:29" ht="15.75" customHeight="1" x14ac:dyDescent="0.25">
      <c r="A1300" s="155" t="str">
        <f>[3]Enums!$A$154</f>
        <v>1.3.3</v>
      </c>
      <c r="E1300" s="171" t="str">
        <f>Objects!$K$232</f>
        <v>Beaker (Phenol Formaldehyde)</v>
      </c>
      <c r="F1300" s="136">
        <v>1</v>
      </c>
      <c r="O1300" s="171" t="str">
        <f>Objects!$W$119</f>
        <v>Beaker (Positive Photoresist)</v>
      </c>
      <c r="P1300" s="140">
        <v>1</v>
      </c>
    </row>
    <row r="1301" spans="1:29" ht="15.75" customHeight="1" x14ac:dyDescent="0.25">
      <c r="A1301" s="155" t="str">
        <f>[3]Enums!$A$154</f>
        <v>1.3.3</v>
      </c>
      <c r="E1301" s="171" t="str">
        <f>Objects!$K$232</f>
        <v>Beaker (Phenol Formaldehyde)</v>
      </c>
      <c r="F1301" s="136">
        <v>4</v>
      </c>
      <c r="O1301" s="171" t="str">
        <f>Objects!$W$119</f>
        <v>Beaker (Positive Photoresist)</v>
      </c>
      <c r="P1301" s="140">
        <v>4</v>
      </c>
    </row>
    <row r="1302" spans="1:29" ht="15.75" customHeight="1" x14ac:dyDescent="0.25">
      <c r="A1302" s="155" t="str">
        <f>[3]Enums!$A$154</f>
        <v>1.3.3</v>
      </c>
      <c r="E1302" s="171" t="str">
        <f>Objects!$K$232</f>
        <v>Beaker (Phenol Formaldehyde)</v>
      </c>
      <c r="F1302" s="136">
        <v>16</v>
      </c>
      <c r="O1302" s="171" t="str">
        <f>Objects!$W$119</f>
        <v>Beaker (Positive Photoresist)</v>
      </c>
      <c r="P1302" s="140">
        <v>16</v>
      </c>
    </row>
    <row r="1303" spans="1:29" ht="15.75" customHeight="1" x14ac:dyDescent="0.25">
      <c r="A1303" s="155" t="str">
        <f>[3]Enums!$A$154</f>
        <v>1.3.3</v>
      </c>
      <c r="E1303" s="171" t="str">
        <f>Objects!$L$232</f>
        <v>Drum (Phenol Formaldehyde)</v>
      </c>
      <c r="F1303" s="136">
        <v>1</v>
      </c>
      <c r="O1303" s="171" t="str">
        <f>Objects!$X$119</f>
        <v>Drum (Positive Photoresist)</v>
      </c>
      <c r="P1303" s="140">
        <v>1</v>
      </c>
    </row>
    <row r="1304" spans="1:29" ht="15.75" customHeight="1" x14ac:dyDescent="0.25">
      <c r="A1304" s="155" t="str">
        <f>[3]Enums!$A$154</f>
        <v>1.3.3</v>
      </c>
      <c r="E1304" s="171" t="str">
        <f>Objects!$L$232</f>
        <v>Drum (Phenol Formaldehyde)</v>
      </c>
      <c r="F1304" s="136">
        <v>4</v>
      </c>
      <c r="O1304" s="171" t="str">
        <f>Objects!$X$119</f>
        <v>Drum (Positive Photoresist)</v>
      </c>
      <c r="P1304" s="140">
        <v>4</v>
      </c>
    </row>
    <row r="1305" spans="1:29" ht="15.75" customHeight="1" x14ac:dyDescent="0.25">
      <c r="A1305" s="155" t="str">
        <f>[3]Enums!$A$154</f>
        <v>1.3.3</v>
      </c>
      <c r="E1305" s="171" t="str">
        <f>Objects!$L$232</f>
        <v>Drum (Phenol Formaldehyde)</v>
      </c>
      <c r="F1305" s="136">
        <v>16</v>
      </c>
      <c r="O1305" s="171" t="str">
        <f>Objects!$X$119</f>
        <v>Drum (Positive Photoresist)</v>
      </c>
      <c r="P1305" s="140">
        <v>16</v>
      </c>
    </row>
    <row r="1306" spans="1:29" ht="15.75" customHeight="1" x14ac:dyDescent="0.25">
      <c r="A1306" s="155" t="str">
        <f>[3]Enums!$A$154</f>
        <v>1.3.3</v>
      </c>
      <c r="E1306" s="171" t="str">
        <f>Objects!$L$232</f>
        <v>Drum (Phenol Formaldehyde)</v>
      </c>
      <c r="F1306" s="136">
        <v>64</v>
      </c>
      <c r="O1306" s="171" t="str">
        <f>Objects!$X$119</f>
        <v>Drum (Positive Photoresist)</v>
      </c>
      <c r="P1306" s="140">
        <v>64</v>
      </c>
    </row>
    <row r="1307" spans="1:29" ht="15" customHeight="1" x14ac:dyDescent="0.25">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25">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25">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25">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25">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25">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25">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25">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25">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25">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25">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25">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25">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25">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25">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25">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25">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25">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25">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25">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25">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25">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25">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25">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25">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25">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25">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25">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25">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25">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25">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25">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25">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25">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25">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25">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25">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25">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25">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25">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25">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25">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25">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25">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25">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25">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25">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25">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G334"/>
  <sheetViews>
    <sheetView workbookViewId="0">
      <selection activeCell="D33" sqref="D33"/>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54</v>
      </c>
      <c r="C1" s="34" t="s">
        <v>64</v>
      </c>
      <c r="D1" s="34" t="s">
        <v>55</v>
      </c>
      <c r="E1" s="34" t="s">
        <v>55</v>
      </c>
      <c r="F1" s="34" t="s">
        <v>65</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66</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
      <c r="A6" s="33" t="str">
        <f>[3]Enums!$A$134</f>
        <v>1.0.0</v>
      </c>
      <c r="B6" t="str">
        <f>'[2]Blocks (Poly)'!$D$1&amp;" (Polymer)"</f>
        <v>Block (Polymer)</v>
      </c>
      <c r="C6">
        <v>6</v>
      </c>
      <c r="D6" t="str">
        <f>'[2]Walls (Poly)'!$D$1&amp;" (Polymer)"</f>
        <v>Wall (Polymer)</v>
      </c>
      <c r="E6">
        <v>6</v>
      </c>
      <c r="F6" t="str">
        <f xml:space="preserve"> [3]Enums!$A$57</f>
        <v>Craft</v>
      </c>
      <c r="G6" s="33" t="s">
        <v>78</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
      <c r="A26" s="33" t="str">
        <f>[3]Enums!$A$134</f>
        <v>1.0.0</v>
      </c>
      <c r="B26" s="33" t="s">
        <v>67</v>
      </c>
      <c r="C26">
        <v>1</v>
      </c>
      <c r="D26" s="33" t="str">
        <f>'[2]Gripped Tools'!$C$1</f>
        <v>Gripped Tool</v>
      </c>
      <c r="E26">
        <v>1</v>
      </c>
      <c r="F26" t="str">
        <f xml:space="preserve"> [3]Enums!$A$57</f>
        <v>Craft</v>
      </c>
      <c r="G26" s="33" t="s">
        <v>68</v>
      </c>
    </row>
    <row r="27" spans="1:7" x14ac:dyDescent="0.2">
      <c r="A27" s="33" t="str">
        <f>[3]Enums!$A$134</f>
        <v>1.0.0</v>
      </c>
      <c r="B27" t="str">
        <f>'[2]Pogo Sticks'!$C$1</f>
        <v>Pogo Stick</v>
      </c>
      <c r="C27">
        <v>1</v>
      </c>
      <c r="D27" t="str">
        <f>"Gripped "&amp;B27</f>
        <v>Gripped Pogo Stick</v>
      </c>
      <c r="E27">
        <v>1</v>
      </c>
      <c r="F27" t="str">
        <f xml:space="preserve"> [3]Enums!$A$57</f>
        <v>Craft</v>
      </c>
      <c r="G27" s="33" t="s">
        <v>69</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8"/>
  <sheetViews>
    <sheetView workbookViewId="0">
      <selection activeCell="D17" sqref="D1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336</v>
      </c>
      <c r="C3" s="33"/>
    </row>
    <row r="4" spans="1:3" x14ac:dyDescent="0.2">
      <c r="A4" s="33"/>
      <c r="B4" t="s">
        <v>337</v>
      </c>
    </row>
    <row r="5" spans="1:3" x14ac:dyDescent="0.2">
      <c r="A5" s="33"/>
      <c r="B5" s="33" t="s">
        <v>338</v>
      </c>
      <c r="C5" s="33"/>
    </row>
    <row r="6" spans="1:3" x14ac:dyDescent="0.2">
      <c r="A6" s="33"/>
      <c r="B6" s="33" t="s">
        <v>339</v>
      </c>
      <c r="C6" s="33"/>
    </row>
    <row r="7" spans="1:3" x14ac:dyDescent="0.2">
      <c r="A7" s="33"/>
      <c r="B7" s="33" t="s">
        <v>340</v>
      </c>
      <c r="C7" s="33"/>
    </row>
    <row r="8" spans="1:3" x14ac:dyDescent="0.2">
      <c r="B8" s="33" t="s">
        <v>341</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5" x14ac:dyDescent="0.25">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5" x14ac:dyDescent="0.25">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5" x14ac:dyDescent="0.25">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3"/>
  <sheetViews>
    <sheetView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211" customWidth="1"/>
  </cols>
  <sheetData>
    <row r="1" spans="1:8" x14ac:dyDescent="0.2">
      <c r="A1" s="34" t="s">
        <v>64</v>
      </c>
      <c r="B1" s="34" t="s">
        <v>235</v>
      </c>
      <c r="C1" s="34" t="s">
        <v>236</v>
      </c>
      <c r="D1" s="34" t="s">
        <v>239</v>
      </c>
      <c r="E1" s="34" t="s">
        <v>65</v>
      </c>
      <c r="F1" s="34" t="s">
        <v>252</v>
      </c>
      <c r="G1" s="34" t="s">
        <v>237</v>
      </c>
      <c r="H1" s="210" t="s">
        <v>238</v>
      </c>
    </row>
    <row r="2" spans="1:8" ht="38.25" x14ac:dyDescent="0.2">
      <c r="A2">
        <v>1</v>
      </c>
      <c r="B2" s="209">
        <v>42250</v>
      </c>
      <c r="C2" s="209">
        <v>42334</v>
      </c>
      <c r="D2" s="209">
        <v>42362</v>
      </c>
      <c r="E2" s="214" t="s">
        <v>277</v>
      </c>
      <c r="F2" s="209" t="s">
        <v>255</v>
      </c>
      <c r="G2" t="s">
        <v>240</v>
      </c>
      <c r="H2" s="213" t="s">
        <v>274</v>
      </c>
    </row>
    <row r="3" spans="1:8" ht="38.25" x14ac:dyDescent="0.2">
      <c r="A3">
        <v>2</v>
      </c>
      <c r="B3" s="209">
        <v>42257</v>
      </c>
      <c r="C3" s="209">
        <v>42341</v>
      </c>
      <c r="D3" s="209">
        <v>42369</v>
      </c>
      <c r="E3" t="s">
        <v>251</v>
      </c>
      <c r="F3" t="s">
        <v>253</v>
      </c>
      <c r="G3" t="s">
        <v>273</v>
      </c>
      <c r="H3" s="213" t="s">
        <v>278</v>
      </c>
    </row>
    <row r="4" spans="1:8" ht="31.5" customHeight="1" x14ac:dyDescent="0.2">
      <c r="A4">
        <v>3</v>
      </c>
      <c r="B4" s="209">
        <v>42264</v>
      </c>
      <c r="C4" s="209">
        <v>42348</v>
      </c>
      <c r="D4" s="209">
        <v>42376</v>
      </c>
      <c r="E4" s="209" t="s">
        <v>254</v>
      </c>
      <c r="F4" s="209" t="s">
        <v>255</v>
      </c>
      <c r="G4" t="s">
        <v>245</v>
      </c>
      <c r="H4" s="211" t="s">
        <v>295</v>
      </c>
    </row>
    <row r="5" spans="1:8" ht="25.5" x14ac:dyDescent="0.2">
      <c r="A5">
        <v>4</v>
      </c>
      <c r="B5" s="209">
        <v>42271</v>
      </c>
      <c r="C5" s="209">
        <v>42355</v>
      </c>
      <c r="D5" s="209">
        <v>42383</v>
      </c>
      <c r="E5" s="209" t="s">
        <v>243</v>
      </c>
      <c r="F5" s="209" t="s">
        <v>255</v>
      </c>
      <c r="G5" t="s">
        <v>244</v>
      </c>
      <c r="H5" s="213" t="s">
        <v>279</v>
      </c>
    </row>
    <row r="6" spans="1:8" ht="25.5" x14ac:dyDescent="0.2">
      <c r="A6">
        <v>5</v>
      </c>
      <c r="B6" s="209">
        <v>42278</v>
      </c>
      <c r="C6" s="209">
        <v>42362</v>
      </c>
      <c r="D6" s="209">
        <v>42390</v>
      </c>
      <c r="E6" s="209" t="s">
        <v>246</v>
      </c>
      <c r="F6" s="209" t="s">
        <v>257</v>
      </c>
      <c r="G6" t="s">
        <v>248</v>
      </c>
      <c r="H6" s="211" t="s">
        <v>249</v>
      </c>
    </row>
    <row r="7" spans="1:8" ht="25.5" x14ac:dyDescent="0.2">
      <c r="A7">
        <v>6</v>
      </c>
      <c r="B7" s="209">
        <v>42285</v>
      </c>
      <c r="C7" s="209">
        <v>42369</v>
      </c>
      <c r="D7" s="209">
        <v>42397</v>
      </c>
      <c r="E7" s="209" t="s">
        <v>263</v>
      </c>
      <c r="F7" s="209" t="s">
        <v>258</v>
      </c>
      <c r="G7" t="s">
        <v>264</v>
      </c>
      <c r="H7" s="212" t="s">
        <v>265</v>
      </c>
    </row>
    <row r="8" spans="1:8" ht="38.25" x14ac:dyDescent="0.2">
      <c r="A8">
        <v>7</v>
      </c>
      <c r="B8" s="209">
        <v>42292</v>
      </c>
      <c r="C8" s="209">
        <v>42376</v>
      </c>
      <c r="D8" s="209">
        <v>42404</v>
      </c>
      <c r="E8" s="209" t="s">
        <v>242</v>
      </c>
      <c r="F8" s="209" t="s">
        <v>256</v>
      </c>
      <c r="G8" t="s">
        <v>241</v>
      </c>
      <c r="H8" s="213" t="s">
        <v>335</v>
      </c>
    </row>
    <row r="9" spans="1:8" ht="25.5" x14ac:dyDescent="0.2">
      <c r="A9">
        <v>8</v>
      </c>
      <c r="B9" s="209">
        <v>42299</v>
      </c>
      <c r="C9" s="209">
        <v>42383</v>
      </c>
      <c r="D9" s="209">
        <v>42411</v>
      </c>
      <c r="E9" s="209" t="s">
        <v>251</v>
      </c>
      <c r="F9" s="209" t="s">
        <v>253</v>
      </c>
      <c r="G9" t="s">
        <v>262</v>
      </c>
      <c r="H9" s="212" t="s">
        <v>296</v>
      </c>
    </row>
    <row r="10" spans="1:8" ht="38.25" x14ac:dyDescent="0.2">
      <c r="A10">
        <v>9</v>
      </c>
      <c r="B10" s="209">
        <v>42306</v>
      </c>
      <c r="C10" s="209">
        <v>42390</v>
      </c>
      <c r="D10" s="209">
        <v>42418</v>
      </c>
      <c r="E10" s="209" t="s">
        <v>247</v>
      </c>
      <c r="F10" s="209" t="s">
        <v>258</v>
      </c>
      <c r="G10" t="s">
        <v>250</v>
      </c>
      <c r="H10" s="211" t="s">
        <v>259</v>
      </c>
    </row>
    <row r="11" spans="1:8" ht="25.5" x14ac:dyDescent="0.2">
      <c r="A11">
        <v>10</v>
      </c>
      <c r="B11" s="209">
        <v>42313</v>
      </c>
      <c r="C11" s="209">
        <v>42397</v>
      </c>
      <c r="D11" s="209">
        <v>42425</v>
      </c>
      <c r="E11" s="209" t="s">
        <v>266</v>
      </c>
      <c r="F11" s="209" t="s">
        <v>267</v>
      </c>
      <c r="G11" t="s">
        <v>268</v>
      </c>
      <c r="H11" s="212" t="s">
        <v>269</v>
      </c>
    </row>
    <row r="12" spans="1:8" ht="25.5" x14ac:dyDescent="0.2">
      <c r="A12">
        <v>11</v>
      </c>
      <c r="B12" s="209">
        <v>42320</v>
      </c>
      <c r="C12" s="209">
        <v>42404</v>
      </c>
      <c r="D12" s="209">
        <v>42432</v>
      </c>
      <c r="E12" s="209" t="s">
        <v>251</v>
      </c>
      <c r="F12" s="209" t="s">
        <v>253</v>
      </c>
      <c r="G12" t="s">
        <v>261</v>
      </c>
      <c r="H12" s="211" t="s">
        <v>260</v>
      </c>
    </row>
    <row r="13" spans="1:8" x14ac:dyDescent="0.2">
      <c r="A13">
        <v>12</v>
      </c>
      <c r="B13" s="209">
        <v>42327</v>
      </c>
      <c r="C13" s="209">
        <v>42411</v>
      </c>
      <c r="D13" s="209">
        <v>42439</v>
      </c>
      <c r="E13" s="209" t="s">
        <v>270</v>
      </c>
      <c r="F13" s="209" t="s">
        <v>258</v>
      </c>
      <c r="G13" t="s">
        <v>272</v>
      </c>
      <c r="H13" s="212" t="s">
        <v>271</v>
      </c>
    </row>
    <row r="14" spans="1:8" ht="25.5" x14ac:dyDescent="0.2">
      <c r="A14">
        <v>13</v>
      </c>
      <c r="B14" s="209">
        <v>42334</v>
      </c>
      <c r="C14" s="209">
        <v>42418</v>
      </c>
      <c r="D14" s="209">
        <v>42446</v>
      </c>
      <c r="E14" s="214" t="s">
        <v>254</v>
      </c>
      <c r="F14" s="214" t="s">
        <v>253</v>
      </c>
      <c r="G14" s="33" t="s">
        <v>275</v>
      </c>
      <c r="H14" s="213" t="s">
        <v>276</v>
      </c>
    </row>
    <row r="15" spans="1:8" x14ac:dyDescent="0.2">
      <c r="A15">
        <v>14</v>
      </c>
      <c r="B15" s="209">
        <v>42341</v>
      </c>
      <c r="C15" s="209">
        <v>42425</v>
      </c>
      <c r="D15" s="209">
        <v>42453</v>
      </c>
      <c r="E15" s="209" t="s">
        <v>251</v>
      </c>
      <c r="F15" s="209" t="s">
        <v>255</v>
      </c>
      <c r="G15" s="33" t="s">
        <v>286</v>
      </c>
      <c r="H15" s="211" t="s">
        <v>287</v>
      </c>
    </row>
    <row r="16" spans="1:8" ht="38.25" x14ac:dyDescent="0.2">
      <c r="A16">
        <v>15</v>
      </c>
      <c r="B16" s="209">
        <v>42348</v>
      </c>
      <c r="C16" s="209">
        <v>42432</v>
      </c>
      <c r="D16" s="209">
        <v>42460</v>
      </c>
      <c r="E16" s="209" t="s">
        <v>263</v>
      </c>
      <c r="F16" s="209" t="s">
        <v>289</v>
      </c>
      <c r="G16" s="33" t="s">
        <v>290</v>
      </c>
      <c r="H16" s="211" t="s">
        <v>313</v>
      </c>
    </row>
    <row r="17" spans="1:8" ht="25.5" x14ac:dyDescent="0.2">
      <c r="A17">
        <v>16</v>
      </c>
      <c r="B17" s="209">
        <v>42355</v>
      </c>
      <c r="C17" s="209">
        <v>42439</v>
      </c>
      <c r="D17" s="209">
        <v>42467</v>
      </c>
      <c r="E17" s="209" t="s">
        <v>292</v>
      </c>
      <c r="F17" s="209" t="s">
        <v>293</v>
      </c>
      <c r="G17" s="33" t="s">
        <v>291</v>
      </c>
      <c r="H17" s="211" t="s">
        <v>314</v>
      </c>
    </row>
    <row r="18" spans="1:8" x14ac:dyDescent="0.2">
      <c r="A18">
        <v>17</v>
      </c>
      <c r="B18" s="209">
        <v>42362</v>
      </c>
      <c r="C18" s="209">
        <v>42446</v>
      </c>
      <c r="D18" s="209">
        <v>42474</v>
      </c>
      <c r="E18" t="s">
        <v>254</v>
      </c>
      <c r="F18" t="s">
        <v>253</v>
      </c>
      <c r="G18" t="s">
        <v>284</v>
      </c>
      <c r="H18" s="211" t="s">
        <v>285</v>
      </c>
    </row>
    <row r="19" spans="1:8" ht="25.5" x14ac:dyDescent="0.2">
      <c r="A19">
        <v>18</v>
      </c>
      <c r="B19" s="209">
        <v>42369</v>
      </c>
      <c r="C19" s="209">
        <v>42453</v>
      </c>
      <c r="D19" s="209">
        <v>42481</v>
      </c>
      <c r="E19" t="s">
        <v>280</v>
      </c>
      <c r="F19" s="209" t="s">
        <v>256</v>
      </c>
      <c r="G19" t="s">
        <v>281</v>
      </c>
      <c r="H19" s="211" t="s">
        <v>282</v>
      </c>
    </row>
    <row r="20" spans="1:8" ht="51" x14ac:dyDescent="0.2">
      <c r="A20">
        <v>19</v>
      </c>
      <c r="B20" s="209">
        <v>42376</v>
      </c>
      <c r="C20" s="209">
        <v>42460</v>
      </c>
      <c r="D20" s="209">
        <v>42488</v>
      </c>
      <c r="E20" t="s">
        <v>280</v>
      </c>
      <c r="F20" s="209" t="s">
        <v>288</v>
      </c>
      <c r="G20" t="s">
        <v>283</v>
      </c>
      <c r="H20" s="211" t="s">
        <v>294</v>
      </c>
    </row>
    <row r="21" spans="1:8" x14ac:dyDescent="0.2">
      <c r="A21">
        <v>20</v>
      </c>
      <c r="B21" s="209">
        <v>42383</v>
      </c>
      <c r="C21" s="209">
        <v>42467</v>
      </c>
      <c r="D21" s="209">
        <v>42495</v>
      </c>
      <c r="E21" t="s">
        <v>280</v>
      </c>
      <c r="F21" s="209" t="s">
        <v>306</v>
      </c>
      <c r="G21" t="s">
        <v>307</v>
      </c>
      <c r="H21" s="211" t="s">
        <v>308</v>
      </c>
    </row>
    <row r="22" spans="1:8" x14ac:dyDescent="0.2">
      <c r="A22">
        <v>21</v>
      </c>
      <c r="B22" s="209">
        <v>42390</v>
      </c>
      <c r="C22" s="209">
        <v>42474</v>
      </c>
      <c r="D22" s="209">
        <v>42502</v>
      </c>
      <c r="E22" t="s">
        <v>280</v>
      </c>
      <c r="F22" s="209" t="s">
        <v>306</v>
      </c>
      <c r="G22" t="s">
        <v>309</v>
      </c>
      <c r="H22" s="211" t="s">
        <v>311</v>
      </c>
    </row>
    <row r="23" spans="1:8" x14ac:dyDescent="0.2">
      <c r="A23">
        <v>22</v>
      </c>
      <c r="B23" s="209">
        <v>42397</v>
      </c>
      <c r="C23" s="209">
        <v>42481</v>
      </c>
      <c r="D23" s="209">
        <v>42509</v>
      </c>
      <c r="E23" t="s">
        <v>280</v>
      </c>
      <c r="F23" s="209" t="s">
        <v>306</v>
      </c>
      <c r="G23" t="s">
        <v>310</v>
      </c>
      <c r="H23" s="211" t="s">
        <v>312</v>
      </c>
    </row>
    <row r="24" spans="1:8" x14ac:dyDescent="0.2">
      <c r="A24">
        <v>23</v>
      </c>
      <c r="B24" s="209">
        <v>42404</v>
      </c>
      <c r="C24" s="209">
        <v>42488</v>
      </c>
      <c r="D24" s="209">
        <v>42516</v>
      </c>
      <c r="E24" t="s">
        <v>251</v>
      </c>
      <c r="F24" s="209" t="s">
        <v>306</v>
      </c>
      <c r="G24" t="s">
        <v>317</v>
      </c>
      <c r="H24" s="211" t="s">
        <v>316</v>
      </c>
    </row>
    <row r="25" spans="1:8" x14ac:dyDescent="0.2">
      <c r="A25">
        <v>24</v>
      </c>
      <c r="B25" s="209">
        <v>42411</v>
      </c>
      <c r="C25" s="209">
        <v>42495</v>
      </c>
      <c r="D25" s="209">
        <v>42523</v>
      </c>
      <c r="E25" t="s">
        <v>251</v>
      </c>
      <c r="F25" s="209" t="s">
        <v>255</v>
      </c>
      <c r="G25" t="s">
        <v>315</v>
      </c>
      <c r="H25" s="211" t="s">
        <v>323</v>
      </c>
    </row>
    <row r="26" spans="1:8" x14ac:dyDescent="0.2">
      <c r="A26">
        <v>25</v>
      </c>
      <c r="B26" s="209">
        <v>42418</v>
      </c>
      <c r="C26" s="209">
        <v>42502</v>
      </c>
      <c r="D26" s="209">
        <v>42530</v>
      </c>
      <c r="E26" t="s">
        <v>251</v>
      </c>
      <c r="F26" s="209" t="s">
        <v>253</v>
      </c>
      <c r="G26" t="s">
        <v>318</v>
      </c>
      <c r="H26" s="211" t="s">
        <v>324</v>
      </c>
    </row>
    <row r="27" spans="1:8" x14ac:dyDescent="0.2">
      <c r="A27">
        <v>26</v>
      </c>
      <c r="B27" s="209">
        <v>42425</v>
      </c>
      <c r="C27" s="209">
        <v>42509</v>
      </c>
      <c r="D27" s="209">
        <v>42537</v>
      </c>
      <c r="E27" t="s">
        <v>251</v>
      </c>
    </row>
    <row r="28" spans="1:8" ht="25.5" x14ac:dyDescent="0.2">
      <c r="A28">
        <v>27</v>
      </c>
      <c r="B28" s="209">
        <v>42432</v>
      </c>
      <c r="C28" s="209">
        <v>42516</v>
      </c>
      <c r="D28" s="209">
        <v>42544</v>
      </c>
      <c r="E28" s="209" t="s">
        <v>297</v>
      </c>
      <c r="F28" s="209" t="s">
        <v>253</v>
      </c>
      <c r="G28" t="s">
        <v>300</v>
      </c>
      <c r="H28" s="211" t="s">
        <v>301</v>
      </c>
    </row>
    <row r="29" spans="1:8" x14ac:dyDescent="0.2">
      <c r="A29">
        <v>28</v>
      </c>
      <c r="B29" s="209">
        <v>42439</v>
      </c>
      <c r="C29" s="209">
        <v>42523</v>
      </c>
      <c r="D29" s="209">
        <v>42551</v>
      </c>
      <c r="E29" t="s">
        <v>297</v>
      </c>
      <c r="F29" s="209" t="s">
        <v>253</v>
      </c>
      <c r="G29" t="s">
        <v>298</v>
      </c>
      <c r="H29" s="211" t="s">
        <v>299</v>
      </c>
    </row>
    <row r="30" spans="1:8" ht="25.5" x14ac:dyDescent="0.2">
      <c r="A30">
        <v>29</v>
      </c>
      <c r="B30" s="209">
        <v>42446</v>
      </c>
      <c r="C30" s="209">
        <v>42530</v>
      </c>
      <c r="D30" s="209">
        <v>42558</v>
      </c>
      <c r="E30" s="209" t="s">
        <v>297</v>
      </c>
      <c r="F30" s="209" t="s">
        <v>293</v>
      </c>
      <c r="G30" t="s">
        <v>304</v>
      </c>
      <c r="H30" s="211" t="s">
        <v>305</v>
      </c>
    </row>
    <row r="31" spans="1:8" x14ac:dyDescent="0.2">
      <c r="A31">
        <v>30</v>
      </c>
      <c r="B31" s="209">
        <v>42453</v>
      </c>
      <c r="C31" s="209">
        <v>42537</v>
      </c>
      <c r="D31" s="209">
        <v>42565</v>
      </c>
      <c r="E31" s="209" t="s">
        <v>297</v>
      </c>
      <c r="F31" s="209" t="s">
        <v>253</v>
      </c>
      <c r="G31" t="s">
        <v>302</v>
      </c>
      <c r="H31" s="211" t="s">
        <v>303</v>
      </c>
    </row>
    <row r="32" spans="1:8" x14ac:dyDescent="0.2">
      <c r="A32">
        <v>31</v>
      </c>
      <c r="B32" s="209">
        <v>42460</v>
      </c>
      <c r="C32" s="209">
        <v>42544</v>
      </c>
      <c r="D32" s="209">
        <v>42572</v>
      </c>
      <c r="E32" s="209" t="s">
        <v>242</v>
      </c>
      <c r="F32" s="209" t="s">
        <v>253</v>
      </c>
      <c r="G32" t="s">
        <v>320</v>
      </c>
      <c r="H32" s="211" t="s">
        <v>319</v>
      </c>
    </row>
    <row r="33" spans="1:8" x14ac:dyDescent="0.2">
      <c r="A33">
        <v>32</v>
      </c>
      <c r="B33" s="209">
        <v>42467</v>
      </c>
      <c r="C33" s="209">
        <v>42551</v>
      </c>
      <c r="D33" s="209">
        <v>42579</v>
      </c>
      <c r="E33" s="209" t="s">
        <v>242</v>
      </c>
      <c r="F33" s="209" t="s">
        <v>253</v>
      </c>
      <c r="G33" t="s">
        <v>321</v>
      </c>
      <c r="H33" s="211" t="s">
        <v>322</v>
      </c>
    </row>
    <row r="34" spans="1:8" x14ac:dyDescent="0.2">
      <c r="A34">
        <v>33</v>
      </c>
      <c r="B34" s="209">
        <v>42474</v>
      </c>
      <c r="C34" s="209">
        <v>42558</v>
      </c>
      <c r="D34" s="209">
        <v>42586</v>
      </c>
      <c r="E34" s="209" t="s">
        <v>242</v>
      </c>
    </row>
    <row r="35" spans="1:8" x14ac:dyDescent="0.2">
      <c r="A35">
        <v>34</v>
      </c>
      <c r="B35" s="209">
        <v>42481</v>
      </c>
      <c r="C35" s="209">
        <v>42565</v>
      </c>
      <c r="D35" s="209">
        <v>42593</v>
      </c>
      <c r="E35" s="209" t="s">
        <v>242</v>
      </c>
    </row>
    <row r="36" spans="1:8" x14ac:dyDescent="0.2">
      <c r="A36">
        <v>35</v>
      </c>
      <c r="B36" s="209">
        <v>42488</v>
      </c>
      <c r="C36" s="209">
        <v>42572</v>
      </c>
      <c r="D36" s="209">
        <v>42600</v>
      </c>
      <c r="E36" s="209" t="s">
        <v>325</v>
      </c>
      <c r="F36" s="209"/>
    </row>
    <row r="37" spans="1:8" x14ac:dyDescent="0.2">
      <c r="A37">
        <v>36</v>
      </c>
      <c r="B37" s="209">
        <v>42495</v>
      </c>
      <c r="C37" s="209">
        <v>42579</v>
      </c>
      <c r="D37" s="209">
        <v>42607</v>
      </c>
      <c r="E37" s="209" t="s">
        <v>325</v>
      </c>
      <c r="F37" s="209"/>
    </row>
    <row r="38" spans="1:8" x14ac:dyDescent="0.2">
      <c r="A38">
        <v>37</v>
      </c>
      <c r="B38" s="209">
        <v>42502</v>
      </c>
      <c r="C38" s="209">
        <v>42586</v>
      </c>
      <c r="D38" s="209">
        <v>42614</v>
      </c>
      <c r="E38" s="209" t="s">
        <v>325</v>
      </c>
      <c r="F38" s="209"/>
    </row>
    <row r="39" spans="1:8" x14ac:dyDescent="0.2">
      <c r="A39">
        <v>38</v>
      </c>
      <c r="B39" s="209">
        <v>42509</v>
      </c>
      <c r="C39" s="209">
        <v>42593</v>
      </c>
      <c r="D39" s="209">
        <v>42621</v>
      </c>
      <c r="E39" s="209" t="s">
        <v>325</v>
      </c>
      <c r="F39" s="209"/>
    </row>
    <row r="40" spans="1:8" x14ac:dyDescent="0.2">
      <c r="A40">
        <v>39</v>
      </c>
      <c r="B40" s="209">
        <v>42516</v>
      </c>
      <c r="C40" s="209">
        <v>42600</v>
      </c>
      <c r="D40" s="209">
        <v>42628</v>
      </c>
      <c r="E40" s="209" t="s">
        <v>254</v>
      </c>
      <c r="F40" s="209"/>
    </row>
    <row r="41" spans="1:8" x14ac:dyDescent="0.2">
      <c r="A41">
        <v>40</v>
      </c>
      <c r="B41" s="209">
        <v>42523</v>
      </c>
      <c r="C41" s="209">
        <v>42607</v>
      </c>
      <c r="D41" s="209">
        <v>42635</v>
      </c>
      <c r="E41" s="209" t="s">
        <v>254</v>
      </c>
      <c r="F41" s="209"/>
    </row>
    <row r="42" spans="1:8" x14ac:dyDescent="0.2">
      <c r="A42">
        <v>41</v>
      </c>
      <c r="B42" s="209">
        <v>42530</v>
      </c>
      <c r="C42" s="209">
        <v>42614</v>
      </c>
      <c r="D42" s="209">
        <v>42642</v>
      </c>
      <c r="E42" s="209" t="s">
        <v>254</v>
      </c>
    </row>
    <row r="43" spans="1:8" x14ac:dyDescent="0.2">
      <c r="A43">
        <v>42</v>
      </c>
      <c r="B43" s="209">
        <v>42537</v>
      </c>
      <c r="C43" s="209">
        <v>42621</v>
      </c>
      <c r="D43" s="209">
        <v>42649</v>
      </c>
      <c r="E43" s="209" t="s">
        <v>254</v>
      </c>
      <c r="F43" s="209"/>
    </row>
    <row r="44" spans="1:8" x14ac:dyDescent="0.2">
      <c r="A44">
        <v>43</v>
      </c>
      <c r="B44" s="209">
        <v>42544</v>
      </c>
      <c r="C44" s="209">
        <v>42628</v>
      </c>
      <c r="D44" s="209">
        <v>42656</v>
      </c>
      <c r="E44" s="209" t="s">
        <v>246</v>
      </c>
      <c r="F44" s="209"/>
    </row>
    <row r="45" spans="1:8" x14ac:dyDescent="0.2">
      <c r="A45">
        <v>44</v>
      </c>
      <c r="B45" s="209">
        <v>42551</v>
      </c>
      <c r="C45" s="209">
        <v>42635</v>
      </c>
      <c r="D45" s="209">
        <v>42663</v>
      </c>
      <c r="E45" s="209" t="s">
        <v>246</v>
      </c>
      <c r="F45" s="209"/>
    </row>
    <row r="46" spans="1:8" x14ac:dyDescent="0.2">
      <c r="A46">
        <v>45</v>
      </c>
      <c r="B46" s="209">
        <v>42558</v>
      </c>
      <c r="C46" s="209">
        <v>42642</v>
      </c>
      <c r="D46" s="209">
        <v>42670</v>
      </c>
      <c r="E46" s="209" t="s">
        <v>246</v>
      </c>
      <c r="F46" s="209"/>
    </row>
    <row r="47" spans="1:8" x14ac:dyDescent="0.2">
      <c r="A47">
        <v>46</v>
      </c>
      <c r="B47" s="209">
        <v>42565</v>
      </c>
      <c r="C47" s="209">
        <v>42649</v>
      </c>
      <c r="D47" s="209">
        <v>42677</v>
      </c>
      <c r="E47" s="209" t="s">
        <v>246</v>
      </c>
      <c r="F47" s="209"/>
    </row>
    <row r="48" spans="1:8" x14ac:dyDescent="0.2">
      <c r="A48">
        <v>47</v>
      </c>
      <c r="B48" s="209">
        <v>42572</v>
      </c>
      <c r="C48" s="209">
        <v>42656</v>
      </c>
      <c r="D48" s="209">
        <v>42684</v>
      </c>
      <c r="E48" s="209" t="s">
        <v>243</v>
      </c>
      <c r="F48" s="209"/>
    </row>
    <row r="49" spans="1:6" x14ac:dyDescent="0.2">
      <c r="A49">
        <v>48</v>
      </c>
      <c r="B49" s="209">
        <v>42579</v>
      </c>
      <c r="C49" s="209">
        <v>42663</v>
      </c>
      <c r="D49" s="209">
        <v>42691</v>
      </c>
      <c r="E49" s="209" t="s">
        <v>243</v>
      </c>
      <c r="F49" s="209"/>
    </row>
    <row r="50" spans="1:6" x14ac:dyDescent="0.2">
      <c r="A50">
        <v>49</v>
      </c>
      <c r="B50" s="209">
        <v>42586</v>
      </c>
      <c r="C50" s="209">
        <v>42670</v>
      </c>
      <c r="D50" s="209">
        <v>42698</v>
      </c>
      <c r="E50" s="209" t="s">
        <v>243</v>
      </c>
      <c r="F50" s="209"/>
    </row>
    <row r="51" spans="1:6" x14ac:dyDescent="0.2">
      <c r="A51">
        <v>50</v>
      </c>
      <c r="B51" s="209">
        <v>42593</v>
      </c>
      <c r="C51" s="209">
        <v>42677</v>
      </c>
      <c r="D51" s="209">
        <v>42705</v>
      </c>
      <c r="E51" s="209" t="s">
        <v>243</v>
      </c>
      <c r="F51" s="209"/>
    </row>
    <row r="52" spans="1:6" x14ac:dyDescent="0.2">
      <c r="A52">
        <v>51</v>
      </c>
      <c r="B52" s="209">
        <v>42600</v>
      </c>
      <c r="C52" s="209">
        <v>42684</v>
      </c>
      <c r="D52" s="209">
        <v>42712</v>
      </c>
      <c r="E52" s="209" t="s">
        <v>277</v>
      </c>
      <c r="F52" s="209"/>
    </row>
    <row r="53" spans="1:6" x14ac:dyDescent="0.2">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A7" sqref="A7"/>
    </sheetView>
  </sheetViews>
  <sheetFormatPr defaultColWidth="9.140625" defaultRowHeight="12.75" x14ac:dyDescent="0.2"/>
  <cols>
    <col min="1" max="1" width="26" style="211" customWidth="1"/>
    <col min="2" max="2" width="24" style="211" customWidth="1"/>
    <col min="3" max="4" width="18.28515625" style="211" customWidth="1"/>
    <col min="5" max="5" width="20.85546875" style="211" customWidth="1"/>
    <col min="6" max="6" width="29.5703125" style="211" customWidth="1"/>
    <col min="7" max="7" width="27.42578125" style="211" customWidth="1"/>
    <col min="8" max="16384" width="9.140625" style="211"/>
  </cols>
  <sheetData>
    <row r="1" spans="1:7" x14ac:dyDescent="0.2">
      <c r="A1" s="210" t="s">
        <v>342</v>
      </c>
      <c r="B1" s="210" t="s">
        <v>343</v>
      </c>
      <c r="C1" s="210" t="s">
        <v>344</v>
      </c>
      <c r="D1" s="210" t="s">
        <v>345</v>
      </c>
      <c r="E1" s="210" t="s">
        <v>396</v>
      </c>
      <c r="F1" s="210" t="s">
        <v>346</v>
      </c>
      <c r="G1" s="210" t="s">
        <v>407</v>
      </c>
    </row>
    <row r="2" spans="1:7" ht="38.25" x14ac:dyDescent="0.2">
      <c r="A2" s="213" t="s">
        <v>347</v>
      </c>
      <c r="B2" s="213" t="s">
        <v>357</v>
      </c>
      <c r="C2" s="213" t="s">
        <v>367</v>
      </c>
      <c r="D2" s="213" t="s">
        <v>377</v>
      </c>
      <c r="E2" s="213" t="s">
        <v>387</v>
      </c>
      <c r="F2" s="213" t="s">
        <v>418</v>
      </c>
      <c r="G2" s="213" t="s">
        <v>391</v>
      </c>
    </row>
    <row r="3" spans="1:7" ht="38.25" x14ac:dyDescent="0.2">
      <c r="A3" s="213" t="s">
        <v>348</v>
      </c>
      <c r="B3" s="213" t="s">
        <v>358</v>
      </c>
      <c r="C3" s="213" t="s">
        <v>368</v>
      </c>
      <c r="D3" s="213" t="s">
        <v>378</v>
      </c>
      <c r="E3" s="213" t="s">
        <v>388</v>
      </c>
      <c r="F3" s="213" t="s">
        <v>400</v>
      </c>
      <c r="G3" s="213" t="s">
        <v>392</v>
      </c>
    </row>
    <row r="4" spans="1:7" ht="38.25" x14ac:dyDescent="0.2">
      <c r="A4" s="213" t="s">
        <v>349</v>
      </c>
      <c r="B4" s="213" t="s">
        <v>359</v>
      </c>
      <c r="C4" s="213" t="s">
        <v>369</v>
      </c>
      <c r="D4" s="213" t="s">
        <v>379</v>
      </c>
      <c r="E4" s="213" t="s">
        <v>389</v>
      </c>
      <c r="F4" s="213" t="s">
        <v>399</v>
      </c>
      <c r="G4" s="213" t="s">
        <v>393</v>
      </c>
    </row>
    <row r="5" spans="1:7" ht="51" x14ac:dyDescent="0.2">
      <c r="A5" s="213" t="s">
        <v>350</v>
      </c>
      <c r="B5" s="213" t="s">
        <v>360</v>
      </c>
      <c r="C5" s="213" t="s">
        <v>370</v>
      </c>
      <c r="D5" s="213" t="s">
        <v>380</v>
      </c>
      <c r="E5" s="213" t="s">
        <v>390</v>
      </c>
      <c r="F5" s="213" t="s">
        <v>401</v>
      </c>
    </row>
    <row r="6" spans="1:7" ht="25.5" x14ac:dyDescent="0.2">
      <c r="A6" s="213" t="s">
        <v>351</v>
      </c>
      <c r="B6" s="213" t="s">
        <v>361</v>
      </c>
      <c r="C6" s="213" t="s">
        <v>371</v>
      </c>
      <c r="D6" s="213" t="s">
        <v>383</v>
      </c>
      <c r="E6" s="213" t="s">
        <v>394</v>
      </c>
      <c r="F6" s="213" t="s">
        <v>402</v>
      </c>
    </row>
    <row r="7" spans="1:7" ht="38.25" x14ac:dyDescent="0.2">
      <c r="A7" s="213" t="s">
        <v>352</v>
      </c>
      <c r="B7" s="213" t="s">
        <v>362</v>
      </c>
      <c r="C7" s="213" t="s">
        <v>372</v>
      </c>
      <c r="D7" s="213" t="s">
        <v>381</v>
      </c>
      <c r="E7" s="213" t="s">
        <v>395</v>
      </c>
      <c r="F7" s="213" t="s">
        <v>403</v>
      </c>
    </row>
    <row r="8" spans="1:7" ht="63.75" x14ac:dyDescent="0.2">
      <c r="A8" s="213" t="s">
        <v>353</v>
      </c>
      <c r="B8" s="213" t="s">
        <v>363</v>
      </c>
      <c r="C8" s="213" t="s">
        <v>373</v>
      </c>
      <c r="D8" s="213" t="s">
        <v>382</v>
      </c>
      <c r="E8" s="213" t="s">
        <v>397</v>
      </c>
      <c r="F8" s="213" t="s">
        <v>404</v>
      </c>
    </row>
    <row r="9" spans="1:7" ht="38.25" x14ac:dyDescent="0.2">
      <c r="A9" s="213" t="s">
        <v>354</v>
      </c>
      <c r="B9" s="213" t="s">
        <v>364</v>
      </c>
      <c r="C9" s="213" t="s">
        <v>374</v>
      </c>
      <c r="D9" s="213" t="s">
        <v>384</v>
      </c>
      <c r="E9" s="213" t="s">
        <v>386</v>
      </c>
      <c r="F9" s="213" t="s">
        <v>405</v>
      </c>
    </row>
    <row r="10" spans="1:7" ht="76.5" x14ac:dyDescent="0.2">
      <c r="A10" s="213" t="s">
        <v>355</v>
      </c>
      <c r="B10" s="213" t="s">
        <v>365</v>
      </c>
      <c r="C10" s="213" t="s">
        <v>375</v>
      </c>
      <c r="D10" s="213" t="s">
        <v>385</v>
      </c>
      <c r="E10" s="213"/>
      <c r="F10" s="213" t="s">
        <v>406</v>
      </c>
    </row>
    <row r="11" spans="1:7" ht="63.75" x14ac:dyDescent="0.2">
      <c r="A11" s="213" t="s">
        <v>356</v>
      </c>
      <c r="B11" s="213" t="s">
        <v>366</v>
      </c>
      <c r="C11" s="213" t="s">
        <v>376</v>
      </c>
      <c r="D11" s="213" t="s">
        <v>398</v>
      </c>
      <c r="F11" s="213" t="s">
        <v>487</v>
      </c>
    </row>
    <row r="12" spans="1:7" ht="51" x14ac:dyDescent="0.2">
      <c r="F12" s="213" t="s">
        <v>408</v>
      </c>
    </row>
    <row r="13" spans="1:7" ht="51" x14ac:dyDescent="0.2">
      <c r="F13" s="213" t="s">
        <v>409</v>
      </c>
    </row>
    <row r="14" spans="1:7" ht="38.25" x14ac:dyDescent="0.2">
      <c r="F14" s="213" t="s">
        <v>410</v>
      </c>
    </row>
    <row r="15" spans="1:7" ht="51" x14ac:dyDescent="0.2">
      <c r="F15" s="213" t="s">
        <v>411</v>
      </c>
    </row>
    <row r="16" spans="1:7" ht="25.5" x14ac:dyDescent="0.2">
      <c r="F16" s="213" t="s">
        <v>412</v>
      </c>
    </row>
    <row r="17" spans="6:6" ht="25.5" x14ac:dyDescent="0.2">
      <c r="F17" s="213" t="s">
        <v>413</v>
      </c>
    </row>
    <row r="18" spans="6:6" ht="25.5" x14ac:dyDescent="0.2">
      <c r="F18" s="213" t="s">
        <v>414</v>
      </c>
    </row>
    <row r="19" spans="6:6" ht="38.25" x14ac:dyDescent="0.2">
      <c r="F19" s="213" t="s">
        <v>415</v>
      </c>
    </row>
    <row r="20" spans="6:6" ht="38.25" x14ac:dyDescent="0.2">
      <c r="F20" s="213" t="s">
        <v>416</v>
      </c>
    </row>
    <row r="21" spans="6:6" ht="25.5" x14ac:dyDescent="0.2">
      <c r="F21" s="213" t="s">
        <v>417</v>
      </c>
    </row>
    <row r="22" spans="6:6" ht="38.25" x14ac:dyDescent="0.2">
      <c r="F22" s="213" t="s">
        <v>419</v>
      </c>
    </row>
    <row r="23" spans="6:6" ht="63.75" x14ac:dyDescent="0.2">
      <c r="F23" s="213" t="s">
        <v>420</v>
      </c>
    </row>
    <row r="24" spans="6:6" ht="51" x14ac:dyDescent="0.2">
      <c r="F24" s="213" t="s">
        <v>421</v>
      </c>
    </row>
    <row r="25" spans="6:6" ht="63.75" x14ac:dyDescent="0.2">
      <c r="F25" s="213" t="s">
        <v>422</v>
      </c>
    </row>
    <row r="26" spans="6:6" ht="51" x14ac:dyDescent="0.2">
      <c r="F26" s="213" t="s">
        <v>423</v>
      </c>
    </row>
    <row r="27" spans="6:6" ht="38.25" x14ac:dyDescent="0.2">
      <c r="F27" s="213" t="s">
        <v>424</v>
      </c>
    </row>
    <row r="28" spans="6:6" ht="51" x14ac:dyDescent="0.2">
      <c r="F28" s="213" t="s">
        <v>425</v>
      </c>
    </row>
    <row r="29" spans="6:6" ht="25.5" x14ac:dyDescent="0.2">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
      <c r="A2" s="33" t="s">
        <v>427</v>
      </c>
      <c r="D2" s="33" t="s">
        <v>470</v>
      </c>
      <c r="E2" s="33" t="s">
        <v>474</v>
      </c>
      <c r="F2" s="33" t="s">
        <v>437</v>
      </c>
      <c r="G2" s="33" t="s">
        <v>484</v>
      </c>
      <c r="H2" s="33" t="s">
        <v>461</v>
      </c>
      <c r="I2" s="33" t="s">
        <v>451</v>
      </c>
    </row>
    <row r="3" spans="1:12" x14ac:dyDescent="0.2">
      <c r="A3" s="33" t="s">
        <v>428</v>
      </c>
      <c r="B3" s="33" t="s">
        <v>497</v>
      </c>
      <c r="D3" s="33" t="s">
        <v>471</v>
      </c>
      <c r="E3" s="33" t="s">
        <v>475</v>
      </c>
      <c r="F3" s="33" t="s">
        <v>439</v>
      </c>
      <c r="G3" s="33" t="s">
        <v>485</v>
      </c>
      <c r="H3" s="33" t="s">
        <v>462</v>
      </c>
      <c r="I3" s="33" t="s">
        <v>452</v>
      </c>
    </row>
    <row r="4" spans="1:12" x14ac:dyDescent="0.2">
      <c r="A4" s="33" t="s">
        <v>429</v>
      </c>
      <c r="B4" s="33" t="s">
        <v>495</v>
      </c>
      <c r="D4" s="33" t="s">
        <v>472</v>
      </c>
      <c r="E4" s="33" t="s">
        <v>476</v>
      </c>
      <c r="F4" s="33" t="s">
        <v>438</v>
      </c>
      <c r="G4" s="33" t="s">
        <v>486</v>
      </c>
      <c r="H4" s="33" t="s">
        <v>463</v>
      </c>
      <c r="I4" s="33" t="s">
        <v>453</v>
      </c>
    </row>
    <row r="5" spans="1:12" x14ac:dyDescent="0.2">
      <c r="A5" s="33" t="s">
        <v>430</v>
      </c>
      <c r="B5" s="33" t="s">
        <v>496</v>
      </c>
      <c r="D5" s="33" t="s">
        <v>473</v>
      </c>
      <c r="E5" s="33" t="s">
        <v>477</v>
      </c>
      <c r="F5" s="33" t="s">
        <v>440</v>
      </c>
      <c r="H5" s="33" t="s">
        <v>464</v>
      </c>
      <c r="I5" s="33" t="s">
        <v>454</v>
      </c>
    </row>
    <row r="6" spans="1:12" x14ac:dyDescent="0.2">
      <c r="A6" s="33" t="s">
        <v>431</v>
      </c>
      <c r="D6" s="33" t="s">
        <v>354</v>
      </c>
      <c r="E6" s="33" t="s">
        <v>478</v>
      </c>
      <c r="F6" s="33" t="s">
        <v>441</v>
      </c>
      <c r="H6" s="33" t="s">
        <v>465</v>
      </c>
      <c r="I6" s="33" t="s">
        <v>455</v>
      </c>
    </row>
    <row r="7" spans="1:12" x14ac:dyDescent="0.2">
      <c r="A7" s="33" t="s">
        <v>432</v>
      </c>
      <c r="B7" s="33" t="s">
        <v>493</v>
      </c>
      <c r="E7" s="33" t="s">
        <v>479</v>
      </c>
      <c r="F7" s="33" t="s">
        <v>442</v>
      </c>
      <c r="H7" s="33" t="s">
        <v>466</v>
      </c>
      <c r="I7" s="33" t="s">
        <v>456</v>
      </c>
    </row>
    <row r="8" spans="1:12" x14ac:dyDescent="0.2">
      <c r="A8" s="33" t="s">
        <v>433</v>
      </c>
      <c r="B8" s="33" t="s">
        <v>494</v>
      </c>
      <c r="E8" s="33" t="s">
        <v>480</v>
      </c>
      <c r="F8" s="33" t="s">
        <v>443</v>
      </c>
      <c r="H8" s="33" t="s">
        <v>467</v>
      </c>
      <c r="I8" s="33" t="s">
        <v>457</v>
      </c>
    </row>
    <row r="9" spans="1:12" x14ac:dyDescent="0.2">
      <c r="A9" s="33" t="s">
        <v>434</v>
      </c>
      <c r="B9" s="33" t="s">
        <v>499</v>
      </c>
      <c r="E9" s="33" t="s">
        <v>481</v>
      </c>
      <c r="F9" s="33" t="s">
        <v>444</v>
      </c>
      <c r="H9" s="33" t="s">
        <v>468</v>
      </c>
      <c r="I9" s="33" t="s">
        <v>458</v>
      </c>
    </row>
    <row r="10" spans="1:12" x14ac:dyDescent="0.2">
      <c r="A10" s="33" t="s">
        <v>435</v>
      </c>
      <c r="B10" s="33" t="s">
        <v>499</v>
      </c>
      <c r="E10" s="33" t="s">
        <v>482</v>
      </c>
      <c r="F10" s="33" t="s">
        <v>445</v>
      </c>
      <c r="H10" s="33" t="s">
        <v>469</v>
      </c>
      <c r="I10" s="33" t="s">
        <v>459</v>
      </c>
    </row>
    <row r="11" spans="1:12" x14ac:dyDescent="0.2">
      <c r="A11" s="33" t="s">
        <v>436</v>
      </c>
      <c r="B11" s="33" t="s">
        <v>498</v>
      </c>
      <c r="E11" s="33" t="s">
        <v>483</v>
      </c>
      <c r="F11" s="33" t="s">
        <v>446</v>
      </c>
      <c r="H11" s="33"/>
      <c r="I11" s="33" t="s">
        <v>460</v>
      </c>
    </row>
    <row r="12" spans="1:12" x14ac:dyDescent="0.2">
      <c r="F12" s="33" t="s">
        <v>447</v>
      </c>
      <c r="H12" s="33"/>
    </row>
    <row r="13" spans="1:12" x14ac:dyDescent="0.2">
      <c r="F13" s="33" t="s">
        <v>448</v>
      </c>
      <c r="H13" s="33"/>
    </row>
    <row r="14" spans="1:12" x14ac:dyDescent="0.2">
      <c r="F14" s="33" t="s">
        <v>449</v>
      </c>
      <c r="H14" s="33"/>
    </row>
    <row r="15" spans="1:12" x14ac:dyDescent="0.2">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stephen goss</cp:lastModifiedBy>
  <dcterms:created xsi:type="dcterms:W3CDTF">2014-04-12T15:30:33Z</dcterms:created>
  <dcterms:modified xsi:type="dcterms:W3CDTF">2018-04-09T21:09:29Z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