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46575" yWindow="495" windowWidth="19200" windowHeight="19455" tabRatio="877" firstSheet="8" activeTab="19"/>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29" i="27" l="1"/>
  <c r="A128" i="27"/>
  <c r="A126" i="27"/>
  <c r="A122" i="27"/>
  <c r="A114" i="27"/>
  <c r="A113" i="27"/>
  <c r="A111" i="27"/>
  <c r="A110" i="27"/>
  <c r="A109" i="27"/>
  <c r="A108" i="27"/>
  <c r="A104" i="27"/>
  <c r="A102" i="27"/>
  <c r="A99" i="27"/>
  <c r="A91" i="27"/>
  <c r="A83" i="27"/>
  <c r="A82" i="27"/>
  <c r="A81" i="27"/>
  <c r="A78" i="27"/>
  <c r="A76" i="27"/>
  <c r="A73" i="27"/>
  <c r="A72" i="27"/>
  <c r="A71" i="27"/>
  <c r="A69" i="27"/>
  <c r="A68" i="27"/>
  <c r="A66" i="27"/>
  <c r="A63" i="27"/>
  <c r="A62" i="27"/>
  <c r="A61" i="27"/>
  <c r="A58" i="27"/>
  <c r="A57" i="27"/>
  <c r="A56" i="27"/>
  <c r="A55" i="27"/>
  <c r="A53" i="27"/>
  <c r="A52" i="27"/>
  <c r="A46" i="27"/>
  <c r="A44" i="27"/>
  <c r="A43" i="27"/>
  <c r="A41" i="27"/>
  <c r="A39" i="27"/>
  <c r="A38" i="27"/>
  <c r="A37" i="27"/>
  <c r="A36" i="27"/>
  <c r="A32" i="27"/>
  <c r="A31" i="27"/>
  <c r="A24" i="27"/>
  <c r="A20" i="27"/>
  <c r="A18" i="27"/>
  <c r="D8" i="24"/>
  <c r="C8" i="24"/>
  <c r="D129" i="27"/>
  <c r="F114" i="14"/>
  <c r="Q114" i="11"/>
  <c r="E129" i="27"/>
  <c r="F1" i="14"/>
  <c r="F2" i="14"/>
  <c r="F3" i="14"/>
  <c r="F4" i="14"/>
  <c r="G1" i="14"/>
  <c r="H1" i="14"/>
  <c r="I1" i="14"/>
  <c r="G2" i="14"/>
  <c r="H2" i="14"/>
  <c r="I2" i="14"/>
  <c r="G3" i="14"/>
  <c r="H3" i="14"/>
  <c r="I3" i="14"/>
  <c r="G4" i="14"/>
  <c r="H4" i="14"/>
  <c r="I4" i="14"/>
  <c r="F5" i="14"/>
  <c r="G5" i="14"/>
  <c r="H5" i="14"/>
  <c r="I5" i="14"/>
  <c r="F6" i="14"/>
  <c r="G6" i="14"/>
  <c r="H6" i="14"/>
  <c r="I6" i="14"/>
  <c r="F7" i="14"/>
  <c r="G7" i="14"/>
  <c r="H7" i="14"/>
  <c r="I7" i="14"/>
  <c r="F8" i="14"/>
  <c r="G8" i="14"/>
  <c r="H8" i="14"/>
  <c r="I8" i="14"/>
  <c r="F9" i="14"/>
  <c r="G9" i="14"/>
  <c r="H9" i="14"/>
  <c r="I9" i="14"/>
  <c r="F10" i="14"/>
  <c r="G10" i="14"/>
  <c r="H10" i="14"/>
  <c r="I10" i="14"/>
  <c r="F11" i="14"/>
  <c r="G11" i="14"/>
  <c r="H11" i="14"/>
  <c r="I11" i="14"/>
  <c r="F12" i="14"/>
  <c r="G12" i="14"/>
  <c r="H12" i="14"/>
  <c r="I12" i="14"/>
  <c r="F13" i="14"/>
  <c r="G13" i="14"/>
  <c r="H13" i="14"/>
  <c r="I13" i="14"/>
  <c r="F14" i="14"/>
  <c r="G14" i="14"/>
  <c r="H14" i="14"/>
  <c r="I14" i="14"/>
  <c r="F15" i="14"/>
  <c r="G15" i="14"/>
  <c r="H15" i="14"/>
  <c r="I15" i="14"/>
  <c r="F16" i="14"/>
  <c r="G16" i="14"/>
  <c r="H16" i="14"/>
  <c r="I16" i="14"/>
  <c r="F17" i="14"/>
  <c r="G17" i="14"/>
  <c r="H17" i="14"/>
  <c r="I17" i="14"/>
  <c r="F18" i="14"/>
  <c r="G18" i="14"/>
  <c r="H18" i="14"/>
  <c r="I18" i="14"/>
  <c r="F19" i="14"/>
  <c r="G19" i="14"/>
  <c r="H19" i="14"/>
  <c r="I19" i="14"/>
  <c r="F20" i="14"/>
  <c r="G20" i="14"/>
  <c r="H20" i="14"/>
  <c r="I20" i="14"/>
  <c r="F21" i="14"/>
  <c r="G21" i="14"/>
  <c r="H21" i="14"/>
  <c r="I21" i="14"/>
  <c r="F22" i="14"/>
  <c r="G22" i="14"/>
  <c r="H22" i="14"/>
  <c r="I22" i="14"/>
  <c r="F23" i="14"/>
  <c r="G23" i="14"/>
  <c r="H23" i="14"/>
  <c r="I23" i="14"/>
  <c r="F24" i="14"/>
  <c r="G24" i="14"/>
  <c r="H24" i="14"/>
  <c r="I24" i="14"/>
  <c r="F25" i="14"/>
  <c r="G25" i="14"/>
  <c r="H25" i="14"/>
  <c r="I25" i="14"/>
  <c r="F26" i="14"/>
  <c r="G26" i="14"/>
  <c r="H26" i="14"/>
  <c r="I26" i="14"/>
  <c r="F27" i="14"/>
  <c r="G27" i="14"/>
  <c r="H27" i="14"/>
  <c r="I27" i="14"/>
  <c r="F28" i="14"/>
  <c r="G28" i="14"/>
  <c r="H28" i="14"/>
  <c r="I28" i="14"/>
  <c r="F29" i="14"/>
  <c r="G29" i="14"/>
  <c r="H29" i="14"/>
  <c r="I29" i="14"/>
  <c r="F30" i="14"/>
  <c r="G30" i="14"/>
  <c r="H30" i="14"/>
  <c r="I30" i="14"/>
  <c r="F31" i="14"/>
  <c r="G31" i="14"/>
  <c r="H31" i="14"/>
  <c r="I31" i="14"/>
  <c r="F32" i="14"/>
  <c r="G32" i="14"/>
  <c r="H32" i="14"/>
  <c r="I32" i="14"/>
  <c r="F33" i="14"/>
  <c r="G33" i="14"/>
  <c r="H33" i="14"/>
  <c r="I33" i="14"/>
  <c r="F34" i="14"/>
  <c r="G34" i="14"/>
  <c r="H34" i="14"/>
  <c r="I34" i="14"/>
  <c r="F35" i="14"/>
  <c r="G35" i="14"/>
  <c r="H35" i="14"/>
  <c r="I35" i="14"/>
  <c r="F36" i="14"/>
  <c r="G36" i="14"/>
  <c r="H36" i="14"/>
  <c r="I36" i="14"/>
  <c r="F37" i="14"/>
  <c r="G37" i="14"/>
  <c r="H37" i="14"/>
  <c r="I37" i="14"/>
  <c r="F38" i="14"/>
  <c r="G38" i="14"/>
  <c r="H38" i="14"/>
  <c r="I38" i="14"/>
  <c r="F39" i="14"/>
  <c r="G39" i="14"/>
  <c r="H39" i="14"/>
  <c r="I39" i="14"/>
  <c r="F40" i="14"/>
  <c r="G40" i="14"/>
  <c r="H40" i="14"/>
  <c r="I40" i="14"/>
  <c r="F41" i="14"/>
  <c r="G41" i="14"/>
  <c r="H41" i="14"/>
  <c r="I41" i="14"/>
  <c r="F42" i="14"/>
  <c r="G42" i="14"/>
  <c r="H42" i="14"/>
  <c r="I42" i="14"/>
  <c r="F43" i="14"/>
  <c r="G43" i="14"/>
  <c r="H43" i="14"/>
  <c r="I43" i="14"/>
  <c r="F44" i="14"/>
  <c r="G44" i="14"/>
  <c r="H44" i="14"/>
  <c r="I44" i="14"/>
  <c r="F45" i="14"/>
  <c r="G45" i="14"/>
  <c r="H45" i="14"/>
  <c r="I45" i="14"/>
  <c r="F46" i="14"/>
  <c r="G46" i="14"/>
  <c r="H46" i="14"/>
  <c r="I46" i="14"/>
  <c r="F47" i="14"/>
  <c r="G47" i="14"/>
  <c r="H47" i="14"/>
  <c r="I47" i="14"/>
  <c r="F48" i="14"/>
  <c r="G48" i="14"/>
  <c r="H48" i="14"/>
  <c r="I48" i="14"/>
  <c r="F49" i="14"/>
  <c r="G49" i="14"/>
  <c r="H49" i="14"/>
  <c r="I49" i="14"/>
  <c r="F50" i="14"/>
  <c r="G50" i="14"/>
  <c r="H50" i="14"/>
  <c r="I50" i="14"/>
  <c r="F51" i="14"/>
  <c r="G51" i="14"/>
  <c r="H51" i="14"/>
  <c r="I51" i="14"/>
  <c r="F52" i="14"/>
  <c r="G52" i="14"/>
  <c r="H52" i="14"/>
  <c r="I52" i="14"/>
  <c r="F53" i="14"/>
  <c r="G53" i="14"/>
  <c r="H53" i="14"/>
  <c r="I53" i="14"/>
  <c r="F54" i="14"/>
  <c r="G54" i="14"/>
  <c r="H54" i="14"/>
  <c r="I54" i="14"/>
  <c r="F55" i="14"/>
  <c r="G55" i="14"/>
  <c r="H55" i="14"/>
  <c r="I55" i="14"/>
  <c r="F56" i="14"/>
  <c r="G56" i="14"/>
  <c r="H56" i="14"/>
  <c r="I56" i="14"/>
  <c r="F57" i="14"/>
  <c r="G57" i="14"/>
  <c r="H57" i="14"/>
  <c r="I57" i="14"/>
  <c r="F58" i="14"/>
  <c r="G58" i="14"/>
  <c r="H58" i="14"/>
  <c r="I58" i="14"/>
  <c r="F59" i="14"/>
  <c r="G59" i="14"/>
  <c r="H59" i="14"/>
  <c r="I59" i="14"/>
  <c r="F60" i="14"/>
  <c r="G60" i="14"/>
  <c r="H60" i="14"/>
  <c r="I60" i="14"/>
  <c r="F61" i="14"/>
  <c r="G61" i="14"/>
  <c r="H61" i="14"/>
  <c r="I61" i="14"/>
  <c r="F62" i="14"/>
  <c r="G62" i="14"/>
  <c r="H62" i="14"/>
  <c r="I62" i="14"/>
  <c r="F63" i="14"/>
  <c r="G63" i="14"/>
  <c r="H63" i="14"/>
  <c r="I63" i="14"/>
  <c r="F64" i="14"/>
  <c r="G64" i="14"/>
  <c r="H64" i="14"/>
  <c r="I64" i="14"/>
  <c r="F65" i="14"/>
  <c r="G65" i="14"/>
  <c r="H65" i="14"/>
  <c r="I65" i="14"/>
  <c r="F66" i="14"/>
  <c r="G66" i="14"/>
  <c r="H66" i="14"/>
  <c r="I66" i="14"/>
  <c r="F67" i="14"/>
  <c r="G67" i="14"/>
  <c r="H67" i="14"/>
  <c r="I67" i="14"/>
  <c r="F68" i="14"/>
  <c r="G68" i="14"/>
  <c r="H68" i="14"/>
  <c r="I68" i="14"/>
  <c r="F69" i="14"/>
  <c r="G69" i="14"/>
  <c r="H69" i="14"/>
  <c r="I69" i="14"/>
  <c r="F70" i="14"/>
  <c r="G70" i="14"/>
  <c r="H70" i="14"/>
  <c r="I70" i="14"/>
  <c r="F71" i="14"/>
  <c r="G71" i="14"/>
  <c r="H71" i="14"/>
  <c r="I71" i="14"/>
  <c r="F72" i="14"/>
  <c r="G72" i="14"/>
  <c r="H72" i="14"/>
  <c r="I72" i="14"/>
  <c r="F73" i="14"/>
  <c r="G73" i="14"/>
  <c r="H73" i="14"/>
  <c r="I73" i="14"/>
  <c r="F74" i="14"/>
  <c r="G74" i="14"/>
  <c r="H74" i="14"/>
  <c r="I74" i="14"/>
  <c r="F75" i="14"/>
  <c r="G75" i="14"/>
  <c r="H75" i="14"/>
  <c r="I75" i="14"/>
  <c r="F76" i="14"/>
  <c r="G76" i="14"/>
  <c r="H76" i="14"/>
  <c r="I76" i="14"/>
  <c r="F77" i="14"/>
  <c r="G77" i="14"/>
  <c r="H77" i="14"/>
  <c r="I77" i="14"/>
  <c r="F78" i="14"/>
  <c r="G78" i="14"/>
  <c r="H78" i="14"/>
  <c r="I78" i="14"/>
  <c r="F79" i="14"/>
  <c r="G79" i="14"/>
  <c r="H79" i="14"/>
  <c r="I79" i="14"/>
  <c r="F80" i="14"/>
  <c r="G80" i="14"/>
  <c r="H80" i="14"/>
  <c r="I80" i="14"/>
  <c r="F81" i="14"/>
  <c r="G81" i="14"/>
  <c r="H81" i="14"/>
  <c r="I81" i="14"/>
  <c r="F82" i="14"/>
  <c r="G82" i="14"/>
  <c r="H82" i="14"/>
  <c r="I82" i="14"/>
  <c r="F83" i="14"/>
  <c r="G83" i="14"/>
  <c r="H83" i="14"/>
  <c r="I83" i="14"/>
  <c r="F84" i="14"/>
  <c r="G84" i="14"/>
  <c r="H84" i="14"/>
  <c r="I84" i="14"/>
  <c r="F85" i="14"/>
  <c r="G85" i="14"/>
  <c r="H85" i="14"/>
  <c r="I85" i="14"/>
  <c r="F86" i="14"/>
  <c r="G86" i="14"/>
  <c r="H86" i="14"/>
  <c r="I86" i="14"/>
  <c r="F87" i="14"/>
  <c r="G87" i="14"/>
  <c r="H87" i="14"/>
  <c r="I87" i="14"/>
  <c r="F88" i="14"/>
  <c r="G88" i="14"/>
  <c r="H88" i="14"/>
  <c r="I88" i="14"/>
  <c r="F89" i="14"/>
  <c r="G89" i="14"/>
  <c r="H89" i="14"/>
  <c r="I89" i="14"/>
  <c r="F90" i="14"/>
  <c r="G90" i="14"/>
  <c r="H90" i="14"/>
  <c r="I90" i="14"/>
  <c r="F91" i="14"/>
  <c r="G91" i="14"/>
  <c r="H91" i="14"/>
  <c r="I91" i="14"/>
  <c r="F92" i="14"/>
  <c r="G92" i="14"/>
  <c r="H92" i="14"/>
  <c r="I92" i="14"/>
  <c r="F93" i="14"/>
  <c r="G93" i="14"/>
  <c r="H93" i="14"/>
  <c r="I93" i="14"/>
  <c r="F94" i="14"/>
  <c r="G94" i="14"/>
  <c r="H94" i="14"/>
  <c r="I94" i="14"/>
  <c r="F95" i="14"/>
  <c r="G95" i="14"/>
  <c r="H95" i="14"/>
  <c r="I95" i="14"/>
  <c r="F96" i="14"/>
  <c r="G96" i="14"/>
  <c r="H96" i="14"/>
  <c r="I96" i="14"/>
  <c r="F97" i="14"/>
  <c r="G97" i="14"/>
  <c r="H97" i="14"/>
  <c r="I97" i="14"/>
  <c r="F98" i="14"/>
  <c r="G98" i="14"/>
  <c r="H98" i="14"/>
  <c r="I98" i="14"/>
  <c r="F99" i="14"/>
  <c r="G99" i="14"/>
  <c r="H99" i="14"/>
  <c r="I99" i="14"/>
  <c r="F100" i="14"/>
  <c r="G100" i="14"/>
  <c r="H100" i="14"/>
  <c r="I100" i="14"/>
  <c r="F101" i="14"/>
  <c r="G101" i="14"/>
  <c r="H101" i="14"/>
  <c r="I101" i="14"/>
  <c r="F102" i="14"/>
  <c r="G102" i="14"/>
  <c r="H102" i="14"/>
  <c r="I102" i="14"/>
  <c r="F103" i="14"/>
  <c r="G103" i="14"/>
  <c r="H103" i="14"/>
  <c r="I103" i="14"/>
  <c r="F104" i="14"/>
  <c r="G104" i="14"/>
  <c r="H104" i="14"/>
  <c r="I104" i="14"/>
  <c r="F105" i="14"/>
  <c r="G105" i="14"/>
  <c r="H105" i="14"/>
  <c r="I105" i="14"/>
  <c r="F106" i="14"/>
  <c r="G106" i="14"/>
  <c r="H106" i="14"/>
  <c r="I106" i="14"/>
  <c r="F107" i="14"/>
  <c r="G107" i="14"/>
  <c r="H107" i="14"/>
  <c r="I107" i="14"/>
  <c r="F108" i="14"/>
  <c r="G108" i="14"/>
  <c r="H108" i="14"/>
  <c r="I108" i="14"/>
  <c r="F109" i="14"/>
  <c r="G109" i="14"/>
  <c r="H109" i="14"/>
  <c r="I109" i="14"/>
  <c r="F110" i="14"/>
  <c r="G110" i="14"/>
  <c r="H110" i="14"/>
  <c r="I110" i="14"/>
  <c r="F111" i="14"/>
  <c r="G111" i="14"/>
  <c r="H111" i="14"/>
  <c r="I111" i="14"/>
  <c r="F112" i="14"/>
  <c r="G112" i="14"/>
  <c r="H112" i="14"/>
  <c r="I112" i="14"/>
  <c r="F113" i="14"/>
  <c r="G113" i="14"/>
  <c r="H113" i="14"/>
  <c r="I113" i="14"/>
  <c r="G114" i="14"/>
  <c r="H114" i="14"/>
  <c r="I114" i="14"/>
  <c r="F129" i="27"/>
  <c r="D2" i="24"/>
  <c r="C2" i="24"/>
  <c r="D3" i="24"/>
  <c r="C3" i="24"/>
  <c r="D4" i="24"/>
  <c r="C4" i="24"/>
  <c r="D5" i="24"/>
  <c r="C5" i="24"/>
  <c r="D1" i="24"/>
  <c r="D6" i="24"/>
  <c r="C6" i="24"/>
  <c r="D7" i="24"/>
  <c r="C7" i="24"/>
  <c r="D9" i="24"/>
  <c r="C9" i="24"/>
  <c r="D10" i="24"/>
  <c r="C10" i="24"/>
  <c r="D11" i="24"/>
  <c r="C11" i="24"/>
  <c r="D12" i="24"/>
  <c r="C12" i="24"/>
  <c r="D13" i="24"/>
  <c r="C13" i="24"/>
  <c r="D14" i="24"/>
  <c r="C14" i="24"/>
  <c r="D15" i="24"/>
  <c r="C15" i="24"/>
  <c r="D16" i="24"/>
  <c r="C16" i="24"/>
  <c r="D17" i="24"/>
  <c r="C17" i="24"/>
  <c r="D18" i="24"/>
  <c r="C18" i="24"/>
  <c r="D19" i="24"/>
  <c r="C19" i="24"/>
  <c r="D20" i="24"/>
  <c r="C20" i="24"/>
  <c r="D21" i="24"/>
  <c r="C21" i="24"/>
  <c r="D22" i="24"/>
  <c r="C22" i="24"/>
  <c r="D23" i="24"/>
  <c r="C23" i="24"/>
  <c r="D24" i="24"/>
  <c r="C24" i="24"/>
  <c r="D25" i="24"/>
  <c r="C25" i="24"/>
  <c r="D26" i="24"/>
  <c r="C26" i="24"/>
  <c r="C129" i="27"/>
  <c r="Q2" i="11"/>
  <c r="E17" i="27"/>
  <c r="F17" i="27"/>
  <c r="Q3" i="11"/>
  <c r="E18" i="27"/>
  <c r="F18" i="27"/>
  <c r="Q4" i="11"/>
  <c r="E19" i="27"/>
  <c r="F19" i="27"/>
  <c r="Q5" i="11"/>
  <c r="E20" i="27"/>
  <c r="F20" i="27"/>
  <c r="Q6" i="11"/>
  <c r="E21" i="27"/>
  <c r="F21" i="27"/>
  <c r="Q7" i="11"/>
  <c r="E22" i="27"/>
  <c r="F22" i="27"/>
  <c r="Q8" i="11"/>
  <c r="E23" i="27"/>
  <c r="F23" i="27"/>
  <c r="Q9" i="11"/>
  <c r="E24" i="27"/>
  <c r="F24" i="27"/>
  <c r="Q10" i="11"/>
  <c r="E25" i="27"/>
  <c r="F25" i="27"/>
  <c r="Q11" i="11"/>
  <c r="E26" i="27"/>
  <c r="F26" i="27"/>
  <c r="Q12" i="11"/>
  <c r="E27" i="27"/>
  <c r="F27" i="27"/>
  <c r="Q13" i="11"/>
  <c r="E28" i="27"/>
  <c r="F28" i="27"/>
  <c r="Q14" i="11"/>
  <c r="E29" i="27"/>
  <c r="F29" i="27"/>
  <c r="Q15" i="11"/>
  <c r="E30" i="27"/>
  <c r="F30" i="27"/>
  <c r="Q16" i="11"/>
  <c r="E31" i="27"/>
  <c r="F31" i="27"/>
  <c r="Q17" i="11"/>
  <c r="E32" i="27"/>
  <c r="F32" i="27"/>
  <c r="Q18" i="11"/>
  <c r="E33" i="27"/>
  <c r="F33" i="27"/>
  <c r="Q19" i="11"/>
  <c r="E34" i="27"/>
  <c r="F34" i="27"/>
  <c r="Q20" i="11"/>
  <c r="E35" i="27"/>
  <c r="F35" i="27"/>
  <c r="Q21" i="11"/>
  <c r="E36" i="27"/>
  <c r="F36" i="27"/>
  <c r="Q22" i="11"/>
  <c r="E37" i="27"/>
  <c r="F37" i="27"/>
  <c r="Q23" i="11"/>
  <c r="E38" i="27"/>
  <c r="F38" i="27"/>
  <c r="Q24" i="11"/>
  <c r="E39" i="27"/>
  <c r="F39" i="27"/>
  <c r="Q25" i="11"/>
  <c r="E40" i="27"/>
  <c r="F40" i="27"/>
  <c r="Q26" i="11"/>
  <c r="E41" i="27"/>
  <c r="F41" i="27"/>
  <c r="Q27" i="11"/>
  <c r="E42" i="27"/>
  <c r="F42" i="27"/>
  <c r="Q28" i="11"/>
  <c r="E43" i="27"/>
  <c r="F43" i="27"/>
  <c r="Q29" i="11"/>
  <c r="E44" i="27"/>
  <c r="F44" i="27"/>
  <c r="Q30" i="11"/>
  <c r="E45" i="27"/>
  <c r="F45" i="27"/>
  <c r="Q31" i="11"/>
  <c r="E46" i="27"/>
  <c r="F46" i="27"/>
  <c r="Q32" i="11"/>
  <c r="E47" i="27"/>
  <c r="F47" i="27"/>
  <c r="Q33" i="11"/>
  <c r="E48" i="27"/>
  <c r="F48" i="27"/>
  <c r="Q34" i="11"/>
  <c r="E49" i="27"/>
  <c r="F49" i="27"/>
  <c r="Q35" i="11"/>
  <c r="E50" i="27"/>
  <c r="F50" i="27"/>
  <c r="Q36" i="11"/>
  <c r="E51" i="27"/>
  <c r="F51" i="27"/>
  <c r="Q37" i="11"/>
  <c r="E52" i="27"/>
  <c r="F52" i="27"/>
  <c r="Q38" i="11"/>
  <c r="E53" i="27"/>
  <c r="F53" i="27"/>
  <c r="Q39" i="11"/>
  <c r="E54" i="27"/>
  <c r="F54" i="27"/>
  <c r="Q40" i="11"/>
  <c r="E55" i="27"/>
  <c r="F55" i="27"/>
  <c r="Q41" i="11"/>
  <c r="E56" i="27"/>
  <c r="F56" i="27"/>
  <c r="Q42" i="11"/>
  <c r="E57" i="27"/>
  <c r="F57" i="27"/>
  <c r="Q43" i="11"/>
  <c r="E58" i="27"/>
  <c r="F58" i="27"/>
  <c r="Q44" i="11"/>
  <c r="E59" i="27"/>
  <c r="F59" i="27"/>
  <c r="Q45" i="11"/>
  <c r="E60" i="27"/>
  <c r="F60" i="27"/>
  <c r="Q46" i="11"/>
  <c r="E61" i="27"/>
  <c r="F61" i="27"/>
  <c r="Q47" i="11"/>
  <c r="E62" i="27"/>
  <c r="F62" i="27"/>
  <c r="Q48" i="11"/>
  <c r="E63" i="27"/>
  <c r="F63" i="27"/>
  <c r="Q49" i="11"/>
  <c r="E64" i="27"/>
  <c r="F64" i="27"/>
  <c r="Q50" i="11"/>
  <c r="E65" i="27"/>
  <c r="F65" i="27"/>
  <c r="Q51" i="11"/>
  <c r="E66" i="27"/>
  <c r="F66" i="27"/>
  <c r="Q52" i="11"/>
  <c r="E67" i="27"/>
  <c r="F67" i="27"/>
  <c r="Q53" i="11"/>
  <c r="E68" i="27"/>
  <c r="F68" i="27"/>
  <c r="Q54" i="11"/>
  <c r="E69" i="27"/>
  <c r="F69" i="27"/>
  <c r="Q55" i="11"/>
  <c r="E70" i="27"/>
  <c r="F70" i="27"/>
  <c r="Q56" i="11"/>
  <c r="E71" i="27"/>
  <c r="F71" i="27"/>
  <c r="Q57" i="11"/>
  <c r="E72" i="27"/>
  <c r="F72" i="27"/>
  <c r="Q58" i="11"/>
  <c r="E73" i="27"/>
  <c r="F73" i="27"/>
  <c r="Q59" i="11"/>
  <c r="E74" i="27"/>
  <c r="F74" i="27"/>
  <c r="Q60" i="11"/>
  <c r="E75" i="27"/>
  <c r="F75" i="27"/>
  <c r="Q61" i="11"/>
  <c r="E76" i="27"/>
  <c r="F76" i="27"/>
  <c r="Q62" i="11"/>
  <c r="E77" i="27"/>
  <c r="F77" i="27"/>
  <c r="Q63" i="11"/>
  <c r="E78" i="27"/>
  <c r="F78" i="27"/>
  <c r="Q64" i="11"/>
  <c r="E79" i="27"/>
  <c r="F79" i="27"/>
  <c r="Q65" i="11"/>
  <c r="E80" i="27"/>
  <c r="F80" i="27"/>
  <c r="Q66" i="11"/>
  <c r="E81" i="27"/>
  <c r="F81" i="27"/>
  <c r="Q67" i="11"/>
  <c r="E82" i="27"/>
  <c r="F82" i="27"/>
  <c r="Q68" i="11"/>
  <c r="E83" i="27"/>
  <c r="F83" i="27"/>
  <c r="Q69" i="11"/>
  <c r="E84" i="27"/>
  <c r="F84" i="27"/>
  <c r="Q70" i="11"/>
  <c r="E85" i="27"/>
  <c r="F85" i="27"/>
  <c r="Q71" i="11"/>
  <c r="E86" i="27"/>
  <c r="F86" i="27"/>
  <c r="Q72" i="11"/>
  <c r="E87" i="27"/>
  <c r="F87" i="27"/>
  <c r="Q73" i="11"/>
  <c r="E88" i="27"/>
  <c r="F88" i="27"/>
  <c r="Q74" i="11"/>
  <c r="E89" i="27"/>
  <c r="F89" i="27"/>
  <c r="Q75" i="11"/>
  <c r="E90" i="27"/>
  <c r="F90" i="27"/>
  <c r="Q76" i="11"/>
  <c r="E91" i="27"/>
  <c r="F91" i="27"/>
  <c r="Q77" i="11"/>
  <c r="E92" i="27"/>
  <c r="F92" i="27"/>
  <c r="Q78" i="11"/>
  <c r="E93" i="27"/>
  <c r="F93" i="27"/>
  <c r="Q79" i="11"/>
  <c r="E94" i="27"/>
  <c r="F94" i="27"/>
  <c r="Q80" i="11"/>
  <c r="E95" i="27"/>
  <c r="F95" i="27"/>
  <c r="Q81" i="11"/>
  <c r="E96" i="27"/>
  <c r="F96" i="27"/>
  <c r="Q82" i="11"/>
  <c r="E97" i="27"/>
  <c r="F97" i="27"/>
  <c r="Q83" i="11"/>
  <c r="E98" i="27"/>
  <c r="F98" i="27"/>
  <c r="Q84" i="11"/>
  <c r="E99" i="27"/>
  <c r="F99" i="27"/>
  <c r="Q85" i="11"/>
  <c r="E100" i="27"/>
  <c r="F100" i="27"/>
  <c r="Q86" i="11"/>
  <c r="E101" i="27"/>
  <c r="F101" i="27"/>
  <c r="Q87" i="11"/>
  <c r="E102" i="27"/>
  <c r="F102" i="27"/>
  <c r="Q88" i="11"/>
  <c r="E103" i="27"/>
  <c r="F103" i="27"/>
  <c r="Q89" i="11"/>
  <c r="E104" i="27"/>
  <c r="F104" i="27"/>
  <c r="Q90" i="11"/>
  <c r="E105" i="27"/>
  <c r="F105" i="27"/>
  <c r="Q91" i="11"/>
  <c r="E106" i="27"/>
  <c r="F106" i="27"/>
  <c r="Q92" i="11"/>
  <c r="E107" i="27"/>
  <c r="F107" i="27"/>
  <c r="Q93" i="11"/>
  <c r="E108" i="27"/>
  <c r="F108" i="27"/>
  <c r="Q94" i="11"/>
  <c r="E109" i="27"/>
  <c r="F109" i="27"/>
  <c r="Q95" i="11"/>
  <c r="E110" i="27"/>
  <c r="F110" i="27"/>
  <c r="Q96" i="11"/>
  <c r="E111" i="27"/>
  <c r="F111" i="27"/>
  <c r="Q97" i="11"/>
  <c r="E112" i="27"/>
  <c r="F112" i="27"/>
  <c r="Q98" i="11"/>
  <c r="E113" i="27"/>
  <c r="F113" i="27"/>
  <c r="Q99" i="11"/>
  <c r="E114" i="27"/>
  <c r="F114" i="27"/>
  <c r="Q100" i="11"/>
  <c r="E115" i="27"/>
  <c r="F115" i="27"/>
  <c r="Q101" i="11"/>
  <c r="E116" i="27"/>
  <c r="F116" i="27"/>
  <c r="Q102" i="11"/>
  <c r="E117" i="27"/>
  <c r="F117" i="27"/>
  <c r="Q103" i="11"/>
  <c r="E118" i="27"/>
  <c r="F118" i="27"/>
  <c r="Q104" i="11"/>
  <c r="E119" i="27"/>
  <c r="F119" i="27"/>
  <c r="Q105" i="11"/>
  <c r="E120" i="27"/>
  <c r="F120" i="27"/>
  <c r="Q106" i="11"/>
  <c r="E121" i="27"/>
  <c r="F121" i="27"/>
  <c r="Q107" i="11"/>
  <c r="E122" i="27"/>
  <c r="F122" i="27"/>
  <c r="Q108" i="11"/>
  <c r="E123" i="27"/>
  <c r="F123" i="27"/>
  <c r="Q109" i="11"/>
  <c r="E124" i="27"/>
  <c r="F124" i="27"/>
  <c r="Q110" i="11"/>
  <c r="E125" i="27"/>
  <c r="F125" i="27"/>
  <c r="Q111" i="11"/>
  <c r="E126" i="27"/>
  <c r="F126" i="27"/>
  <c r="Q112" i="11"/>
  <c r="E127" i="27"/>
  <c r="F127" i="27"/>
  <c r="Q113" i="11"/>
  <c r="E128" i="27"/>
  <c r="F128" i="27"/>
  <c r="D17" i="27"/>
  <c r="C17" i="27"/>
  <c r="D18" i="27"/>
  <c r="C18" i="27"/>
  <c r="D19" i="27"/>
  <c r="C19" i="27"/>
  <c r="D20" i="27"/>
  <c r="C20" i="27"/>
  <c r="D21" i="27"/>
  <c r="C21" i="27"/>
  <c r="D22" i="27"/>
  <c r="C22" i="27"/>
  <c r="D23" i="27"/>
  <c r="C23" i="27"/>
  <c r="D24" i="27"/>
  <c r="C24" i="27"/>
  <c r="D25" i="27"/>
  <c r="C25" i="27"/>
  <c r="D26" i="27"/>
  <c r="C26" i="27"/>
  <c r="D27" i="27"/>
  <c r="C27" i="27"/>
  <c r="D28" i="27"/>
  <c r="C28" i="27"/>
  <c r="D29" i="27"/>
  <c r="C29" i="27"/>
  <c r="D30" i="27"/>
  <c r="C30" i="27"/>
  <c r="D31" i="27"/>
  <c r="C31" i="27"/>
  <c r="D32" i="27"/>
  <c r="C32" i="27"/>
  <c r="D33" i="27"/>
  <c r="C33" i="27"/>
  <c r="D34" i="27"/>
  <c r="C34" i="27"/>
  <c r="D35" i="27"/>
  <c r="C35" i="27"/>
  <c r="D36" i="27"/>
  <c r="C36" i="27"/>
  <c r="D37" i="27"/>
  <c r="C37" i="27"/>
  <c r="D38" i="27"/>
  <c r="C38" i="27"/>
  <c r="D39" i="27"/>
  <c r="C39" i="27"/>
  <c r="D40" i="27"/>
  <c r="C40" i="27"/>
  <c r="D41" i="27"/>
  <c r="C41" i="27"/>
  <c r="D42" i="27"/>
  <c r="C42" i="27"/>
  <c r="D43" i="27"/>
  <c r="C43" i="27"/>
  <c r="D44" i="27"/>
  <c r="C44" i="27"/>
  <c r="D45" i="27"/>
  <c r="C45" i="27"/>
  <c r="D46" i="27"/>
  <c r="C46" i="27"/>
  <c r="D47" i="27"/>
  <c r="C47" i="27"/>
  <c r="D48" i="27"/>
  <c r="C48" i="27"/>
  <c r="D49" i="27"/>
  <c r="C49" i="27"/>
  <c r="D50" i="27"/>
  <c r="C50" i="27"/>
  <c r="D51" i="27"/>
  <c r="C51" i="27"/>
  <c r="D52" i="27"/>
  <c r="C52" i="27"/>
  <c r="D53" i="27"/>
  <c r="C53" i="27"/>
  <c r="D54" i="27"/>
  <c r="C54" i="27"/>
  <c r="D55" i="27"/>
  <c r="C55" i="27"/>
  <c r="D56" i="27"/>
  <c r="C56" i="27"/>
  <c r="D57" i="27"/>
  <c r="C57" i="27"/>
  <c r="D58" i="27"/>
  <c r="C58" i="27"/>
  <c r="D59" i="27"/>
  <c r="C59" i="27"/>
  <c r="D60" i="27"/>
  <c r="C60" i="27"/>
  <c r="D61" i="27"/>
  <c r="C61" i="27"/>
  <c r="D62" i="27"/>
  <c r="C62" i="27"/>
  <c r="D63" i="27"/>
  <c r="C63" i="27"/>
  <c r="D64" i="27"/>
  <c r="C64" i="27"/>
  <c r="D65" i="27"/>
  <c r="C65" i="27"/>
  <c r="D66" i="27"/>
  <c r="C66" i="27"/>
  <c r="D67" i="27"/>
  <c r="C67" i="27"/>
  <c r="D68" i="27"/>
  <c r="C68" i="27"/>
  <c r="D69" i="27"/>
  <c r="C69" i="27"/>
  <c r="D70" i="27"/>
  <c r="C70" i="27"/>
  <c r="D71" i="27"/>
  <c r="C71" i="27"/>
  <c r="D72" i="27"/>
  <c r="C72" i="27"/>
  <c r="D73" i="27"/>
  <c r="C73" i="27"/>
  <c r="D74" i="27"/>
  <c r="C74" i="27"/>
  <c r="D75" i="27"/>
  <c r="C75" i="27"/>
  <c r="D76" i="27"/>
  <c r="C76" i="27"/>
  <c r="D77" i="27"/>
  <c r="C77" i="27"/>
  <c r="D78" i="27"/>
  <c r="C78" i="27"/>
  <c r="D79" i="27"/>
  <c r="C79" i="27"/>
  <c r="D80" i="27"/>
  <c r="C80" i="27"/>
  <c r="D81" i="27"/>
  <c r="C81" i="27"/>
  <c r="D82" i="27"/>
  <c r="C82" i="27"/>
  <c r="D83" i="27"/>
  <c r="C83" i="27"/>
  <c r="D84" i="27"/>
  <c r="C84" i="27"/>
  <c r="D85" i="27"/>
  <c r="C85" i="27"/>
  <c r="D86" i="27"/>
  <c r="C86" i="27"/>
  <c r="D87" i="27"/>
  <c r="C87" i="27"/>
  <c r="D88" i="27"/>
  <c r="C88" i="27"/>
  <c r="D89" i="27"/>
  <c r="C89" i="27"/>
  <c r="D90" i="27"/>
  <c r="C90" i="27"/>
  <c r="D91" i="27"/>
  <c r="C91" i="27"/>
  <c r="D92" i="27"/>
  <c r="C92" i="27"/>
  <c r="D93" i="27"/>
  <c r="C93" i="27"/>
  <c r="D94" i="27"/>
  <c r="C94" i="27"/>
  <c r="D95" i="27"/>
  <c r="C95" i="27"/>
  <c r="D96" i="27"/>
  <c r="C96" i="27"/>
  <c r="D97" i="27"/>
  <c r="C97" i="27"/>
  <c r="D98" i="27"/>
  <c r="C98" i="27"/>
  <c r="D99" i="27"/>
  <c r="C99" i="27"/>
  <c r="D100" i="27"/>
  <c r="C100" i="27"/>
  <c r="D101" i="27"/>
  <c r="C101" i="27"/>
  <c r="D102" i="27"/>
  <c r="C102" i="27"/>
  <c r="D103" i="27"/>
  <c r="C103" i="27"/>
  <c r="D104" i="27"/>
  <c r="C104" i="27"/>
  <c r="D105" i="27"/>
  <c r="C105" i="27"/>
  <c r="D106" i="27"/>
  <c r="C106" i="27"/>
  <c r="D107" i="27"/>
  <c r="C107" i="27"/>
  <c r="D108" i="27"/>
  <c r="C108" i="27"/>
  <c r="D109" i="27"/>
  <c r="C109" i="27"/>
  <c r="D110" i="27"/>
  <c r="C110" i="27"/>
  <c r="D111" i="27"/>
  <c r="C111" i="27"/>
  <c r="D112" i="27"/>
  <c r="C112" i="27"/>
  <c r="D113" i="27"/>
  <c r="C113" i="27"/>
  <c r="D114" i="27"/>
  <c r="C114" i="27"/>
  <c r="D115" i="27"/>
  <c r="C115" i="27"/>
  <c r="D116" i="27"/>
  <c r="C116" i="27"/>
  <c r="D117" i="27"/>
  <c r="C117" i="27"/>
  <c r="D118" i="27"/>
  <c r="C118" i="27"/>
  <c r="D119" i="27"/>
  <c r="C119" i="27"/>
  <c r="D120" i="27"/>
  <c r="C120" i="27"/>
  <c r="D121" i="27"/>
  <c r="C121" i="27"/>
  <c r="D122" i="27"/>
  <c r="C122" i="27"/>
  <c r="D123" i="27"/>
  <c r="C123" i="27"/>
  <c r="D124" i="27"/>
  <c r="C124" i="27"/>
  <c r="D125" i="27"/>
  <c r="C125" i="27"/>
  <c r="D126" i="27"/>
  <c r="C126" i="27"/>
  <c r="D127" i="27"/>
  <c r="C127" i="27"/>
  <c r="D128" i="27"/>
  <c r="C128" i="27"/>
  <c r="D1" i="27"/>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2" i="15"/>
  <c r="D13" i="27"/>
  <c r="G8" i="11"/>
  <c r="E13" i="27"/>
  <c r="F13" i="27"/>
  <c r="C13" i="27"/>
  <c r="AA14" i="11"/>
  <c r="D84" i="15"/>
  <c r="E84" i="15"/>
  <c r="C84" i="15"/>
  <c r="D114" i="15"/>
  <c r="E114" i="15"/>
  <c r="C114" i="15"/>
  <c r="D113" i="15"/>
  <c r="E113" i="15"/>
  <c r="C113" i="15"/>
  <c r="D112" i="15"/>
  <c r="E112" i="15"/>
  <c r="C112" i="15"/>
  <c r="D111" i="15"/>
  <c r="E111" i="15"/>
  <c r="C111" i="15"/>
  <c r="D110" i="15"/>
  <c r="E110" i="15"/>
  <c r="C110" i="15"/>
  <c r="D109" i="15"/>
  <c r="E109" i="15"/>
  <c r="C109" i="15"/>
  <c r="D108" i="15"/>
  <c r="E108" i="15"/>
  <c r="C108" i="15"/>
  <c r="D107" i="15"/>
  <c r="E107" i="15"/>
  <c r="C107" i="15"/>
  <c r="D106" i="15"/>
  <c r="E106" i="15"/>
  <c r="C106" i="15"/>
  <c r="D105" i="15"/>
  <c r="E105" i="15"/>
  <c r="C105" i="15"/>
  <c r="D104" i="15"/>
  <c r="E104" i="15"/>
  <c r="C104" i="15"/>
  <c r="D103" i="15"/>
  <c r="E103" i="15"/>
  <c r="C103" i="15"/>
  <c r="D102" i="15"/>
  <c r="E102" i="15"/>
  <c r="C102" i="15"/>
  <c r="D101" i="15"/>
  <c r="E101" i="15"/>
  <c r="C101" i="15"/>
  <c r="D100" i="15"/>
  <c r="E100" i="15"/>
  <c r="C100" i="15"/>
  <c r="D99" i="15"/>
  <c r="E99" i="15"/>
  <c r="C99" i="15"/>
  <c r="D98" i="15"/>
  <c r="E98" i="15"/>
  <c r="C98" i="15"/>
  <c r="D97" i="15"/>
  <c r="E97" i="15"/>
  <c r="C97" i="15"/>
  <c r="D96" i="15"/>
  <c r="E96" i="15"/>
  <c r="C96" i="15"/>
  <c r="D95" i="15"/>
  <c r="E95" i="15"/>
  <c r="C95" i="15"/>
  <c r="D94" i="15"/>
  <c r="E94" i="15"/>
  <c r="C94" i="15"/>
  <c r="D93" i="15"/>
  <c r="E93" i="15"/>
  <c r="C93" i="15"/>
  <c r="D92" i="15"/>
  <c r="E92" i="15"/>
  <c r="C92" i="15"/>
  <c r="D91" i="15"/>
  <c r="E91" i="15"/>
  <c r="C91" i="15"/>
  <c r="D90" i="15"/>
  <c r="E90" i="15"/>
  <c r="C90" i="15"/>
  <c r="D89" i="15"/>
  <c r="E89" i="15"/>
  <c r="C89" i="15"/>
  <c r="D88" i="15"/>
  <c r="E88" i="15"/>
  <c r="C88" i="15"/>
  <c r="D87" i="15"/>
  <c r="E87" i="15"/>
  <c r="C87" i="15"/>
  <c r="D86" i="15"/>
  <c r="E86" i="15"/>
  <c r="C86" i="15"/>
  <c r="D85" i="15"/>
  <c r="E85" i="15"/>
  <c r="C85" i="15"/>
  <c r="D83" i="15"/>
  <c r="E83" i="15"/>
  <c r="C83" i="15"/>
  <c r="D82" i="15"/>
  <c r="E82" i="15"/>
  <c r="C82" i="15"/>
  <c r="D81" i="15"/>
  <c r="E81" i="15"/>
  <c r="C81" i="15"/>
  <c r="D80" i="15"/>
  <c r="E80" i="15"/>
  <c r="C80" i="15"/>
  <c r="D79" i="15"/>
  <c r="E79" i="15"/>
  <c r="C79" i="15"/>
  <c r="D78" i="15"/>
  <c r="E78" i="15"/>
  <c r="C78" i="15"/>
  <c r="D77" i="15"/>
  <c r="E77" i="15"/>
  <c r="C77" i="15"/>
  <c r="D76" i="15"/>
  <c r="E76" i="15"/>
  <c r="C76" i="15"/>
  <c r="D75" i="15"/>
  <c r="E75" i="15"/>
  <c r="C75" i="15"/>
  <c r="D74" i="15"/>
  <c r="E74" i="15"/>
  <c r="C74" i="15"/>
  <c r="D73" i="15"/>
  <c r="E73" i="15"/>
  <c r="C73" i="15"/>
  <c r="D72" i="15"/>
  <c r="E72" i="15"/>
  <c r="C72" i="15"/>
  <c r="D71" i="15"/>
  <c r="E71" i="15"/>
  <c r="C71" i="15"/>
  <c r="D70" i="15"/>
  <c r="E70" i="15"/>
  <c r="C70" i="15"/>
  <c r="D69" i="15"/>
  <c r="E69" i="15"/>
  <c r="C69" i="15"/>
  <c r="D68" i="15"/>
  <c r="E68" i="15"/>
  <c r="C68" i="15"/>
  <c r="D67" i="15"/>
  <c r="E67" i="15"/>
  <c r="C67" i="15"/>
  <c r="D66" i="15"/>
  <c r="E66" i="15"/>
  <c r="C66" i="15"/>
  <c r="D65" i="15"/>
  <c r="E65" i="15"/>
  <c r="C65" i="15"/>
  <c r="D64" i="15"/>
  <c r="E64" i="15"/>
  <c r="C64" i="15"/>
  <c r="D63" i="15"/>
  <c r="E63" i="15"/>
  <c r="C63" i="15"/>
  <c r="D62" i="15"/>
  <c r="E62" i="15"/>
  <c r="C62" i="15"/>
  <c r="D61" i="15"/>
  <c r="E61" i="15"/>
  <c r="C61" i="15"/>
  <c r="D60" i="15"/>
  <c r="E60" i="15"/>
  <c r="C60" i="15"/>
  <c r="D59" i="15"/>
  <c r="E59" i="15"/>
  <c r="C59" i="15"/>
  <c r="D58" i="15"/>
  <c r="E58" i="15"/>
  <c r="C58" i="15"/>
  <c r="D57" i="15"/>
  <c r="E57" i="15"/>
  <c r="C57" i="15"/>
  <c r="D56" i="15"/>
  <c r="E56" i="15"/>
  <c r="C56" i="15"/>
  <c r="D55" i="15"/>
  <c r="E55" i="15"/>
  <c r="C55" i="15"/>
  <c r="D54" i="15"/>
  <c r="E54" i="15"/>
  <c r="C54" i="15"/>
  <c r="D53" i="15"/>
  <c r="E53" i="15"/>
  <c r="C53" i="15"/>
  <c r="D52" i="15"/>
  <c r="E52" i="15"/>
  <c r="C52" i="15"/>
  <c r="D51" i="15"/>
  <c r="E51" i="15"/>
  <c r="C51" i="15"/>
  <c r="D50" i="15"/>
  <c r="E50" i="15"/>
  <c r="C50" i="15"/>
  <c r="D49" i="15"/>
  <c r="E49" i="15"/>
  <c r="C49" i="15"/>
  <c r="D48" i="15"/>
  <c r="E48" i="15"/>
  <c r="C48" i="15"/>
  <c r="D47" i="15"/>
  <c r="E47" i="15"/>
  <c r="C47" i="15"/>
  <c r="D46" i="15"/>
  <c r="E46" i="15"/>
  <c r="C46" i="15"/>
  <c r="D45" i="15"/>
  <c r="E45" i="15"/>
  <c r="C45" i="15"/>
  <c r="D44" i="15"/>
  <c r="E44" i="15"/>
  <c r="C44" i="15"/>
  <c r="D43" i="15"/>
  <c r="E43" i="15"/>
  <c r="C43" i="15"/>
  <c r="D42" i="15"/>
  <c r="E42" i="15"/>
  <c r="C42" i="15"/>
  <c r="D41" i="15"/>
  <c r="E41" i="15"/>
  <c r="C41" i="15"/>
  <c r="D40" i="15"/>
  <c r="E40" i="15"/>
  <c r="C40" i="15"/>
  <c r="D39" i="15"/>
  <c r="E39" i="15"/>
  <c r="C39" i="15"/>
  <c r="D38" i="15"/>
  <c r="E38" i="15"/>
  <c r="C38" i="15"/>
  <c r="D37" i="15"/>
  <c r="E37" i="15"/>
  <c r="C37" i="15"/>
  <c r="D36" i="15"/>
  <c r="E36" i="15"/>
  <c r="C36" i="15"/>
  <c r="D35" i="15"/>
  <c r="E35" i="15"/>
  <c r="C35" i="15"/>
  <c r="D34" i="15"/>
  <c r="E34" i="15"/>
  <c r="C34" i="15"/>
  <c r="D33" i="15"/>
  <c r="E33" i="15"/>
  <c r="C33" i="15"/>
  <c r="D32" i="15"/>
  <c r="E32" i="15"/>
  <c r="C32" i="15"/>
  <c r="D31" i="15"/>
  <c r="E31" i="15"/>
  <c r="C31" i="15"/>
  <c r="D30" i="15"/>
  <c r="E30" i="15"/>
  <c r="C30" i="15"/>
  <c r="D29" i="15"/>
  <c r="E29" i="15"/>
  <c r="C29" i="15"/>
  <c r="D28" i="15"/>
  <c r="E28" i="15"/>
  <c r="C28" i="15"/>
  <c r="D27" i="15"/>
  <c r="E27" i="15"/>
  <c r="C27" i="15"/>
  <c r="D26" i="15"/>
  <c r="E26" i="15"/>
  <c r="C26" i="15"/>
  <c r="D25" i="15"/>
  <c r="E25" i="15"/>
  <c r="C25" i="15"/>
  <c r="D24" i="15"/>
  <c r="E24" i="15"/>
  <c r="C24" i="15"/>
  <c r="D23" i="15"/>
  <c r="E23" i="15"/>
  <c r="C23" i="15"/>
  <c r="D22" i="15"/>
  <c r="E22" i="15"/>
  <c r="C22" i="15"/>
  <c r="D21" i="15"/>
  <c r="E21" i="15"/>
  <c r="C21" i="15"/>
  <c r="D20" i="15"/>
  <c r="E20" i="15"/>
  <c r="C20" i="15"/>
  <c r="D19" i="15"/>
  <c r="E19" i="15"/>
  <c r="C19" i="15"/>
  <c r="D18" i="15"/>
  <c r="E18" i="15"/>
  <c r="C18" i="15"/>
  <c r="D17" i="15"/>
  <c r="E17" i="15"/>
  <c r="C17" i="15"/>
  <c r="D16" i="15"/>
  <c r="E16" i="15"/>
  <c r="C16" i="15"/>
  <c r="D15" i="15"/>
  <c r="E15" i="15"/>
  <c r="C15" i="15"/>
  <c r="D14" i="15"/>
  <c r="E14" i="15"/>
  <c r="C14" i="15"/>
  <c r="D13" i="15"/>
  <c r="E13" i="15"/>
  <c r="C13" i="15"/>
  <c r="D12" i="15"/>
  <c r="E12" i="15"/>
  <c r="C12" i="15"/>
  <c r="D11" i="15"/>
  <c r="E11" i="15"/>
  <c r="C11" i="15"/>
  <c r="D10" i="15"/>
  <c r="E10" i="15"/>
  <c r="C10" i="15"/>
  <c r="D9" i="15"/>
  <c r="E9" i="15"/>
  <c r="C9" i="15"/>
  <c r="D8" i="15"/>
  <c r="E8" i="15"/>
  <c r="C8" i="15"/>
  <c r="D7" i="15"/>
  <c r="E7" i="15"/>
  <c r="C7" i="15"/>
  <c r="D6" i="15"/>
  <c r="E6" i="15"/>
  <c r="C6" i="15"/>
  <c r="D5" i="15"/>
  <c r="E5" i="15"/>
  <c r="C5" i="15"/>
  <c r="D4" i="15"/>
  <c r="E4" i="15"/>
  <c r="C4" i="15"/>
  <c r="D3" i="15"/>
  <c r="E3" i="15"/>
  <c r="C3" i="15"/>
  <c r="D2" i="15"/>
  <c r="E2" i="15"/>
  <c r="C2" i="15"/>
  <c r="M2" i="38"/>
  <c r="F2" i="38"/>
  <c r="M2" i="11"/>
  <c r="M9" i="38"/>
  <c r="F9" i="38"/>
  <c r="M9" i="11"/>
  <c r="K317" i="39"/>
  <c r="L317" i="39"/>
  <c r="F317" i="39"/>
  <c r="I317" i="11"/>
  <c r="O2" i="38"/>
  <c r="H2" i="38"/>
  <c r="O2" i="11"/>
  <c r="O9" i="38"/>
  <c r="H9" i="38"/>
  <c r="O9" i="11"/>
  <c r="N317" i="39"/>
  <c r="H317" i="39"/>
  <c r="K317" i="11"/>
  <c r="N2" i="38"/>
  <c r="G2" i="38"/>
  <c r="N2" i="11"/>
  <c r="N9" i="38"/>
  <c r="G9" i="38"/>
  <c r="N9" i="11"/>
  <c r="M317" i="39"/>
  <c r="G317" i="39"/>
  <c r="J317" i="11"/>
  <c r="D12" i="27"/>
  <c r="E12" i="27"/>
  <c r="F12" i="27"/>
  <c r="C12" i="27"/>
  <c r="AA13" i="11"/>
  <c r="D11" i="27"/>
  <c r="G2" i="11"/>
  <c r="E11" i="27"/>
  <c r="F11" i="27"/>
  <c r="C11" i="27"/>
  <c r="AA12" i="11"/>
  <c r="D7" i="27"/>
  <c r="E7" i="27"/>
  <c r="F7" i="27"/>
  <c r="C7" i="27"/>
  <c r="AA7" i="11"/>
  <c r="E84" i="17"/>
  <c r="F84" i="17"/>
  <c r="D84" i="17"/>
  <c r="V84" i="11"/>
  <c r="K332" i="39"/>
  <c r="N332" i="39"/>
  <c r="H332" i="39"/>
  <c r="K332" i="11"/>
  <c r="M332" i="39"/>
  <c r="G332" i="39"/>
  <c r="J332" i="11"/>
  <c r="L332" i="39"/>
  <c r="F332" i="39"/>
  <c r="I332" i="11"/>
  <c r="E133" i="10"/>
  <c r="C133" i="10"/>
  <c r="H131" i="11"/>
  <c r="E132" i="10"/>
  <c r="C132" i="10"/>
  <c r="H130" i="11"/>
  <c r="E131" i="10"/>
  <c r="C131" i="10"/>
  <c r="H129" i="11"/>
  <c r="E136" i="10"/>
  <c r="C136" i="10"/>
  <c r="H134" i="11"/>
  <c r="E135" i="10"/>
  <c r="C135" i="10"/>
  <c r="H133" i="11"/>
  <c r="E134" i="10"/>
  <c r="C134" i="10"/>
  <c r="H132" i="11"/>
  <c r="K245" i="39"/>
  <c r="N245" i="39"/>
  <c r="H245" i="39"/>
  <c r="K245" i="11"/>
  <c r="M245" i="39"/>
  <c r="G245" i="39"/>
  <c r="J245" i="11"/>
  <c r="L245" i="39"/>
  <c r="F245" i="39"/>
  <c r="I245" i="11"/>
  <c r="K123" i="39"/>
  <c r="N123" i="39"/>
  <c r="H123" i="39"/>
  <c r="K123" i="11"/>
  <c r="M123" i="39"/>
  <c r="G123" i="39"/>
  <c r="J123" i="11"/>
  <c r="L123" i="39"/>
  <c r="F123" i="39"/>
  <c r="I123" i="11"/>
  <c r="K331" i="39"/>
  <c r="N331" i="39"/>
  <c r="H331" i="39"/>
  <c r="K331" i="11"/>
  <c r="M331" i="39"/>
  <c r="G331" i="39"/>
  <c r="J331" i="11"/>
  <c r="L331" i="39"/>
  <c r="F331" i="39"/>
  <c r="I331" i="11"/>
  <c r="K172" i="39"/>
  <c r="N172" i="39"/>
  <c r="H172" i="39"/>
  <c r="K172" i="11"/>
  <c r="M172" i="39"/>
  <c r="G172" i="39"/>
  <c r="J172" i="11"/>
  <c r="L172" i="39"/>
  <c r="F172" i="39"/>
  <c r="I172" i="11"/>
  <c r="D15" i="27"/>
  <c r="E15" i="27"/>
  <c r="F15" i="27"/>
  <c r="C15" i="27"/>
  <c r="AA16" i="11"/>
  <c r="D14" i="27"/>
  <c r="E14" i="27"/>
  <c r="F14" i="27"/>
  <c r="C14" i="27"/>
  <c r="AA15" i="11"/>
  <c r="D16" i="27"/>
  <c r="E16" i="27"/>
  <c r="F16" i="27"/>
  <c r="C16" i="27"/>
  <c r="AA17" i="11"/>
  <c r="Z26" i="11"/>
  <c r="U23" i="11"/>
  <c r="K195" i="39"/>
  <c r="M195" i="39"/>
  <c r="G195" i="39"/>
  <c r="J195" i="11"/>
  <c r="K133" i="39"/>
  <c r="M133" i="39"/>
  <c r="G133" i="39"/>
  <c r="J133" i="11"/>
  <c r="K253" i="39"/>
  <c r="M253" i="39"/>
  <c r="G253" i="39"/>
  <c r="J253" i="11"/>
  <c r="Z13" i="11"/>
  <c r="K290" i="39"/>
  <c r="M290" i="39"/>
  <c r="G290" i="39"/>
  <c r="J290" i="11"/>
  <c r="N15" i="38"/>
  <c r="G15" i="38"/>
  <c r="N15" i="11"/>
  <c r="N12" i="38"/>
  <c r="G12" i="38"/>
  <c r="N12" i="11"/>
  <c r="M15" i="38"/>
  <c r="F15" i="38"/>
  <c r="M15" i="11"/>
  <c r="M12" i="38"/>
  <c r="F12" i="38"/>
  <c r="M12" i="11"/>
  <c r="K160" i="39"/>
  <c r="M160" i="39"/>
  <c r="G160" i="39"/>
  <c r="J160" i="11"/>
  <c r="L160" i="39"/>
  <c r="F160" i="39"/>
  <c r="I160" i="11"/>
  <c r="E130" i="10"/>
  <c r="C130" i="10"/>
  <c r="H128" i="11"/>
  <c r="E129" i="10"/>
  <c r="C129" i="10"/>
  <c r="H127" i="11"/>
  <c r="E128" i="10"/>
  <c r="C128" i="10"/>
  <c r="H126" i="11"/>
  <c r="E13" i="10"/>
  <c r="C13" i="10"/>
  <c r="H13" i="11"/>
  <c r="E12" i="10"/>
  <c r="C12" i="10"/>
  <c r="H12" i="11"/>
  <c r="E11" i="10"/>
  <c r="C11" i="10"/>
  <c r="H11" i="11"/>
  <c r="K147" i="39"/>
  <c r="N147" i="39"/>
  <c r="H147" i="39"/>
  <c r="K147" i="11"/>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W67" i="11"/>
  <c r="N195" i="39"/>
  <c r="H195" i="39"/>
  <c r="K195" i="11"/>
  <c r="E10" i="10"/>
  <c r="C10" i="10"/>
  <c r="H10" i="11"/>
  <c r="E40" i="10"/>
  <c r="C40" i="10"/>
  <c r="H40" i="11"/>
  <c r="K209" i="39"/>
  <c r="N209" i="39"/>
  <c r="H209" i="39"/>
  <c r="K209" i="11"/>
  <c r="K157" i="39"/>
  <c r="N157" i="39"/>
  <c r="H157" i="39"/>
  <c r="K157" i="11"/>
  <c r="K176" i="39"/>
  <c r="N176" i="39"/>
  <c r="H176" i="39"/>
  <c r="K176" i="11"/>
  <c r="K171" i="39"/>
  <c r="N171" i="39"/>
  <c r="H171" i="39"/>
  <c r="K171" i="11"/>
  <c r="M171" i="39"/>
  <c r="G171" i="39"/>
  <c r="J171" i="11"/>
  <c r="K193" i="39"/>
  <c r="N193" i="39"/>
  <c r="H193" i="39"/>
  <c r="K193" i="11"/>
  <c r="M193" i="39"/>
  <c r="G193" i="39"/>
  <c r="J193" i="11"/>
  <c r="S93" i="11"/>
  <c r="R93" i="11"/>
  <c r="S53" i="11"/>
  <c r="R53" i="11"/>
  <c r="S40" i="11"/>
  <c r="R40" i="11"/>
  <c r="S31" i="11"/>
  <c r="R31" i="11"/>
  <c r="S22" i="11"/>
  <c r="R22" i="11"/>
  <c r="K5" i="39"/>
  <c r="N5" i="39"/>
  <c r="H5" i="39"/>
  <c r="K5" i="11"/>
  <c r="M5" i="39"/>
  <c r="G5" i="39"/>
  <c r="J5" i="11"/>
  <c r="K29" i="39"/>
  <c r="N29" i="39"/>
  <c r="H29" i="39"/>
  <c r="K29" i="11"/>
  <c r="M29" i="39"/>
  <c r="G29" i="39"/>
  <c r="J29" i="11"/>
  <c r="K313" i="39"/>
  <c r="N313" i="39"/>
  <c r="H313" i="39"/>
  <c r="K313" i="11"/>
  <c r="M313" i="39"/>
  <c r="G313" i="39"/>
  <c r="J313" i="11"/>
  <c r="K26" i="39"/>
  <c r="N26" i="39"/>
  <c r="H26" i="39"/>
  <c r="K26" i="11"/>
  <c r="M26" i="39"/>
  <c r="G26" i="39"/>
  <c r="J26" i="11"/>
  <c r="K211" i="39"/>
  <c r="N211" i="39"/>
  <c r="H211" i="39"/>
  <c r="K211" i="11"/>
  <c r="M211" i="39"/>
  <c r="G211" i="39"/>
  <c r="J211" i="11"/>
  <c r="K4" i="39"/>
  <c r="N4" i="39"/>
  <c r="H4" i="39"/>
  <c r="K4" i="11"/>
  <c r="M4" i="39"/>
  <c r="G4" i="39"/>
  <c r="J4" i="11"/>
  <c r="K28" i="39"/>
  <c r="N28" i="39"/>
  <c r="H28" i="39"/>
  <c r="K28" i="11"/>
  <c r="M28" i="39"/>
  <c r="G28" i="39"/>
  <c r="J28" i="11"/>
  <c r="K74" i="39"/>
  <c r="N74" i="39"/>
  <c r="H74" i="39"/>
  <c r="K74" i="11"/>
  <c r="M74" i="39"/>
  <c r="G74" i="39"/>
  <c r="J74" i="11"/>
  <c r="K25" i="39"/>
  <c r="N25" i="39"/>
  <c r="H25" i="39"/>
  <c r="K25" i="11"/>
  <c r="M25" i="39"/>
  <c r="G25" i="39"/>
  <c r="J25" i="11"/>
  <c r="K285" i="39"/>
  <c r="N285" i="39"/>
  <c r="H285" i="39"/>
  <c r="K285" i="11"/>
  <c r="M285" i="39"/>
  <c r="G285" i="39"/>
  <c r="J285" i="11"/>
  <c r="K140" i="39"/>
  <c r="N140" i="39"/>
  <c r="H140" i="39"/>
  <c r="K140" i="11"/>
  <c r="M140" i="39"/>
  <c r="G140" i="39"/>
  <c r="J140" i="11"/>
  <c r="K295" i="39"/>
  <c r="N295" i="39"/>
  <c r="H295" i="39"/>
  <c r="K295" i="11"/>
  <c r="M295" i="39"/>
  <c r="G295" i="39"/>
  <c r="J295" i="11"/>
  <c r="K30" i="39"/>
  <c r="N30" i="39"/>
  <c r="H30" i="39"/>
  <c r="K30" i="11"/>
  <c r="M30" i="39"/>
  <c r="G30" i="39"/>
  <c r="J30" i="11"/>
  <c r="K138" i="39"/>
  <c r="N138" i="39"/>
  <c r="H138" i="39"/>
  <c r="K138" i="11"/>
  <c r="M138" i="39"/>
  <c r="G138" i="39"/>
  <c r="J138" i="11"/>
  <c r="S5" i="11"/>
  <c r="R5" i="11"/>
  <c r="S57" i="11"/>
  <c r="R57" i="11"/>
  <c r="K196" i="39"/>
  <c r="M196" i="39"/>
  <c r="G196" i="39"/>
  <c r="J196" i="11"/>
  <c r="K128" i="39"/>
  <c r="N128" i="39"/>
  <c r="H128" i="39"/>
  <c r="K128" i="11"/>
  <c r="L196" i="39"/>
  <c r="F196" i="39"/>
  <c r="I196" i="11"/>
  <c r="M128" i="39"/>
  <c r="G128" i="39"/>
  <c r="J128" i="11"/>
  <c r="L128" i="39"/>
  <c r="F128" i="39"/>
  <c r="I128" i="11"/>
  <c r="K141" i="39"/>
  <c r="N141" i="39"/>
  <c r="H141" i="39"/>
  <c r="K141" i="11"/>
  <c r="M141" i="39"/>
  <c r="G141" i="39"/>
  <c r="J141" i="11"/>
  <c r="L141" i="39"/>
  <c r="F141" i="39"/>
  <c r="I141" i="11"/>
  <c r="K93" i="39"/>
  <c r="L93" i="39"/>
  <c r="F93" i="39"/>
  <c r="I93" i="11"/>
  <c r="K139" i="39"/>
  <c r="L139" i="39"/>
  <c r="F139" i="39"/>
  <c r="I139" i="11"/>
  <c r="S41" i="11"/>
  <c r="R41" i="11"/>
  <c r="K94" i="39"/>
  <c r="N94" i="39"/>
  <c r="H94" i="39"/>
  <c r="K94" i="11"/>
  <c r="M94" i="39"/>
  <c r="G94" i="39"/>
  <c r="J94" i="11"/>
  <c r="E115" i="10"/>
  <c r="C115" i="10"/>
  <c r="H115" i="11"/>
  <c r="E114" i="10"/>
  <c r="C114" i="10"/>
  <c r="H114" i="11"/>
  <c r="K284" i="39"/>
  <c r="N284" i="39"/>
  <c r="H284" i="39"/>
  <c r="K284" i="11"/>
  <c r="S87" i="11"/>
  <c r="M284" i="39"/>
  <c r="G284" i="39"/>
  <c r="J284" i="11"/>
  <c r="L284" i="39"/>
  <c r="F284" i="39"/>
  <c r="I284" i="11"/>
  <c r="R87" i="11"/>
  <c r="S3" i="11"/>
  <c r="R3" i="11"/>
  <c r="K70" i="39"/>
  <c r="N70" i="39"/>
  <c r="H70" i="39"/>
  <c r="K70" i="11"/>
  <c r="K329" i="39"/>
  <c r="N329" i="39"/>
  <c r="H329" i="39"/>
  <c r="K329" i="11"/>
  <c r="M70" i="39"/>
  <c r="G70" i="39"/>
  <c r="J70" i="11"/>
  <c r="M329" i="39"/>
  <c r="G329" i="39"/>
  <c r="J329" i="11"/>
  <c r="L70" i="39"/>
  <c r="F70" i="39"/>
  <c r="I70" i="11"/>
  <c r="L329" i="39"/>
  <c r="F329" i="39"/>
  <c r="I329" i="11"/>
  <c r="E46" i="10"/>
  <c r="C46" i="10"/>
  <c r="H46" i="11"/>
  <c r="E45" i="10"/>
  <c r="C45" i="10"/>
  <c r="H45" i="11"/>
  <c r="E9" i="10"/>
  <c r="C9" i="10"/>
  <c r="H9" i="11"/>
  <c r="M157" i="39"/>
  <c r="G157" i="39"/>
  <c r="J157" i="11"/>
  <c r="E44" i="10"/>
  <c r="C44" i="10"/>
  <c r="H44" i="11"/>
  <c r="E8" i="10"/>
  <c r="C8" i="10"/>
  <c r="H8" i="11"/>
  <c r="L157" i="39"/>
  <c r="F157" i="39"/>
  <c r="I157" i="11"/>
  <c r="K213" i="39"/>
  <c r="N213" i="39"/>
  <c r="H213" i="39"/>
  <c r="K213" i="11"/>
  <c r="K320" i="39"/>
  <c r="L320" i="39"/>
  <c r="F320" i="39"/>
  <c r="I320" i="11"/>
  <c r="K301" i="39"/>
  <c r="L301" i="39"/>
  <c r="F301" i="39"/>
  <c r="I301" i="11"/>
  <c r="K62" i="39"/>
  <c r="L62" i="39"/>
  <c r="F62" i="39"/>
  <c r="I62" i="11"/>
  <c r="K63" i="39"/>
  <c r="L63" i="39"/>
  <c r="F63" i="39"/>
  <c r="I63" i="11"/>
  <c r="L138" i="39"/>
  <c r="F138" i="39"/>
  <c r="I138" i="11"/>
  <c r="K255" i="39"/>
  <c r="L255" i="39"/>
  <c r="F255" i="39"/>
  <c r="I255" i="11"/>
  <c r="L176" i="39"/>
  <c r="F176" i="39"/>
  <c r="I176" i="11"/>
  <c r="L209" i="39"/>
  <c r="F209" i="39"/>
  <c r="I209" i="11"/>
  <c r="L213" i="39"/>
  <c r="F213" i="39"/>
  <c r="I213" i="11"/>
  <c r="M213" i="39"/>
  <c r="G213" i="39"/>
  <c r="J213" i="11"/>
  <c r="K73" i="39"/>
  <c r="N73" i="39"/>
  <c r="H73" i="39"/>
  <c r="K73" i="11"/>
  <c r="M73" i="39"/>
  <c r="G73" i="39"/>
  <c r="J73" i="11"/>
  <c r="L73" i="39"/>
  <c r="F73" i="39"/>
  <c r="I73" i="11"/>
  <c r="K241" i="39"/>
  <c r="L241" i="39"/>
  <c r="F241" i="39"/>
  <c r="I241" i="11"/>
  <c r="N241" i="39"/>
  <c r="H241" i="39"/>
  <c r="K241" i="11"/>
  <c r="M241" i="39"/>
  <c r="G241" i="39"/>
  <c r="J241" i="11"/>
  <c r="N93" i="39"/>
  <c r="H93" i="39"/>
  <c r="K93" i="11"/>
  <c r="M93" i="39"/>
  <c r="G93" i="39"/>
  <c r="J93" i="11"/>
  <c r="K137" i="39"/>
  <c r="N137" i="39"/>
  <c r="H137" i="39"/>
  <c r="K137" i="11"/>
  <c r="M137" i="39"/>
  <c r="G137" i="39"/>
  <c r="J137" i="11"/>
  <c r="L137" i="39"/>
  <c r="F137" i="39"/>
  <c r="I137" i="11"/>
  <c r="K287" i="39"/>
  <c r="L287" i="39"/>
  <c r="F287" i="39"/>
  <c r="I287" i="11"/>
  <c r="N62" i="39"/>
  <c r="H62" i="39"/>
  <c r="K62" i="11"/>
  <c r="M62" i="39"/>
  <c r="G62" i="39"/>
  <c r="J62" i="11"/>
  <c r="N320" i="39"/>
  <c r="H320" i="39"/>
  <c r="K320" i="11"/>
  <c r="N301" i="39"/>
  <c r="H301" i="39"/>
  <c r="K301" i="11"/>
  <c r="N63" i="39"/>
  <c r="H63" i="39"/>
  <c r="K63" i="11"/>
  <c r="M320" i="39"/>
  <c r="G320" i="39"/>
  <c r="J320" i="11"/>
  <c r="M301" i="39"/>
  <c r="G301" i="39"/>
  <c r="J301" i="11"/>
  <c r="M63" i="39"/>
  <c r="G63" i="39"/>
  <c r="J63" i="11"/>
  <c r="K45" i="39"/>
  <c r="N45" i="39"/>
  <c r="H45" i="39"/>
  <c r="K45" i="11"/>
  <c r="N255" i="39"/>
  <c r="H255" i="39"/>
  <c r="K255" i="11"/>
  <c r="M45" i="39"/>
  <c r="G45" i="39"/>
  <c r="J45" i="11"/>
  <c r="M255" i="39"/>
  <c r="G255" i="39"/>
  <c r="J255" i="11"/>
  <c r="L45" i="39"/>
  <c r="F45" i="39"/>
  <c r="I45" i="11"/>
  <c r="O8" i="38"/>
  <c r="H8" i="38"/>
  <c r="O8" i="11"/>
  <c r="N8" i="38"/>
  <c r="G8" i="38"/>
  <c r="N8" i="11"/>
  <c r="M8" i="38"/>
  <c r="F8" i="38"/>
  <c r="M8" i="11"/>
  <c r="E113" i="10"/>
  <c r="C113" i="10"/>
  <c r="H113" i="11"/>
  <c r="L94" i="39"/>
  <c r="F94" i="39"/>
  <c r="I94" i="11"/>
  <c r="E39" i="10"/>
  <c r="C39" i="10"/>
  <c r="H39" i="11"/>
  <c r="E38" i="10"/>
  <c r="C38" i="10"/>
  <c r="H38" i="11"/>
  <c r="M176" i="39"/>
  <c r="G176" i="39"/>
  <c r="J176" i="11"/>
  <c r="M209" i="39"/>
  <c r="G209" i="39"/>
  <c r="J209" i="11"/>
  <c r="E26" i="10"/>
  <c r="C26" i="10"/>
  <c r="H26" i="11"/>
  <c r="Z25" i="11"/>
  <c r="Z24" i="11"/>
  <c r="Z23" i="11"/>
  <c r="Z22" i="11"/>
  <c r="Z21" i="11"/>
  <c r="Z20" i="11"/>
  <c r="Z19" i="11"/>
  <c r="Z18" i="11"/>
  <c r="Z17" i="11"/>
  <c r="Z16" i="11"/>
  <c r="Z15" i="11"/>
  <c r="Z14" i="11"/>
  <c r="L295" i="39"/>
  <c r="F295" i="39"/>
  <c r="I295" i="11"/>
  <c r="E3" i="10"/>
  <c r="C3" i="10"/>
  <c r="H3" i="11"/>
  <c r="L171" i="39"/>
  <c r="F171" i="39"/>
  <c r="I171" i="11"/>
  <c r="L193" i="39"/>
  <c r="F193" i="39"/>
  <c r="I193" i="11"/>
  <c r="K201" i="39"/>
  <c r="N201" i="39"/>
  <c r="H201" i="39"/>
  <c r="K201" i="11"/>
  <c r="N196" i="39"/>
  <c r="H196" i="39"/>
  <c r="K196" i="11"/>
  <c r="K194" i="39"/>
  <c r="N194" i="39"/>
  <c r="H194" i="39"/>
  <c r="K194" i="11"/>
  <c r="M201" i="39"/>
  <c r="G201" i="39"/>
  <c r="J201" i="11"/>
  <c r="M194" i="39"/>
  <c r="G194" i="39"/>
  <c r="J194" i="11"/>
  <c r="L201" i="39"/>
  <c r="F201" i="39"/>
  <c r="I201" i="11"/>
  <c r="L194" i="39"/>
  <c r="F194" i="39"/>
  <c r="I194" i="11"/>
  <c r="K175" i="39"/>
  <c r="N175" i="39"/>
  <c r="H175" i="39"/>
  <c r="K175" i="11"/>
  <c r="K283" i="39"/>
  <c r="N283" i="39"/>
  <c r="H283" i="39"/>
  <c r="K283" i="11"/>
  <c r="M175" i="39"/>
  <c r="G175" i="39"/>
  <c r="J175" i="11"/>
  <c r="M283" i="39"/>
  <c r="G283" i="39"/>
  <c r="J283" i="11"/>
  <c r="L175" i="39"/>
  <c r="F175" i="39"/>
  <c r="I175" i="11"/>
  <c r="L283" i="39"/>
  <c r="F283" i="39"/>
  <c r="I283" i="11"/>
  <c r="L140" i="39"/>
  <c r="F140" i="39"/>
  <c r="I140" i="11"/>
  <c r="K222" i="39"/>
  <c r="N222" i="39"/>
  <c r="H222" i="39"/>
  <c r="K222" i="11"/>
  <c r="M222" i="39"/>
  <c r="G222" i="39"/>
  <c r="J222" i="11"/>
  <c r="L222" i="39"/>
  <c r="F222" i="39"/>
  <c r="I222" i="11"/>
  <c r="L5" i="39"/>
  <c r="F5" i="39"/>
  <c r="I5" i="11"/>
  <c r="R61" i="11"/>
  <c r="S61" i="11"/>
  <c r="K36" i="39"/>
  <c r="N36" i="39"/>
  <c r="H36" i="39"/>
  <c r="K36" i="11"/>
  <c r="K6" i="39"/>
  <c r="N6" i="39"/>
  <c r="H6" i="39"/>
  <c r="K6" i="11"/>
  <c r="M36" i="39"/>
  <c r="G36" i="39"/>
  <c r="J36" i="11"/>
  <c r="M6" i="39"/>
  <c r="G6" i="39"/>
  <c r="J6" i="11"/>
  <c r="L36" i="39"/>
  <c r="F36" i="39"/>
  <c r="I36" i="11"/>
  <c r="L6" i="39"/>
  <c r="F6" i="39"/>
  <c r="I6" i="11"/>
  <c r="K13" i="39"/>
  <c r="N13" i="39"/>
  <c r="H13" i="39"/>
  <c r="K13" i="11"/>
  <c r="K72" i="39"/>
  <c r="N72" i="39"/>
  <c r="H72" i="39"/>
  <c r="K72" i="11"/>
  <c r="M13" i="39"/>
  <c r="G13" i="39"/>
  <c r="J13" i="11"/>
  <c r="M72" i="39"/>
  <c r="G72" i="39"/>
  <c r="J72" i="11"/>
  <c r="L13" i="39"/>
  <c r="F13" i="39"/>
  <c r="I13" i="11"/>
  <c r="L72" i="39"/>
  <c r="F72" i="39"/>
  <c r="I72" i="11"/>
  <c r="K24" i="39"/>
  <c r="N24" i="39"/>
  <c r="H24" i="39"/>
  <c r="K24" i="11"/>
  <c r="K254" i="39"/>
  <c r="N254" i="39"/>
  <c r="H254" i="39"/>
  <c r="K254" i="11"/>
  <c r="M24" i="39"/>
  <c r="G24" i="39"/>
  <c r="J24" i="11"/>
  <c r="M254" i="39"/>
  <c r="G254" i="39"/>
  <c r="J254" i="11"/>
  <c r="L24" i="39"/>
  <c r="F24" i="39"/>
  <c r="I24" i="11"/>
  <c r="L254" i="39"/>
  <c r="F254" i="39"/>
  <c r="I254" i="11"/>
  <c r="K16" i="39"/>
  <c r="N16" i="39"/>
  <c r="H16" i="39"/>
  <c r="K16" i="11"/>
  <c r="K134" i="39"/>
  <c r="N134" i="39"/>
  <c r="H134" i="39"/>
  <c r="K134" i="11"/>
  <c r="M16" i="39"/>
  <c r="G16" i="39"/>
  <c r="J16" i="11"/>
  <c r="M134" i="39"/>
  <c r="G134" i="39"/>
  <c r="J134" i="11"/>
  <c r="L16" i="39"/>
  <c r="F16" i="39"/>
  <c r="I16" i="11"/>
  <c r="L134" i="39"/>
  <c r="F134" i="39"/>
  <c r="I134" i="11"/>
  <c r="K19" i="39"/>
  <c r="N19" i="39"/>
  <c r="H19" i="39"/>
  <c r="K19" i="11"/>
  <c r="M19" i="39"/>
  <c r="G19" i="39"/>
  <c r="J19" i="11"/>
  <c r="L19" i="39"/>
  <c r="F19" i="39"/>
  <c r="I19" i="11"/>
  <c r="K129" i="39"/>
  <c r="N129" i="39"/>
  <c r="H129" i="39"/>
  <c r="K129" i="11"/>
  <c r="K161" i="39"/>
  <c r="N161" i="39"/>
  <c r="H161" i="39"/>
  <c r="K161" i="11"/>
  <c r="K125" i="39"/>
  <c r="N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M147" i="39"/>
  <c r="G147" i="39"/>
  <c r="J147" i="11"/>
  <c r="L147" i="39"/>
  <c r="F147" i="39"/>
  <c r="I147" i="11"/>
  <c r="K308" i="39"/>
  <c r="N308" i="39"/>
  <c r="H308" i="39"/>
  <c r="K308" i="11"/>
  <c r="M308" i="39"/>
  <c r="G308" i="39"/>
  <c r="J308" i="11"/>
  <c r="L308" i="39"/>
  <c r="F308" i="39"/>
  <c r="I308" i="11"/>
  <c r="L195" i="39"/>
  <c r="F195" i="39"/>
  <c r="I195" i="11"/>
  <c r="L30" i="39"/>
  <c r="F30" i="39"/>
  <c r="I30" i="11"/>
  <c r="S26" i="11"/>
  <c r="R26" i="11"/>
  <c r="S29" i="11"/>
  <c r="R29" i="11"/>
  <c r="K37" i="39"/>
  <c r="N37" i="39"/>
  <c r="H37" i="39"/>
  <c r="K37" i="11"/>
  <c r="M37" i="39"/>
  <c r="G37" i="39"/>
  <c r="J37" i="11"/>
  <c r="L37" i="39"/>
  <c r="F37" i="39"/>
  <c r="I37" i="11"/>
  <c r="K216" i="39"/>
  <c r="N216" i="39"/>
  <c r="H216" i="39"/>
  <c r="K216" i="11"/>
  <c r="K117" i="39"/>
  <c r="N117" i="39"/>
  <c r="H117" i="39"/>
  <c r="K117" i="11"/>
  <c r="M216" i="39"/>
  <c r="G216" i="39"/>
  <c r="J216" i="11"/>
  <c r="M117" i="39"/>
  <c r="G117" i="39"/>
  <c r="J117" i="11"/>
  <c r="L216" i="39"/>
  <c r="F216" i="39"/>
  <c r="I216" i="11"/>
  <c r="L117" i="39"/>
  <c r="F117" i="39"/>
  <c r="I117" i="11"/>
  <c r="K112" i="39"/>
  <c r="N112" i="39"/>
  <c r="H112" i="39"/>
  <c r="K112" i="11"/>
  <c r="M112" i="39"/>
  <c r="G112" i="39"/>
  <c r="J112" i="11"/>
  <c r="L112" i="39"/>
  <c r="F112" i="39"/>
  <c r="I112" i="11"/>
  <c r="K33" i="39"/>
  <c r="N33" i="39"/>
  <c r="H33" i="39"/>
  <c r="K33" i="11"/>
  <c r="M33" i="39"/>
  <c r="G33" i="39"/>
  <c r="J33" i="11"/>
  <c r="L33" i="39"/>
  <c r="F33" i="39"/>
  <c r="I33" i="11"/>
  <c r="K230" i="39"/>
  <c r="N230" i="39"/>
  <c r="H230" i="39"/>
  <c r="K230" i="11"/>
  <c r="K163" i="39"/>
  <c r="N163" i="39"/>
  <c r="H163" i="39"/>
  <c r="K163" i="11"/>
  <c r="K31" i="39"/>
  <c r="N31" i="39"/>
  <c r="H31" i="39"/>
  <c r="K31" i="11"/>
  <c r="M230" i="39"/>
  <c r="G230" i="39"/>
  <c r="J230" i="11"/>
  <c r="M163" i="39"/>
  <c r="G163" i="39"/>
  <c r="J163" i="11"/>
  <c r="M31" i="39"/>
  <c r="G31" i="39"/>
  <c r="J31" i="11"/>
  <c r="L230" i="39"/>
  <c r="F230" i="39"/>
  <c r="I230" i="11"/>
  <c r="L163" i="39"/>
  <c r="F163" i="39"/>
  <c r="I163" i="11"/>
  <c r="L31" i="39"/>
  <c r="F31" i="39"/>
  <c r="I31" i="11"/>
  <c r="K91" i="39"/>
  <c r="N91" i="39"/>
  <c r="H91" i="39"/>
  <c r="K91" i="11"/>
  <c r="K116" i="39"/>
  <c r="N116" i="39"/>
  <c r="H116" i="39"/>
  <c r="K116" i="11"/>
  <c r="M91" i="39"/>
  <c r="G91" i="39"/>
  <c r="J91" i="11"/>
  <c r="M116" i="39"/>
  <c r="G116" i="39"/>
  <c r="J116" i="11"/>
  <c r="L91" i="39"/>
  <c r="F91" i="39"/>
  <c r="I91" i="11"/>
  <c r="L116" i="39"/>
  <c r="F116" i="39"/>
  <c r="I116" i="11"/>
  <c r="K114" i="39"/>
  <c r="N114" i="39"/>
  <c r="H114" i="39"/>
  <c r="K114" i="11"/>
  <c r="M114" i="39"/>
  <c r="G114" i="39"/>
  <c r="J114" i="11"/>
  <c r="L114" i="39"/>
  <c r="F114" i="39"/>
  <c r="I114" i="11"/>
  <c r="S42" i="11"/>
  <c r="R42" i="11"/>
  <c r="S68" i="11"/>
  <c r="K173" i="39"/>
  <c r="N173" i="39"/>
  <c r="H173" i="39"/>
  <c r="K173" i="11"/>
  <c r="R68" i="11"/>
  <c r="M173" i="39"/>
  <c r="G173" i="39"/>
  <c r="J173" i="11"/>
  <c r="L173" i="39"/>
  <c r="F173" i="39"/>
  <c r="I173" i="11"/>
  <c r="K207" i="39"/>
  <c r="M207" i="39"/>
  <c r="G207" i="39"/>
  <c r="J207" i="11"/>
  <c r="S58" i="11"/>
  <c r="K155" i="39"/>
  <c r="N155" i="39"/>
  <c r="H155" i="39"/>
  <c r="K155" i="11"/>
  <c r="R58" i="11"/>
  <c r="M155" i="39"/>
  <c r="G155" i="39"/>
  <c r="J155" i="11"/>
  <c r="L155" i="39"/>
  <c r="F155" i="39"/>
  <c r="I155" i="11"/>
  <c r="K81" i="39"/>
  <c r="N81" i="39"/>
  <c r="H81" i="39"/>
  <c r="K81" i="11"/>
  <c r="K77" i="39"/>
  <c r="N77" i="39"/>
  <c r="H77" i="39"/>
  <c r="K77" i="11"/>
  <c r="M81" i="39"/>
  <c r="G81" i="39"/>
  <c r="J81" i="11"/>
  <c r="M77" i="39"/>
  <c r="G77" i="39"/>
  <c r="J77" i="11"/>
  <c r="L81" i="39"/>
  <c r="F81" i="39"/>
  <c r="I81" i="11"/>
  <c r="L77" i="39"/>
  <c r="F77" i="39"/>
  <c r="I77" i="11"/>
  <c r="K83" i="39"/>
  <c r="N83" i="39"/>
  <c r="H83" i="39"/>
  <c r="K83" i="11"/>
  <c r="K105" i="39"/>
  <c r="N105" i="39"/>
  <c r="H105" i="39"/>
  <c r="K105" i="11"/>
  <c r="K85" i="39"/>
  <c r="N85" i="39"/>
  <c r="H85" i="39"/>
  <c r="K85" i="11"/>
  <c r="M83" i="39"/>
  <c r="G83" i="39"/>
  <c r="J83" i="11"/>
  <c r="M105" i="39"/>
  <c r="G105" i="39"/>
  <c r="J105" i="11"/>
  <c r="M85" i="39"/>
  <c r="G85" i="39"/>
  <c r="J85" i="11"/>
  <c r="L83" i="39"/>
  <c r="F83" i="39"/>
  <c r="I83" i="11"/>
  <c r="L105" i="39"/>
  <c r="F105" i="39"/>
  <c r="I105" i="11"/>
  <c r="L85" i="39"/>
  <c r="F85" i="39"/>
  <c r="I85" i="11"/>
  <c r="K227" i="39"/>
  <c r="N227" i="39"/>
  <c r="H227" i="39"/>
  <c r="K227" i="11"/>
  <c r="M227" i="39"/>
  <c r="G227" i="39"/>
  <c r="J227" i="11"/>
  <c r="L227" i="39"/>
  <c r="F227" i="39"/>
  <c r="I227" i="11"/>
  <c r="K223" i="39"/>
  <c r="N223" i="39"/>
  <c r="H223" i="39"/>
  <c r="K223" i="11"/>
  <c r="M223" i="39"/>
  <c r="G223" i="39"/>
  <c r="J223" i="11"/>
  <c r="L223" i="39"/>
  <c r="F223" i="39"/>
  <c r="I223" i="11"/>
  <c r="N287" i="39"/>
  <c r="H287" i="39"/>
  <c r="K287" i="11"/>
  <c r="M287" i="39"/>
  <c r="G287" i="39"/>
  <c r="J287" i="11"/>
  <c r="K315" i="39"/>
  <c r="N315" i="39"/>
  <c r="H315" i="39"/>
  <c r="K315" i="11"/>
  <c r="M315" i="39"/>
  <c r="G315" i="39"/>
  <c r="J315" i="11"/>
  <c r="L315" i="39"/>
  <c r="F315" i="39"/>
  <c r="I315" i="11"/>
  <c r="O18" i="38"/>
  <c r="H18" i="38"/>
  <c r="O18" i="11"/>
  <c r="N18" i="38"/>
  <c r="G18" i="38"/>
  <c r="N18" i="11"/>
  <c r="M18" i="38"/>
  <c r="F18" i="38"/>
  <c r="M18" i="11"/>
  <c r="K131" i="39"/>
  <c r="N131" i="39"/>
  <c r="H131" i="39"/>
  <c r="K131" i="11"/>
  <c r="M131" i="39"/>
  <c r="G131" i="39"/>
  <c r="J131" i="11"/>
  <c r="L131" i="39"/>
  <c r="F131" i="39"/>
  <c r="I131" i="11"/>
  <c r="K151" i="39"/>
  <c r="N151" i="39"/>
  <c r="H151" i="39"/>
  <c r="K151" i="11"/>
  <c r="M151" i="39"/>
  <c r="G151" i="39"/>
  <c r="J151" i="11"/>
  <c r="L151" i="39"/>
  <c r="F151" i="39"/>
  <c r="I151" i="11"/>
  <c r="S17" i="11"/>
  <c r="R17" i="11"/>
  <c r="N36" i="38"/>
  <c r="O36" i="38"/>
  <c r="H36" i="38"/>
  <c r="O36" i="11"/>
  <c r="G36" i="38"/>
  <c r="N36" i="11"/>
  <c r="M36" i="38"/>
  <c r="F36" i="38"/>
  <c r="M36" i="11"/>
  <c r="K115" i="39"/>
  <c r="N115" i="39"/>
  <c r="H115" i="39"/>
  <c r="K115" i="11"/>
  <c r="M115" i="39"/>
  <c r="G115" i="39"/>
  <c r="J115" i="11"/>
  <c r="L115" i="39"/>
  <c r="F115" i="39"/>
  <c r="I115" i="11"/>
  <c r="V23" i="11"/>
  <c r="E14" i="10"/>
  <c r="C14" i="10"/>
  <c r="H14" i="11"/>
  <c r="K263" i="39"/>
  <c r="N263" i="39"/>
  <c r="H263" i="39"/>
  <c r="K263" i="11"/>
  <c r="M263" i="39"/>
  <c r="G263" i="39"/>
  <c r="J263" i="11"/>
  <c r="L263" i="39"/>
  <c r="F263" i="39"/>
  <c r="I263" i="11"/>
  <c r="K276" i="39"/>
  <c r="N276" i="39"/>
  <c r="H276" i="39"/>
  <c r="K276" i="11"/>
  <c r="M276" i="39"/>
  <c r="G276" i="39"/>
  <c r="J276" i="11"/>
  <c r="L276" i="39"/>
  <c r="F276" i="39"/>
  <c r="I276" i="11"/>
  <c r="N327" i="39"/>
  <c r="H327" i="39"/>
  <c r="K327" i="11"/>
  <c r="K96" i="39"/>
  <c r="N96" i="39"/>
  <c r="H96" i="39"/>
  <c r="K96" i="11"/>
  <c r="M327" i="39"/>
  <c r="G327" i="39"/>
  <c r="J327" i="11"/>
  <c r="M96" i="39"/>
  <c r="G96" i="39"/>
  <c r="J96" i="11"/>
  <c r="L327" i="39"/>
  <c r="F327" i="39"/>
  <c r="I327" i="11"/>
  <c r="L96" i="39"/>
  <c r="F96" i="39"/>
  <c r="I96" i="11"/>
  <c r="K277" i="39"/>
  <c r="N277" i="39"/>
  <c r="H277" i="39"/>
  <c r="K277" i="11"/>
  <c r="M277" i="39"/>
  <c r="G277" i="39"/>
  <c r="J277" i="11"/>
  <c r="L277" i="39"/>
  <c r="F277" i="39"/>
  <c r="I277" i="11"/>
  <c r="N139" i="39"/>
  <c r="H139" i="39"/>
  <c r="K139" i="11"/>
  <c r="M139" i="39"/>
  <c r="G139" i="39"/>
  <c r="J139" i="11"/>
  <c r="K297" i="39"/>
  <c r="N297" i="39"/>
  <c r="H297" i="39"/>
  <c r="K297" i="11"/>
  <c r="M297" i="39"/>
  <c r="G297" i="39"/>
  <c r="J297" i="11"/>
  <c r="L297" i="39"/>
  <c r="F297" i="39"/>
  <c r="I297" i="11"/>
  <c r="K306" i="39"/>
  <c r="N306" i="39"/>
  <c r="H306" i="39"/>
  <c r="K306" i="11"/>
  <c r="M306" i="39"/>
  <c r="G306" i="39"/>
  <c r="J306" i="11"/>
  <c r="L306" i="39"/>
  <c r="F306" i="39"/>
  <c r="I306" i="11"/>
  <c r="S99" i="11"/>
  <c r="R99" i="11"/>
  <c r="K314" i="39"/>
  <c r="N314" i="39"/>
  <c r="H314" i="39"/>
  <c r="K314" i="11"/>
  <c r="M314" i="39"/>
  <c r="G314" i="39"/>
  <c r="J314" i="11"/>
  <c r="L314" i="39"/>
  <c r="F314" i="39"/>
  <c r="I314" i="11"/>
  <c r="S114" i="11"/>
  <c r="R114" i="11"/>
  <c r="K35" i="39"/>
  <c r="N35" i="39"/>
  <c r="H35" i="39"/>
  <c r="K35" i="11"/>
  <c r="M35" i="39"/>
  <c r="G35" i="39"/>
  <c r="J35" i="11"/>
  <c r="L35" i="39"/>
  <c r="F35" i="39"/>
  <c r="I35" i="11"/>
  <c r="S16" i="11"/>
  <c r="R16" i="11"/>
  <c r="S95" i="11"/>
  <c r="R95" i="11"/>
  <c r="K142" i="39"/>
  <c r="N142" i="39"/>
  <c r="H142" i="39"/>
  <c r="K142" i="11"/>
  <c r="M142" i="39"/>
  <c r="G142" i="39"/>
  <c r="J142" i="11"/>
  <c r="L142" i="39"/>
  <c r="F142" i="39"/>
  <c r="I142" i="11"/>
  <c r="S23" i="11"/>
  <c r="R23" i="11"/>
  <c r="E84" i="35"/>
  <c r="F84" i="35"/>
  <c r="D84" i="35"/>
  <c r="X84" i="11"/>
  <c r="G84" i="16"/>
  <c r="H84" i="16"/>
  <c r="F84" i="16"/>
  <c r="W84" i="11"/>
  <c r="U84" i="11"/>
  <c r="S84" i="11"/>
  <c r="R84" i="11"/>
  <c r="E23" i="35"/>
  <c r="F23" i="35"/>
  <c r="D23" i="35"/>
  <c r="X23" i="11"/>
  <c r="G23" i="16"/>
  <c r="H23" i="16"/>
  <c r="F23" i="16"/>
  <c r="W23" i="11"/>
  <c r="R67" i="11"/>
  <c r="G15" i="16"/>
  <c r="H15" i="16"/>
  <c r="F15" i="16"/>
  <c r="W15" i="11"/>
  <c r="E37" i="10"/>
  <c r="C37" i="10"/>
  <c r="H37" i="11"/>
  <c r="E36" i="10"/>
  <c r="C36" i="10"/>
  <c r="H36" i="11"/>
  <c r="E35" i="10"/>
  <c r="C35" i="10"/>
  <c r="H35" i="11"/>
  <c r="E124" i="10"/>
  <c r="C124" i="10"/>
  <c r="H122" i="11"/>
  <c r="E28" i="10"/>
  <c r="C28" i="10"/>
  <c r="H28" i="11"/>
  <c r="E123" i="10"/>
  <c r="C123" i="10"/>
  <c r="H121" i="11"/>
  <c r="E27" i="10"/>
  <c r="C27" i="10"/>
  <c r="H27" i="11"/>
  <c r="E122" i="10"/>
  <c r="C122" i="10"/>
  <c r="H120" i="11"/>
  <c r="E127" i="10"/>
  <c r="C127" i="10"/>
  <c r="H125" i="11"/>
  <c r="E25" i="10"/>
  <c r="C25" i="10"/>
  <c r="H25" i="11"/>
  <c r="E126" i="10"/>
  <c r="C126" i="10"/>
  <c r="H124" i="11"/>
  <c r="E24" i="10"/>
  <c r="C24" i="10"/>
  <c r="H24" i="11"/>
  <c r="E125" i="10"/>
  <c r="C125" i="10"/>
  <c r="H123" i="11"/>
  <c r="E23" i="10"/>
  <c r="C23" i="10"/>
  <c r="H23" i="11"/>
  <c r="U67" i="11"/>
  <c r="Z4"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E108" i="10"/>
  <c r="C108" i="10"/>
  <c r="H108" i="11"/>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E107" i="10"/>
  <c r="C107" i="10"/>
  <c r="H107" i="11"/>
  <c r="E79" i="10"/>
  <c r="C79" i="10"/>
  <c r="H79" i="11"/>
  <c r="E76" i="10"/>
  <c r="C76" i="10"/>
  <c r="H76" i="11"/>
  <c r="E67" i="10"/>
  <c r="C67" i="10"/>
  <c r="H67" i="11"/>
  <c r="E34" i="10"/>
  <c r="C34" i="10"/>
  <c r="H34" i="11"/>
  <c r="E58" i="10"/>
  <c r="C58" i="10"/>
  <c r="H58" i="11"/>
  <c r="E101" i="10"/>
  <c r="C101" i="10"/>
  <c r="H101" i="11"/>
  <c r="E17" i="10"/>
  <c r="C17" i="10"/>
  <c r="H17" i="11"/>
  <c r="E32" i="10"/>
  <c r="C32" i="10"/>
  <c r="H32" i="11"/>
  <c r="E53" i="10"/>
  <c r="C53" i="10"/>
  <c r="H53" i="11"/>
  <c r="E56" i="10"/>
  <c r="C56" i="10"/>
  <c r="H56" i="11"/>
  <c r="E5" i="10"/>
  <c r="C5" i="10"/>
  <c r="H5" i="11"/>
  <c r="E74" i="10"/>
  <c r="C74" i="10"/>
  <c r="H74" i="11"/>
  <c r="E22" i="10"/>
  <c r="C22" i="10"/>
  <c r="H22" i="11"/>
  <c r="E29" i="10"/>
  <c r="C29" i="10"/>
  <c r="H29" i="11"/>
  <c r="E59" i="10"/>
  <c r="C59" i="10"/>
  <c r="H59" i="11"/>
  <c r="E2" i="10"/>
  <c r="C2" i="10"/>
  <c r="H2" i="11"/>
  <c r="E106" i="10"/>
  <c r="C106" i="10"/>
  <c r="H106" i="11"/>
  <c r="E55" i="10"/>
  <c r="C55" i="10"/>
  <c r="H55" i="11"/>
  <c r="E7" i="10"/>
  <c r="C7" i="10"/>
  <c r="H7" i="11"/>
  <c r="E104" i="10"/>
  <c r="C104" i="10"/>
  <c r="H104" i="11"/>
  <c r="E61" i="10"/>
  <c r="C61" i="10"/>
  <c r="H61" i="11"/>
  <c r="E68" i="10"/>
  <c r="C68" i="10"/>
  <c r="H68" i="11"/>
  <c r="E20" i="10"/>
  <c r="C20" i="10"/>
  <c r="H20" i="11"/>
  <c r="E71" i="10"/>
  <c r="C71" i="10"/>
  <c r="H71" i="11"/>
  <c r="E31" i="10"/>
  <c r="C31" i="10"/>
  <c r="H31" i="11"/>
  <c r="E4" i="10"/>
  <c r="C4" i="10"/>
  <c r="H4" i="11"/>
  <c r="E65" i="10"/>
  <c r="C65" i="10"/>
  <c r="H65" i="11"/>
  <c r="E43" i="10"/>
  <c r="C43" i="10"/>
  <c r="H43" i="11"/>
  <c r="E103" i="10"/>
  <c r="C103" i="10"/>
  <c r="H103" i="11"/>
  <c r="E49" i="10"/>
  <c r="C49" i="10"/>
  <c r="H49" i="11"/>
  <c r="E19" i="10"/>
  <c r="C19" i="10"/>
  <c r="H19" i="11"/>
  <c r="E77" i="10"/>
  <c r="C77" i="10"/>
  <c r="H77" i="11"/>
  <c r="E70" i="10"/>
  <c r="C70" i="10"/>
  <c r="H70" i="11"/>
  <c r="E73" i="10"/>
  <c r="C73" i="10"/>
  <c r="H73" i="11"/>
  <c r="E41" i="10"/>
  <c r="C41" i="10"/>
  <c r="H41" i="11"/>
  <c r="E47" i="10"/>
  <c r="C47" i="10"/>
  <c r="H47" i="11"/>
  <c r="E16" i="10"/>
  <c r="C16" i="10"/>
  <c r="H16" i="11"/>
  <c r="E69" i="10"/>
  <c r="C69" i="10"/>
  <c r="H69" i="11"/>
  <c r="E15" i="10"/>
  <c r="C15" i="10"/>
  <c r="H15" i="11"/>
  <c r="E102" i="10"/>
  <c r="C102" i="10"/>
  <c r="H102" i="11"/>
  <c r="E18" i="10"/>
  <c r="C18" i="10"/>
  <c r="H18" i="11"/>
  <c r="E78" i="10"/>
  <c r="C78" i="10"/>
  <c r="H78" i="11"/>
  <c r="E48" i="10"/>
  <c r="C48" i="10"/>
  <c r="H48" i="11"/>
  <c r="E66" i="10"/>
  <c r="C66" i="10"/>
  <c r="H66" i="11"/>
  <c r="E57" i="10"/>
  <c r="C57" i="10"/>
  <c r="H57" i="11"/>
  <c r="E75" i="10"/>
  <c r="C75" i="10"/>
  <c r="H75" i="11"/>
  <c r="E33" i="10"/>
  <c r="C33" i="10"/>
  <c r="H33" i="11"/>
  <c r="E60" i="10"/>
  <c r="C60" i="10"/>
  <c r="H60" i="11"/>
  <c r="E105" i="10"/>
  <c r="C105" i="10"/>
  <c r="H105" i="11"/>
  <c r="E21" i="10"/>
  <c r="C21" i="10"/>
  <c r="H21" i="11"/>
  <c r="E54" i="10"/>
  <c r="C54" i="10"/>
  <c r="H54" i="11"/>
  <c r="E6" i="10"/>
  <c r="C6" i="10"/>
  <c r="H6" i="11"/>
  <c r="E42" i="10"/>
  <c r="C42" i="10"/>
  <c r="H42" i="11"/>
  <c r="E72" i="10"/>
  <c r="C72" i="10"/>
  <c r="H72" i="11"/>
  <c r="E30" i="10"/>
  <c r="C30" i="10"/>
  <c r="H30" i="11"/>
  <c r="AF6" i="11"/>
  <c r="AF2" i="11"/>
  <c r="AF3" i="11"/>
  <c r="AF4" i="11"/>
  <c r="AF5"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1" i="11"/>
  <c r="E19" i="1"/>
  <c r="C19" i="1"/>
  <c r="C19" i="11"/>
  <c r="AH44" i="11"/>
  <c r="AG11" i="11"/>
  <c r="E17" i="5"/>
  <c r="C17" i="20"/>
  <c r="E17" i="11"/>
  <c r="C17" i="5"/>
  <c r="D17" i="11"/>
  <c r="E24" i="11"/>
  <c r="E6" i="5"/>
  <c r="C6" i="20"/>
  <c r="E6" i="11"/>
  <c r="E18" i="5"/>
  <c r="C18" i="20"/>
  <c r="E18" i="11"/>
  <c r="D22" i="11"/>
  <c r="C6" i="5"/>
  <c r="D6" i="11"/>
  <c r="C18" i="5"/>
  <c r="D18" i="11"/>
  <c r="J332" i="39"/>
  <c r="D133" i="10"/>
  <c r="D132" i="10"/>
  <c r="D131" i="10"/>
  <c r="D136" i="10"/>
  <c r="D135" i="10"/>
  <c r="D134" i="10"/>
  <c r="J245" i="39"/>
  <c r="J123" i="39"/>
  <c r="J331" i="39"/>
  <c r="J172" i="39"/>
  <c r="Y2" i="11"/>
  <c r="E14" i="24"/>
  <c r="Y3" i="11"/>
  <c r="E15" i="24"/>
  <c r="Y4" i="11"/>
  <c r="E16" i="24"/>
  <c r="Y5" i="11"/>
  <c r="E17" i="24"/>
  <c r="Y6" i="11"/>
  <c r="E18" i="24"/>
  <c r="Y7" i="11"/>
  <c r="E19" i="24"/>
  <c r="Y8" i="11"/>
  <c r="E20" i="24"/>
  <c r="Y9" i="11"/>
  <c r="E21" i="24"/>
  <c r="Y10" i="11"/>
  <c r="E22" i="24"/>
  <c r="Y11" i="11"/>
  <c r="E23" i="24"/>
  <c r="Y12" i="11"/>
  <c r="E24" i="24"/>
  <c r="Y13" i="11"/>
  <c r="E25" i="24"/>
  <c r="J47" i="14"/>
  <c r="J2" i="14"/>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E26" i="24"/>
  <c r="E2" i="24"/>
  <c r="E3" i="24"/>
  <c r="E4" i="24"/>
  <c r="E1" i="24"/>
  <c r="E5" i="24"/>
  <c r="E6" i="24"/>
  <c r="E7" i="24"/>
  <c r="E8" i="24"/>
  <c r="E9" i="24"/>
  <c r="E10" i="24"/>
  <c r="E11" i="24"/>
  <c r="E12" i="24"/>
  <c r="E13" i="24"/>
  <c r="AH154" i="11"/>
  <c r="AG10" i="11"/>
  <c r="AE33" i="11"/>
  <c r="AE32" i="11"/>
  <c r="AE31" i="11"/>
  <c r="AE30" i="11"/>
  <c r="AE29" i="11"/>
  <c r="AE28" i="11"/>
  <c r="L9" i="38"/>
  <c r="J9" i="38"/>
  <c r="J195" i="39"/>
  <c r="J133" i="39"/>
  <c r="J253" i="39"/>
  <c r="L2" i="38"/>
  <c r="J2" i="38"/>
  <c r="E23" i="1"/>
  <c r="C23" i="1"/>
  <c r="C23" i="11"/>
  <c r="E12" i="12"/>
  <c r="C12" i="12"/>
  <c r="F12" i="11"/>
  <c r="E7" i="5"/>
  <c r="C7" i="5"/>
  <c r="D7" i="11"/>
  <c r="E11" i="12"/>
  <c r="C11" i="12"/>
  <c r="F11" i="11"/>
  <c r="E11" i="5"/>
  <c r="C11" i="5"/>
  <c r="D11" i="11"/>
  <c r="E10" i="12"/>
  <c r="C10" i="12"/>
  <c r="F10" i="11"/>
  <c r="E16" i="5"/>
  <c r="C16" i="5"/>
  <c r="D16" i="11"/>
  <c r="E28" i="12"/>
  <c r="C28" i="12"/>
  <c r="F28" i="11"/>
  <c r="E10" i="5"/>
  <c r="C10" i="5"/>
  <c r="D10" i="11"/>
  <c r="E7" i="12"/>
  <c r="C7" i="12"/>
  <c r="F7" i="11"/>
  <c r="E6" i="12"/>
  <c r="C6" i="12"/>
  <c r="F6" i="11"/>
  <c r="E5" i="12"/>
  <c r="C5" i="12"/>
  <c r="F5" i="11"/>
  <c r="E4" i="12"/>
  <c r="C4" i="12"/>
  <c r="F4" i="11"/>
  <c r="E3" i="12"/>
  <c r="C3" i="12"/>
  <c r="F3" i="11"/>
  <c r="E2" i="12"/>
  <c r="C2" i="12"/>
  <c r="F2" i="11"/>
  <c r="E4" i="5"/>
  <c r="C4" i="5"/>
  <c r="D4" i="11"/>
  <c r="E5" i="5"/>
  <c r="C5" i="5"/>
  <c r="D5" i="11"/>
  <c r="E9" i="5"/>
  <c r="C9" i="5"/>
  <c r="D9" i="11"/>
  <c r="E3" i="5"/>
  <c r="C3" i="5"/>
  <c r="D3" i="11"/>
  <c r="E13" i="5"/>
  <c r="C13" i="5"/>
  <c r="D13" i="11"/>
  <c r="J317" i="39"/>
  <c r="AG72" i="11"/>
  <c r="J290" i="39"/>
  <c r="AG152" i="11"/>
  <c r="E16" i="12"/>
  <c r="C16" i="12"/>
  <c r="F16" i="11"/>
  <c r="L15" i="38"/>
  <c r="J15" i="38"/>
  <c r="L12" i="38"/>
  <c r="J12" i="38"/>
  <c r="AH3" i="11"/>
  <c r="AE20" i="11"/>
  <c r="AE19" i="11"/>
  <c r="AE18" i="11"/>
  <c r="AB17" i="11"/>
  <c r="J160" i="39"/>
  <c r="D130" i="10"/>
  <c r="D129" i="10"/>
  <c r="D128" i="10"/>
  <c r="E21" i="1"/>
  <c r="C21" i="20"/>
  <c r="E21" i="11"/>
  <c r="C21" i="1"/>
  <c r="C21" i="11"/>
  <c r="D13" i="10"/>
  <c r="D12" i="10"/>
  <c r="D11" i="10"/>
  <c r="E12" i="5"/>
  <c r="C12" i="20"/>
  <c r="E12" i="11"/>
  <c r="E20" i="5"/>
  <c r="C20" i="20"/>
  <c r="E20" i="11"/>
  <c r="AH63" i="11"/>
  <c r="AH156" i="11"/>
  <c r="AE16" i="11"/>
  <c r="AB15" i="11"/>
  <c r="E19" i="5"/>
  <c r="C19" i="20"/>
  <c r="E19" i="11"/>
  <c r="C7" i="20"/>
  <c r="E7" i="11"/>
  <c r="E21" i="5"/>
  <c r="C22" i="20"/>
  <c r="E22" i="11"/>
  <c r="AE15" i="11"/>
  <c r="J147" i="39"/>
  <c r="AE12" i="11"/>
  <c r="C20" i="5"/>
  <c r="D20" i="11"/>
  <c r="C19" i="5"/>
  <c r="D19" i="11"/>
  <c r="AB10" i="11"/>
  <c r="AB8" i="11"/>
  <c r="AE24" i="11"/>
  <c r="AB6" i="11"/>
  <c r="AB7" i="11"/>
  <c r="AE2" i="11"/>
  <c r="AH46" i="11"/>
  <c r="AB3" i="11"/>
  <c r="AB4" i="11"/>
  <c r="AH35" i="11"/>
  <c r="AB5" i="11"/>
  <c r="C11" i="20"/>
  <c r="E11" i="11"/>
  <c r="C3" i="20"/>
  <c r="E3" i="11"/>
  <c r="C12" i="5"/>
  <c r="D12" i="11"/>
  <c r="C21" i="5"/>
  <c r="D21" i="11"/>
  <c r="E24" i="1"/>
  <c r="C24" i="1"/>
  <c r="C24" i="11"/>
  <c r="E8" i="5"/>
  <c r="C8" i="20"/>
  <c r="E8" i="11"/>
  <c r="C8" i="5"/>
  <c r="D8" i="11"/>
  <c r="D10" i="10"/>
  <c r="D40" i="10"/>
  <c r="J209" i="39"/>
  <c r="J157" i="39"/>
  <c r="J176" i="39"/>
  <c r="J171" i="39"/>
  <c r="J193" i="39"/>
  <c r="J5" i="39"/>
  <c r="J29" i="39"/>
  <c r="J313" i="39"/>
  <c r="J26" i="39"/>
  <c r="J211" i="39"/>
  <c r="J4" i="39"/>
  <c r="J28" i="39"/>
  <c r="J74" i="39"/>
  <c r="J25" i="39"/>
  <c r="J285" i="39"/>
  <c r="J140" i="39"/>
  <c r="J295" i="39"/>
  <c r="J30" i="39"/>
  <c r="J138" i="39"/>
  <c r="J196" i="39"/>
  <c r="J128" i="39"/>
  <c r="J141" i="39"/>
  <c r="J93" i="39"/>
  <c r="J139" i="39"/>
  <c r="J94" i="39"/>
  <c r="D115" i="10"/>
  <c r="D114" i="10"/>
  <c r="AH175" i="11"/>
  <c r="AG9" i="11"/>
  <c r="J284" i="39"/>
  <c r="J70" i="39"/>
  <c r="J329" i="39"/>
  <c r="D46" i="10"/>
  <c r="D45" i="10"/>
  <c r="D9" i="10"/>
  <c r="D44" i="10"/>
  <c r="D8" i="10"/>
  <c r="J213" i="39"/>
  <c r="J320" i="39"/>
  <c r="J301" i="39"/>
  <c r="J62" i="39"/>
  <c r="J63" i="39"/>
  <c r="J255" i="39"/>
  <c r="J73" i="39"/>
  <c r="E30" i="12"/>
  <c r="C30" i="12"/>
  <c r="F30" i="11"/>
  <c r="E13" i="12"/>
  <c r="C13" i="12"/>
  <c r="F13" i="11"/>
  <c r="J241" i="39"/>
  <c r="J137" i="39"/>
  <c r="J287" i="39"/>
  <c r="J45" i="39"/>
  <c r="L8" i="38"/>
  <c r="J8" i="38"/>
  <c r="D113" i="10"/>
  <c r="E26" i="12"/>
  <c r="C26" i="12"/>
  <c r="F26" i="11"/>
  <c r="AG42" i="11"/>
  <c r="D39" i="10"/>
  <c r="D38" i="10"/>
  <c r="D26" i="10"/>
  <c r="E15" i="12"/>
  <c r="C15" i="12"/>
  <c r="F15" i="11"/>
  <c r="AH15" i="11"/>
  <c r="D3" i="10"/>
  <c r="J201" i="39"/>
  <c r="J194" i="39"/>
  <c r="J175" i="39"/>
  <c r="J283" i="39"/>
  <c r="J222" i="39"/>
  <c r="AG118" i="11"/>
  <c r="AG99" i="11"/>
  <c r="J36" i="39"/>
  <c r="J6" i="39"/>
  <c r="J13" i="39"/>
  <c r="J72" i="39"/>
  <c r="J24" i="39"/>
  <c r="J254" i="39"/>
  <c r="J16" i="39"/>
  <c r="J134" i="39"/>
  <c r="J19" i="39"/>
  <c r="J129" i="39"/>
  <c r="J161" i="39"/>
  <c r="J125" i="39"/>
  <c r="J308" i="39"/>
  <c r="J37" i="39"/>
  <c r="J216" i="39"/>
  <c r="J117" i="39"/>
  <c r="J112" i="39"/>
  <c r="E8" i="12"/>
  <c r="C8" i="12"/>
  <c r="F8" i="11"/>
  <c r="J33" i="39"/>
  <c r="J230" i="39"/>
  <c r="J163" i="39"/>
  <c r="J31" i="39"/>
  <c r="J91" i="39"/>
  <c r="J116" i="39"/>
  <c r="J114" i="39"/>
  <c r="J173" i="39"/>
  <c r="J207" i="39"/>
  <c r="J155" i="39"/>
  <c r="J81" i="39"/>
  <c r="J77" i="39"/>
  <c r="J83" i="39"/>
  <c r="J105" i="39"/>
  <c r="J85" i="39"/>
  <c r="AE27" i="11"/>
  <c r="J227" i="39"/>
  <c r="J223" i="39"/>
  <c r="AG73" i="11"/>
  <c r="J315" i="39"/>
  <c r="L18" i="38"/>
  <c r="J18" i="38"/>
  <c r="J131" i="39"/>
  <c r="J151" i="39"/>
  <c r="E14" i="12"/>
  <c r="C14" i="12"/>
  <c r="F14" i="11"/>
  <c r="L36" i="38"/>
  <c r="J36" i="38"/>
  <c r="AG84" i="11"/>
  <c r="J115" i="39"/>
  <c r="AG145" i="11"/>
  <c r="D14" i="10"/>
  <c r="J263" i="39"/>
  <c r="J276" i="39"/>
  <c r="K327" i="39"/>
  <c r="J327" i="39"/>
  <c r="J96" i="39"/>
  <c r="J277" i="39"/>
  <c r="J297" i="39"/>
  <c r="J306" i="39"/>
  <c r="J314" i="39"/>
  <c r="J35" i="39"/>
  <c r="J142" i="39"/>
  <c r="D37" i="10"/>
  <c r="D36" i="10"/>
  <c r="D35" i="10"/>
  <c r="D124" i="10"/>
  <c r="D28" i="10"/>
  <c r="D123" i="10"/>
  <c r="D27" i="10"/>
  <c r="D122" i="10"/>
  <c r="D127" i="10"/>
  <c r="D25" i="10"/>
  <c r="D126" i="10"/>
  <c r="D24" i="10"/>
  <c r="D125" i="10"/>
  <c r="D23" i="10"/>
  <c r="AB12" i="11"/>
  <c r="AE11" i="11"/>
  <c r="AH31" i="11"/>
  <c r="AE23" i="11"/>
  <c r="AE22" i="11"/>
  <c r="AE17" i="11"/>
  <c r="AG5" i="11"/>
  <c r="AE4" i="11"/>
  <c r="AE5" i="11"/>
  <c r="AE6" i="11"/>
  <c r="AE8" i="11"/>
  <c r="AE9" i="11"/>
  <c r="AE10" i="11"/>
  <c r="AE25" i="11"/>
  <c r="AB11" i="11"/>
  <c r="AB13" i="11"/>
  <c r="AH56" i="11"/>
  <c r="AB14" i="11"/>
  <c r="AH14" i="11"/>
  <c r="E18" i="1"/>
  <c r="C18" i="1"/>
  <c r="C18" i="11"/>
  <c r="E17" i="1"/>
  <c r="C17" i="1"/>
  <c r="C17" i="11"/>
  <c r="AH104" i="11"/>
  <c r="AH43" i="11"/>
  <c r="AH59" i="11"/>
  <c r="AH83" i="11"/>
  <c r="AH7" i="11"/>
  <c r="AH37" i="11"/>
  <c r="AH117" i="11"/>
  <c r="AH6"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E14" i="5"/>
  <c r="C14" i="5"/>
  <c r="D14" i="11"/>
  <c r="E2" i="5"/>
  <c r="C2" i="5"/>
  <c r="D2" i="11"/>
  <c r="AG77" i="11"/>
  <c r="AG6" i="11"/>
  <c r="AG26" i="11"/>
  <c r="AG138" i="11"/>
  <c r="AG137" i="11"/>
  <c r="AB9" i="11"/>
  <c r="AB2" i="11"/>
  <c r="AE3" i="11"/>
  <c r="D108" i="10"/>
  <c r="D109" i="10"/>
  <c r="D107" i="10"/>
  <c r="D79" i="10"/>
  <c r="D76" i="10"/>
  <c r="D67" i="10"/>
  <c r="D34" i="10"/>
  <c r="D58" i="10"/>
  <c r="D101" i="10"/>
  <c r="D17" i="10"/>
  <c r="D32" i="10"/>
  <c r="D53" i="10"/>
  <c r="D56" i="10"/>
  <c r="D5" i="10"/>
  <c r="D74" i="10"/>
  <c r="D22" i="10"/>
  <c r="D29" i="10"/>
  <c r="D59" i="10"/>
  <c r="D2" i="10"/>
  <c r="D106" i="10"/>
  <c r="D55" i="10"/>
  <c r="D7" i="10"/>
  <c r="D104" i="10"/>
  <c r="D61" i="10"/>
  <c r="D68" i="10"/>
  <c r="D20" i="10"/>
  <c r="D71" i="10"/>
  <c r="D31" i="10"/>
  <c r="D4" i="10"/>
  <c r="D65" i="10"/>
  <c r="D43" i="10"/>
  <c r="D103" i="10"/>
  <c r="D49" i="10"/>
  <c r="D19" i="10"/>
  <c r="D77" i="10"/>
  <c r="D70" i="10"/>
  <c r="D73" i="10"/>
  <c r="D41" i="10"/>
  <c r="D47" i="10"/>
  <c r="D16" i="10"/>
  <c r="D69" i="10"/>
  <c r="D15" i="10"/>
  <c r="D102" i="10"/>
  <c r="D18" i="10"/>
  <c r="D78" i="10"/>
  <c r="D48" i="10"/>
  <c r="D66" i="10"/>
  <c r="D57" i="10"/>
  <c r="D75" i="10"/>
  <c r="D33" i="10"/>
  <c r="D60" i="10"/>
  <c r="D105" i="10"/>
  <c r="D21" i="10"/>
  <c r="D54" i="10"/>
  <c r="D6" i="10"/>
  <c r="D42" i="10"/>
  <c r="D72" i="10"/>
  <c r="D30" i="10"/>
  <c r="E1" i="28"/>
  <c r="D3" i="28"/>
  <c r="D2" i="28"/>
  <c r="D24" i="20"/>
  <c r="C22" i="5"/>
  <c r="E24" i="20"/>
  <c r="A17" i="5"/>
  <c r="A17" i="20"/>
  <c r="A18" i="20"/>
  <c r="A24" i="20"/>
  <c r="C24" i="20"/>
  <c r="A22" i="5"/>
  <c r="D22" i="5"/>
  <c r="E22" i="5"/>
  <c r="A18" i="5"/>
  <c r="A332" i="39"/>
  <c r="A331" i="39"/>
  <c r="D2" i="40"/>
  <c r="D3" i="40"/>
  <c r="D4" i="40"/>
  <c r="D5" i="40"/>
  <c r="D6" i="40"/>
  <c r="D7" i="40"/>
  <c r="D8" i="40"/>
  <c r="D9" i="40"/>
  <c r="D10" i="40"/>
  <c r="D11" i="40"/>
  <c r="D12" i="40"/>
  <c r="D13" i="40"/>
  <c r="A16" i="27"/>
  <c r="A15" i="27"/>
  <c r="A14" i="27"/>
  <c r="E4" i="27"/>
  <c r="A26" i="24"/>
  <c r="A34" i="18"/>
  <c r="A29" i="18"/>
  <c r="A30" i="18"/>
  <c r="A31" i="18"/>
  <c r="A32" i="18"/>
  <c r="A33" i="18"/>
  <c r="A28" i="18"/>
  <c r="Q2" i="29"/>
  <c r="J154" i="39"/>
  <c r="D139" i="10"/>
  <c r="E139" i="10"/>
  <c r="C139" i="10"/>
  <c r="H137" i="11"/>
  <c r="D138" i="10"/>
  <c r="E138" i="10"/>
  <c r="C138" i="10"/>
  <c r="H136" i="11"/>
  <c r="D137" i="10"/>
  <c r="E137" i="10"/>
  <c r="C137" i="10"/>
  <c r="H135" i="11"/>
  <c r="A222" i="39"/>
  <c r="A41" i="14"/>
  <c r="A31" i="14"/>
  <c r="A22" i="14"/>
  <c r="A330" i="39"/>
  <c r="A329" i="39"/>
  <c r="A328" i="39"/>
  <c r="A241" i="39"/>
  <c r="A313" i="39"/>
  <c r="A245" i="39"/>
  <c r="C23" i="20"/>
  <c r="D23" i="20"/>
  <c r="A19" i="20"/>
  <c r="A20" i="20"/>
  <c r="A20" i="5"/>
  <c r="A6" i="20"/>
  <c r="A6" i="5"/>
  <c r="A4" i="20"/>
  <c r="A8" i="20"/>
  <c r="A12" i="20"/>
  <c r="A23" i="20"/>
  <c r="A22" i="20"/>
  <c r="D22" i="20"/>
  <c r="E22" i="20"/>
  <c r="E23" i="20"/>
  <c r="D21" i="5"/>
  <c r="A21" i="5"/>
  <c r="A24" i="1"/>
  <c r="D24" i="1"/>
  <c r="A8" i="5"/>
  <c r="A19" i="5"/>
  <c r="A12" i="5"/>
  <c r="A4" i="5"/>
  <c r="A6" i="12"/>
  <c r="A114" i="14"/>
  <c r="A27" i="18"/>
  <c r="A83" i="39"/>
  <c r="A81" i="39"/>
  <c r="A116" i="39"/>
  <c r="A230" i="39"/>
  <c r="A163" i="39"/>
  <c r="A37" i="39"/>
  <c r="A26" i="14"/>
  <c r="A93" i="14"/>
  <c r="A40" i="14"/>
  <c r="A26" i="39"/>
  <c r="A74" i="39"/>
  <c r="A29" i="39"/>
  <c r="A175" i="39"/>
  <c r="F1" i="27"/>
  <c r="F1" i="35"/>
  <c r="F1" i="36"/>
  <c r="H1" i="16"/>
  <c r="E1" i="15"/>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0" i="39"/>
  <c r="J330" i="39"/>
  <c r="K328" i="39"/>
  <c r="J328" i="39"/>
  <c r="K326" i="39"/>
  <c r="J326" i="39"/>
  <c r="K325" i="39"/>
  <c r="J325" i="39"/>
  <c r="K324" i="39"/>
  <c r="J324" i="39"/>
  <c r="K323" i="39"/>
  <c r="J323" i="39"/>
  <c r="K322" i="39"/>
  <c r="J322" i="39"/>
  <c r="K321" i="39"/>
  <c r="J321" i="39"/>
  <c r="K319" i="39"/>
  <c r="J319" i="39"/>
  <c r="K318" i="39"/>
  <c r="J318" i="39"/>
  <c r="K316" i="39"/>
  <c r="J316" i="39"/>
  <c r="K312" i="39"/>
  <c r="J312" i="39"/>
  <c r="K311" i="39"/>
  <c r="J311" i="39"/>
  <c r="K310" i="39"/>
  <c r="J310" i="39"/>
  <c r="K309" i="39"/>
  <c r="J309" i="39"/>
  <c r="K307" i="39"/>
  <c r="J307" i="39"/>
  <c r="K305" i="39"/>
  <c r="J305" i="39"/>
  <c r="K304" i="39"/>
  <c r="J304" i="39"/>
  <c r="K303" i="39"/>
  <c r="J303" i="39"/>
  <c r="K302" i="39"/>
  <c r="J302" i="39"/>
  <c r="K300" i="39"/>
  <c r="J300" i="39"/>
  <c r="K299" i="39"/>
  <c r="J299" i="39"/>
  <c r="K298" i="39"/>
  <c r="J298" i="39"/>
  <c r="K296" i="39"/>
  <c r="J296" i="39"/>
  <c r="K294" i="39"/>
  <c r="J294" i="39"/>
  <c r="K293" i="39"/>
  <c r="J293" i="39"/>
  <c r="K292" i="39"/>
  <c r="J292" i="39"/>
  <c r="K291" i="39"/>
  <c r="J291" i="39"/>
  <c r="K289" i="39"/>
  <c r="J289" i="39"/>
  <c r="K288" i="39"/>
  <c r="J288" i="39"/>
  <c r="K286" i="39"/>
  <c r="J286" i="39"/>
  <c r="K282" i="39"/>
  <c r="J282" i="39"/>
  <c r="K281" i="39"/>
  <c r="J281" i="39"/>
  <c r="K280" i="39"/>
  <c r="J280" i="39"/>
  <c r="K279" i="39"/>
  <c r="J279" i="39"/>
  <c r="K278" i="39"/>
  <c r="J278"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2" i="39"/>
  <c r="J262" i="39"/>
  <c r="K261" i="39"/>
  <c r="J261" i="39"/>
  <c r="K260" i="39"/>
  <c r="J260" i="39"/>
  <c r="K259" i="39"/>
  <c r="J259" i="39"/>
  <c r="K258" i="39"/>
  <c r="J258" i="39"/>
  <c r="K257" i="39"/>
  <c r="J257" i="39"/>
  <c r="K256" i="39"/>
  <c r="J256" i="39"/>
  <c r="K252" i="39"/>
  <c r="J252" i="39"/>
  <c r="K251" i="39"/>
  <c r="J251" i="39"/>
  <c r="K250" i="39"/>
  <c r="J250" i="39"/>
  <c r="K249" i="39"/>
  <c r="J249" i="39"/>
  <c r="K248" i="39"/>
  <c r="J248" i="39"/>
  <c r="K247" i="39"/>
  <c r="J247" i="39"/>
  <c r="K246" i="39"/>
  <c r="J246" i="39"/>
  <c r="K244" i="39"/>
  <c r="J244" i="39"/>
  <c r="K243" i="39"/>
  <c r="J243" i="39"/>
  <c r="K242" i="39"/>
  <c r="J242" i="39"/>
  <c r="K240" i="39"/>
  <c r="J240" i="39"/>
  <c r="K239" i="39"/>
  <c r="J239" i="39"/>
  <c r="K238" i="39"/>
  <c r="J238" i="39"/>
  <c r="K237" i="39"/>
  <c r="J237" i="39"/>
  <c r="K236" i="39"/>
  <c r="J236" i="39"/>
  <c r="K235" i="39"/>
  <c r="J235" i="39"/>
  <c r="K234" i="39"/>
  <c r="J234" i="39"/>
  <c r="K233" i="39"/>
  <c r="J233" i="39"/>
  <c r="K232" i="39"/>
  <c r="J232" i="39"/>
  <c r="K231" i="39"/>
  <c r="J231" i="39"/>
  <c r="K229" i="39"/>
  <c r="J229" i="39"/>
  <c r="K228" i="39"/>
  <c r="J228" i="39"/>
  <c r="K226" i="39"/>
  <c r="J226" i="39"/>
  <c r="K225" i="39"/>
  <c r="J225" i="39"/>
  <c r="K224" i="39"/>
  <c r="J224" i="39"/>
  <c r="K221" i="39"/>
  <c r="J221" i="39"/>
  <c r="K220" i="39"/>
  <c r="J220" i="39"/>
  <c r="K219" i="39"/>
  <c r="J219" i="39"/>
  <c r="K218" i="39"/>
  <c r="J218" i="39"/>
  <c r="K217" i="39"/>
  <c r="J217" i="39"/>
  <c r="K215" i="39"/>
  <c r="J215" i="39"/>
  <c r="K214" i="39"/>
  <c r="J214" i="39"/>
  <c r="K212" i="39"/>
  <c r="J212" i="39"/>
  <c r="K210" i="39"/>
  <c r="J210" i="39"/>
  <c r="K208" i="39"/>
  <c r="J208" i="39"/>
  <c r="K206" i="39"/>
  <c r="J206" i="39"/>
  <c r="K205" i="39"/>
  <c r="J205" i="39"/>
  <c r="K204" i="39"/>
  <c r="J204" i="39"/>
  <c r="K203" i="39"/>
  <c r="J203" i="39"/>
  <c r="K202" i="39"/>
  <c r="J202" i="39"/>
  <c r="K200" i="39"/>
  <c r="J200" i="39"/>
  <c r="K199" i="39"/>
  <c r="J199" i="39"/>
  <c r="K198" i="39"/>
  <c r="J198" i="39"/>
  <c r="K197" i="39"/>
  <c r="J197"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4" i="39"/>
  <c r="J174" i="39"/>
  <c r="K170" i="39"/>
  <c r="J170" i="39"/>
  <c r="K169" i="39"/>
  <c r="J169" i="39"/>
  <c r="K168" i="39"/>
  <c r="J168" i="39"/>
  <c r="K167" i="39"/>
  <c r="J167" i="39"/>
  <c r="K166" i="39"/>
  <c r="J166" i="39"/>
  <c r="K165" i="39"/>
  <c r="J165" i="39"/>
  <c r="K164" i="39"/>
  <c r="J164" i="39"/>
  <c r="K162" i="39"/>
  <c r="J162" i="39"/>
  <c r="K159" i="39"/>
  <c r="J159" i="39"/>
  <c r="K158" i="39"/>
  <c r="J158" i="39"/>
  <c r="K156" i="39"/>
  <c r="J156" i="39"/>
  <c r="K154" i="39"/>
  <c r="K153" i="39"/>
  <c r="J153" i="39"/>
  <c r="K152" i="39"/>
  <c r="J152" i="39"/>
  <c r="K150" i="39"/>
  <c r="J150" i="39"/>
  <c r="K149" i="39"/>
  <c r="J149" i="39"/>
  <c r="K148" i="39"/>
  <c r="J148" i="39"/>
  <c r="K146" i="39"/>
  <c r="J146" i="39"/>
  <c r="K145" i="39"/>
  <c r="J145" i="39"/>
  <c r="K144" i="39"/>
  <c r="J144" i="39"/>
  <c r="K143" i="39"/>
  <c r="J143" i="39"/>
  <c r="K136" i="39"/>
  <c r="J136" i="39"/>
  <c r="K135" i="39"/>
  <c r="J135" i="39"/>
  <c r="K132" i="39"/>
  <c r="J132" i="39"/>
  <c r="K130" i="39"/>
  <c r="J130" i="39"/>
  <c r="K127" i="39"/>
  <c r="J127" i="39"/>
  <c r="K126" i="39"/>
  <c r="J126" i="39"/>
  <c r="K124" i="39"/>
  <c r="J124" i="39"/>
  <c r="K122" i="39"/>
  <c r="J122" i="39"/>
  <c r="K121" i="39"/>
  <c r="J121" i="39"/>
  <c r="K120" i="39"/>
  <c r="J120" i="39"/>
  <c r="K119" i="39"/>
  <c r="J119" i="39"/>
  <c r="K118" i="39"/>
  <c r="J118" i="39"/>
  <c r="K113" i="39"/>
  <c r="J113" i="39"/>
  <c r="K111" i="39"/>
  <c r="J111" i="39"/>
  <c r="K110" i="39"/>
  <c r="J110" i="39"/>
  <c r="K109" i="39"/>
  <c r="J109" i="39"/>
  <c r="K108" i="39"/>
  <c r="J108" i="39"/>
  <c r="K107" i="39"/>
  <c r="J107" i="39"/>
  <c r="K106" i="39"/>
  <c r="J106" i="39"/>
  <c r="K104" i="39"/>
  <c r="J104" i="39"/>
  <c r="K103" i="39"/>
  <c r="J103" i="39"/>
  <c r="K102" i="39"/>
  <c r="J102" i="39"/>
  <c r="K101" i="39"/>
  <c r="J101" i="39"/>
  <c r="K100" i="39"/>
  <c r="J100" i="39"/>
  <c r="K99" i="39"/>
  <c r="J99" i="39"/>
  <c r="K98" i="39"/>
  <c r="J98" i="39"/>
  <c r="K97" i="39"/>
  <c r="J97" i="39"/>
  <c r="K95" i="39"/>
  <c r="J95" i="39"/>
  <c r="K92" i="39"/>
  <c r="J92" i="39"/>
  <c r="K90" i="39"/>
  <c r="J90" i="39"/>
  <c r="K89" i="39"/>
  <c r="J89" i="39"/>
  <c r="K88" i="39"/>
  <c r="J88" i="39"/>
  <c r="K87" i="39"/>
  <c r="J87" i="39"/>
  <c r="K86" i="39"/>
  <c r="J86" i="39"/>
  <c r="K84" i="39"/>
  <c r="J84" i="39"/>
  <c r="K82" i="39"/>
  <c r="J82" i="39"/>
  <c r="K80" i="39"/>
  <c r="J80" i="39"/>
  <c r="K79" i="39"/>
  <c r="J79" i="39"/>
  <c r="K78" i="39"/>
  <c r="J78" i="39"/>
  <c r="K76" i="39"/>
  <c r="J76" i="39"/>
  <c r="K75" i="39"/>
  <c r="J75" i="39"/>
  <c r="K71" i="39"/>
  <c r="J71" i="39"/>
  <c r="K69" i="39"/>
  <c r="J69" i="39"/>
  <c r="K68" i="39"/>
  <c r="J68" i="39"/>
  <c r="K67" i="39"/>
  <c r="J67" i="39"/>
  <c r="K66" i="39"/>
  <c r="J66" i="39"/>
  <c r="K65" i="39"/>
  <c r="J65" i="39"/>
  <c r="K64" i="39"/>
  <c r="J64"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4" i="39"/>
  <c r="J44" i="39"/>
  <c r="K43" i="39"/>
  <c r="J43" i="39"/>
  <c r="K42" i="39"/>
  <c r="J42" i="39"/>
  <c r="K41" i="39"/>
  <c r="J41" i="39"/>
  <c r="K40" i="39"/>
  <c r="J40" i="39"/>
  <c r="K39" i="39"/>
  <c r="J39" i="39"/>
  <c r="K38" i="39"/>
  <c r="J38" i="39"/>
  <c r="K34" i="39"/>
  <c r="J34" i="39"/>
  <c r="K32" i="39"/>
  <c r="J32" i="39"/>
  <c r="K27" i="39"/>
  <c r="J27" i="39"/>
  <c r="K23" i="39"/>
  <c r="J23" i="39"/>
  <c r="K22" i="39"/>
  <c r="J22" i="39"/>
  <c r="K21" i="39"/>
  <c r="J21" i="39"/>
  <c r="K20" i="39"/>
  <c r="J20" i="39"/>
  <c r="K18" i="39"/>
  <c r="J18" i="39"/>
  <c r="K17" i="39"/>
  <c r="J17" i="39"/>
  <c r="K15" i="39"/>
  <c r="J15" i="39"/>
  <c r="K14" i="39"/>
  <c r="J14" i="39"/>
  <c r="K12" i="39"/>
  <c r="J12" i="39"/>
  <c r="K11" i="39"/>
  <c r="J11" i="39"/>
  <c r="K10" i="39"/>
  <c r="J10" i="39"/>
  <c r="K9" i="39"/>
  <c r="J9" i="39"/>
  <c r="K8" i="39"/>
  <c r="J8" i="39"/>
  <c r="K7" i="39"/>
  <c r="J7" i="39"/>
  <c r="K3" i="39"/>
  <c r="J3" i="39"/>
  <c r="K2" i="39"/>
  <c r="J2" i="39"/>
  <c r="D30" i="12"/>
  <c r="E29" i="12"/>
  <c r="D29" i="12"/>
  <c r="D28" i="12"/>
  <c r="E27" i="12"/>
  <c r="D27" i="12"/>
  <c r="D26" i="12"/>
  <c r="E25" i="12"/>
  <c r="D25" i="12"/>
  <c r="E24" i="12"/>
  <c r="D24" i="12"/>
  <c r="E23" i="12"/>
  <c r="D23" i="12"/>
  <c r="E22" i="12"/>
  <c r="D22" i="12"/>
  <c r="E21" i="12"/>
  <c r="D21" i="12"/>
  <c r="E20" i="12"/>
  <c r="D20" i="12"/>
  <c r="E19" i="12"/>
  <c r="D19" i="12"/>
  <c r="E18" i="12"/>
  <c r="D18" i="12"/>
  <c r="E17" i="12"/>
  <c r="D17" i="12"/>
  <c r="D16" i="12"/>
  <c r="D15" i="12"/>
  <c r="D14" i="12"/>
  <c r="D13" i="12"/>
  <c r="D12" i="12"/>
  <c r="D11" i="12"/>
  <c r="D10" i="12"/>
  <c r="D20" i="5"/>
  <c r="D19" i="5"/>
  <c r="D18" i="5"/>
  <c r="D17" i="5"/>
  <c r="D23" i="1"/>
  <c r="E22" i="1"/>
  <c r="D22" i="1"/>
  <c r="D21" i="1"/>
  <c r="E20" i="1"/>
  <c r="D20"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K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K18" i="38"/>
  <c r="L17" i="38"/>
  <c r="K17" i="38"/>
  <c r="J17" i="38"/>
  <c r="L16" i="38"/>
  <c r="K16" i="38"/>
  <c r="J16" i="38"/>
  <c r="K15" i="38"/>
  <c r="L14" i="38"/>
  <c r="K14" i="38"/>
  <c r="J14" i="38"/>
  <c r="L13" i="38"/>
  <c r="K13" i="38"/>
  <c r="J13" i="38"/>
  <c r="K12" i="38"/>
  <c r="L11" i="38"/>
  <c r="K11" i="38"/>
  <c r="J11" i="38"/>
  <c r="L10" i="38"/>
  <c r="K10" i="38"/>
  <c r="J10" i="38"/>
  <c r="K9" i="38"/>
  <c r="K8" i="38"/>
  <c r="L7" i="38"/>
  <c r="K7" i="38"/>
  <c r="J7" i="38"/>
  <c r="L6" i="38"/>
  <c r="K6" i="38"/>
  <c r="J6" i="38"/>
  <c r="L5" i="38"/>
  <c r="K5" i="38"/>
  <c r="J5" i="38"/>
  <c r="L4" i="38"/>
  <c r="K4" i="38"/>
  <c r="J4" i="38"/>
  <c r="L3" i="38"/>
  <c r="K3" i="38"/>
  <c r="J3" i="38"/>
  <c r="K2" i="38"/>
  <c r="E9" i="12"/>
  <c r="D9" i="12"/>
  <c r="D8" i="12"/>
  <c r="D7" i="12"/>
  <c r="D6" i="12"/>
  <c r="D5" i="12"/>
  <c r="D4" i="12"/>
  <c r="D3"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O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H400" i="11"/>
  <c r="AH399" i="11"/>
  <c r="AH398" i="11"/>
  <c r="AH397" i="11"/>
  <c r="AH396" i="11"/>
  <c r="AH395" i="11"/>
  <c r="AH394" i="11"/>
  <c r="AH393" i="11"/>
  <c r="AH392" i="11"/>
  <c r="AH391" i="11"/>
  <c r="AH390" i="11"/>
  <c r="AH389" i="11"/>
  <c r="AH388" i="11"/>
  <c r="AH387" i="11"/>
  <c r="AH386" i="11"/>
  <c r="AH385" i="11"/>
  <c r="AH384" i="11"/>
  <c r="AH383" i="11"/>
  <c r="AH382" i="11"/>
  <c r="AH381" i="11"/>
  <c r="AH380" i="11"/>
  <c r="AH379" i="11"/>
  <c r="AH378" i="11"/>
  <c r="AH377" i="11"/>
  <c r="AH376" i="11"/>
  <c r="AH375" i="11"/>
  <c r="AH374" i="11"/>
  <c r="AH373" i="11"/>
  <c r="AH372" i="11"/>
  <c r="AH371" i="11"/>
  <c r="AH370" i="11"/>
  <c r="AH369" i="11"/>
  <c r="AH368" i="11"/>
  <c r="AH367" i="11"/>
  <c r="AH366" i="11"/>
  <c r="AH365" i="11"/>
  <c r="AH364" i="11"/>
  <c r="AH363" i="11"/>
  <c r="AH362" i="11"/>
  <c r="AH361" i="11"/>
  <c r="AH360" i="11"/>
  <c r="AH359" i="11"/>
  <c r="AH358" i="11"/>
  <c r="AH357" i="11"/>
  <c r="AH356" i="11"/>
  <c r="AH355" i="11"/>
  <c r="AH354" i="11"/>
  <c r="AH353" i="11"/>
  <c r="AH352" i="11"/>
  <c r="AH351" i="11"/>
  <c r="AH350" i="11"/>
  <c r="AH349" i="11"/>
  <c r="AH348" i="11"/>
  <c r="AH347" i="11"/>
  <c r="AH346" i="11"/>
  <c r="AH345" i="11"/>
  <c r="AH344" i="11"/>
  <c r="AH343" i="11"/>
  <c r="AH342" i="11"/>
  <c r="AH341" i="11"/>
  <c r="AH340" i="11"/>
  <c r="AH339" i="11"/>
  <c r="AH338" i="11"/>
  <c r="AH337" i="11"/>
  <c r="AH336" i="11"/>
  <c r="AH335" i="11"/>
  <c r="AH334" i="11"/>
  <c r="AH333" i="11"/>
  <c r="AH332" i="11"/>
  <c r="AH331" i="11"/>
  <c r="AH330" i="11"/>
  <c r="AH329" i="11"/>
  <c r="AH328" i="11"/>
  <c r="AH327" i="11"/>
  <c r="AH326" i="11"/>
  <c r="AH325" i="11"/>
  <c r="AH324" i="11"/>
  <c r="AH323" i="11"/>
  <c r="AH322" i="11"/>
  <c r="AH321" i="11"/>
  <c r="AH320" i="11"/>
  <c r="AH319" i="11"/>
  <c r="AH318" i="11"/>
  <c r="AH317" i="11"/>
  <c r="AH316" i="11"/>
  <c r="AH315" i="11"/>
  <c r="AH314" i="11"/>
  <c r="AH313" i="11"/>
  <c r="AH312" i="11"/>
  <c r="AH311" i="11"/>
  <c r="AH310" i="11"/>
  <c r="AH309" i="11"/>
  <c r="AH308" i="11"/>
  <c r="AH307" i="11"/>
  <c r="AH306" i="11"/>
  <c r="AH305" i="11"/>
  <c r="AH304" i="11"/>
  <c r="AH303" i="11"/>
  <c r="AH302" i="11"/>
  <c r="AH301" i="11"/>
  <c r="AH300" i="11"/>
  <c r="AH299" i="11"/>
  <c r="AH298" i="11"/>
  <c r="AH297" i="11"/>
  <c r="AH296" i="11"/>
  <c r="AH295" i="11"/>
  <c r="AH294" i="11"/>
  <c r="AH293" i="11"/>
  <c r="AH292" i="11"/>
  <c r="AH291" i="11"/>
  <c r="AH290" i="11"/>
  <c r="AH289" i="11"/>
  <c r="AH288" i="11"/>
  <c r="AH287" i="11"/>
  <c r="AH286" i="11"/>
  <c r="AH285" i="11"/>
  <c r="AH284" i="11"/>
  <c r="AH283" i="11"/>
  <c r="AH282" i="11"/>
  <c r="AH281" i="11"/>
  <c r="AH280" i="11"/>
  <c r="AH279" i="11"/>
  <c r="AH278" i="11"/>
  <c r="AH277" i="11"/>
  <c r="AH276" i="11"/>
  <c r="AH275" i="11"/>
  <c r="AH274" i="11"/>
  <c r="AH273" i="11"/>
  <c r="AH272" i="11"/>
  <c r="AH271" i="11"/>
  <c r="AH270" i="11"/>
  <c r="AH269" i="11"/>
  <c r="AH268" i="11"/>
  <c r="AH267" i="11"/>
  <c r="AH266" i="11"/>
  <c r="AH265" i="11"/>
  <c r="AH264" i="11"/>
  <c r="AH263" i="11"/>
  <c r="AH262" i="11"/>
  <c r="AH261" i="11"/>
  <c r="AH260" i="11"/>
  <c r="AH259" i="11"/>
  <c r="AH258" i="11"/>
  <c r="AH257" i="11"/>
  <c r="AH256" i="11"/>
  <c r="AH255" i="11"/>
  <c r="AH254" i="11"/>
  <c r="AH253" i="11"/>
  <c r="AH252" i="11"/>
  <c r="AH251" i="11"/>
  <c r="AH250" i="11"/>
  <c r="AH249" i="11"/>
  <c r="AH248" i="11"/>
  <c r="AH247" i="11"/>
  <c r="AH246" i="11"/>
  <c r="AH245" i="11"/>
  <c r="AH244" i="11"/>
  <c r="AH243" i="11"/>
  <c r="AH242" i="11"/>
  <c r="AH241" i="11"/>
  <c r="AH240" i="11"/>
  <c r="AH239" i="11"/>
  <c r="AH238" i="11"/>
  <c r="AH237" i="11"/>
  <c r="AH236" i="11"/>
  <c r="AH235" i="11"/>
  <c r="AH234" i="11"/>
  <c r="AH233" i="11"/>
  <c r="AH232" i="11"/>
  <c r="AH231" i="11"/>
  <c r="AH230" i="11"/>
  <c r="AH229" i="11"/>
  <c r="AH228" i="11"/>
  <c r="AH227" i="11"/>
  <c r="AH226" i="11"/>
  <c r="AH225" i="11"/>
  <c r="AH224" i="11"/>
  <c r="AH223" i="11"/>
  <c r="AH222" i="11"/>
  <c r="AH221" i="11"/>
  <c r="AH220" i="11"/>
  <c r="AH219" i="11"/>
  <c r="AH218" i="11"/>
  <c r="AH217" i="11"/>
  <c r="AH216" i="11"/>
  <c r="AH215" i="11"/>
  <c r="AH214" i="11"/>
  <c r="AH213" i="11"/>
  <c r="AH212" i="11"/>
  <c r="AH211" i="11"/>
  <c r="AH210" i="11"/>
  <c r="AH209" i="11"/>
  <c r="AH208" i="11"/>
  <c r="AH207" i="11"/>
  <c r="AH206" i="11"/>
  <c r="AH205" i="11"/>
  <c r="AH204" i="11"/>
  <c r="AH203" i="11"/>
  <c r="AH202" i="11"/>
  <c r="AH201" i="11"/>
  <c r="AH200" i="11"/>
  <c r="AH199" i="11"/>
  <c r="AH198" i="11"/>
  <c r="AH197" i="11"/>
  <c r="AH196" i="11"/>
  <c r="AH195" i="11"/>
  <c r="AH194" i="11"/>
  <c r="AH193" i="11"/>
  <c r="AH192" i="11"/>
  <c r="AH191" i="11"/>
  <c r="AH190" i="11"/>
  <c r="AH189" i="11"/>
  <c r="AH188" i="11"/>
  <c r="AH187" i="11"/>
  <c r="AH186" i="11"/>
  <c r="AH185" i="11"/>
  <c r="AH184" i="11"/>
  <c r="AH183" i="11"/>
  <c r="AH182" i="11"/>
  <c r="AH181" i="11"/>
  <c r="AH180" i="11"/>
  <c r="AH179" i="11"/>
  <c r="AH178" i="11"/>
  <c r="AH177" i="11"/>
  <c r="AH176" i="11"/>
  <c r="AH174" i="11"/>
  <c r="AH173" i="11"/>
  <c r="AH172" i="11"/>
  <c r="AH171" i="11"/>
  <c r="AH170" i="11"/>
  <c r="AH169" i="11"/>
  <c r="AH168" i="11"/>
  <c r="AH167" i="11"/>
  <c r="AH166" i="11"/>
  <c r="AH165" i="11"/>
  <c r="AH164" i="11"/>
  <c r="AH163" i="11"/>
  <c r="AH162" i="11"/>
  <c r="AH161" i="11"/>
  <c r="AH160" i="11"/>
  <c r="AH159" i="11"/>
  <c r="AH158" i="11"/>
  <c r="AH157" i="11"/>
  <c r="AH155" i="11"/>
  <c r="AH153" i="11"/>
  <c r="AH152" i="11"/>
  <c r="AH151" i="11"/>
  <c r="AH150" i="11"/>
  <c r="AH149" i="11"/>
  <c r="AH148" i="11"/>
  <c r="AH147" i="11"/>
  <c r="AH146" i="11"/>
  <c r="AH145" i="11"/>
  <c r="AH144" i="11"/>
  <c r="AH143" i="11"/>
  <c r="AH142" i="11"/>
  <c r="AH141" i="11"/>
  <c r="AH140" i="11"/>
  <c r="AH139" i="11"/>
  <c r="AH138" i="11"/>
  <c r="AH137" i="11"/>
  <c r="AH136" i="11"/>
  <c r="AH135" i="11"/>
  <c r="AH134" i="11"/>
  <c r="AH133" i="11"/>
  <c r="AH132" i="11"/>
  <c r="AH131" i="11"/>
  <c r="AH130" i="11"/>
  <c r="AH129" i="11"/>
  <c r="AH128" i="11"/>
  <c r="AH127" i="11"/>
  <c r="AH126" i="11"/>
  <c r="AH125" i="11"/>
  <c r="AH124" i="11"/>
  <c r="AH123" i="11"/>
  <c r="AH122" i="11"/>
  <c r="AH121" i="11"/>
  <c r="AH120" i="11"/>
  <c r="AH119" i="11"/>
  <c r="AH118" i="11"/>
  <c r="AH116" i="11"/>
  <c r="AH115" i="11"/>
  <c r="AH114" i="11"/>
  <c r="AH113" i="11"/>
  <c r="AH112" i="11"/>
  <c r="AH111" i="11"/>
  <c r="AH110" i="11"/>
  <c r="AH109" i="11"/>
  <c r="AH108" i="11"/>
  <c r="AH107" i="11"/>
  <c r="AH106" i="11"/>
  <c r="AH105" i="11"/>
  <c r="AH103" i="11"/>
  <c r="AH102" i="11"/>
  <c r="AH101" i="11"/>
  <c r="AH100" i="11"/>
  <c r="AH99" i="11"/>
  <c r="AH98" i="11"/>
  <c r="AH97" i="11"/>
  <c r="AH96" i="11"/>
  <c r="AH95" i="11"/>
  <c r="AH94" i="11"/>
  <c r="AH93" i="11"/>
  <c r="AH92" i="11"/>
  <c r="AH91" i="11"/>
  <c r="AH90" i="11"/>
  <c r="AH89" i="11"/>
  <c r="AH88" i="11"/>
  <c r="AH87" i="11"/>
  <c r="AH86" i="11"/>
  <c r="AH85" i="11"/>
  <c r="AH84" i="11"/>
  <c r="AH82" i="11"/>
  <c r="AH81" i="11"/>
  <c r="AH80" i="11"/>
  <c r="AH79" i="11"/>
  <c r="AH78" i="11"/>
  <c r="AH77" i="11"/>
  <c r="AH76" i="11"/>
  <c r="AH75" i="11"/>
  <c r="AH74" i="11"/>
  <c r="AH73" i="11"/>
  <c r="AH72" i="11"/>
  <c r="AH71" i="11"/>
  <c r="AH70" i="11"/>
  <c r="AH69" i="11"/>
  <c r="AH68" i="11"/>
  <c r="AH67" i="11"/>
  <c r="AH66" i="11"/>
  <c r="AH65" i="11"/>
  <c r="AH64" i="11"/>
  <c r="AH62" i="11"/>
  <c r="AH61" i="11"/>
  <c r="AH60" i="11"/>
  <c r="AH58" i="11"/>
  <c r="AH57" i="11"/>
  <c r="AH55" i="11"/>
  <c r="AH54" i="11"/>
  <c r="AH53" i="11"/>
  <c r="AH52" i="11"/>
  <c r="AH51" i="11"/>
  <c r="AH50" i="11"/>
  <c r="AH49" i="11"/>
  <c r="AH48" i="11"/>
  <c r="AH47" i="11"/>
  <c r="AH45" i="11"/>
  <c r="AH42" i="11"/>
  <c r="AH41" i="11"/>
  <c r="AH40" i="11"/>
  <c r="AH39" i="11"/>
  <c r="AH38" i="11"/>
  <c r="AH36" i="11"/>
  <c r="AH34" i="11"/>
  <c r="AH33" i="11"/>
  <c r="AH32" i="11"/>
  <c r="AH30" i="11"/>
  <c r="AH29" i="11"/>
  <c r="AH28" i="11"/>
  <c r="AH27" i="11"/>
  <c r="AH26" i="11"/>
  <c r="AH25" i="11"/>
  <c r="AH24" i="11"/>
  <c r="AH23" i="11"/>
  <c r="AH22" i="11"/>
  <c r="AH21" i="11"/>
  <c r="AH20" i="11"/>
  <c r="AH19" i="11"/>
  <c r="AH18" i="11"/>
  <c r="AH17" i="11"/>
  <c r="AH16" i="11"/>
  <c r="AH13" i="11"/>
  <c r="AH12" i="11"/>
  <c r="AH11" i="11"/>
  <c r="AH10" i="11"/>
  <c r="AH9" i="11"/>
  <c r="AH8" i="11"/>
  <c r="AH5" i="11"/>
  <c r="AH4" i="11"/>
  <c r="AH2" i="11"/>
  <c r="AH1" i="11"/>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1" i="11"/>
  <c r="AG150" i="11"/>
  <c r="AG149" i="11"/>
  <c r="AG148" i="11"/>
  <c r="AG147" i="11"/>
  <c r="AG146" i="11"/>
  <c r="AG144" i="11"/>
  <c r="AG143" i="11"/>
  <c r="AG142" i="11"/>
  <c r="AG141" i="11"/>
  <c r="AG140" i="11"/>
  <c r="AG139" i="11"/>
  <c r="AG136" i="11"/>
  <c r="AG135" i="11"/>
  <c r="AG134" i="11"/>
  <c r="AG133" i="11"/>
  <c r="AG132" i="11"/>
  <c r="AG131" i="11"/>
  <c r="AG130" i="11"/>
  <c r="AG129" i="11"/>
  <c r="AG128" i="11"/>
  <c r="AG127" i="11"/>
  <c r="AG126" i="11"/>
  <c r="AG125" i="11"/>
  <c r="AG124" i="11"/>
  <c r="AG123" i="11"/>
  <c r="AG122" i="11"/>
  <c r="AG121" i="11"/>
  <c r="AG120" i="11"/>
  <c r="AG119" i="11"/>
  <c r="AG117" i="11"/>
  <c r="AG116" i="11"/>
  <c r="AG115" i="11"/>
  <c r="AG114" i="11"/>
  <c r="AG113" i="11"/>
  <c r="AG112" i="11"/>
  <c r="AG111" i="11"/>
  <c r="AG110" i="11"/>
  <c r="AG109" i="11"/>
  <c r="AG108" i="11"/>
  <c r="AG107" i="11"/>
  <c r="AG106" i="11"/>
  <c r="AG105" i="11"/>
  <c r="AG104" i="11"/>
  <c r="AG103" i="11"/>
  <c r="AG102" i="11"/>
  <c r="AG101" i="11"/>
  <c r="AG100" i="11"/>
  <c r="AG98" i="11"/>
  <c r="AG97" i="11"/>
  <c r="AG96" i="11"/>
  <c r="AG95" i="11"/>
  <c r="AG94" i="11"/>
  <c r="AG93" i="11"/>
  <c r="AG92" i="11"/>
  <c r="AG91" i="11"/>
  <c r="AG90" i="11"/>
  <c r="AG89" i="11"/>
  <c r="AG88" i="11"/>
  <c r="AG87" i="11"/>
  <c r="AG86" i="11"/>
  <c r="AG85" i="11"/>
  <c r="AG83" i="11"/>
  <c r="AG82" i="11"/>
  <c r="AG81" i="11"/>
  <c r="AG80" i="11"/>
  <c r="AG79" i="11"/>
  <c r="AG78" i="11"/>
  <c r="AG76" i="11"/>
  <c r="AG75" i="11"/>
  <c r="AG74"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1" i="11"/>
  <c r="AG40" i="11"/>
  <c r="AG39" i="11"/>
  <c r="AG38" i="11"/>
  <c r="AG37" i="11"/>
  <c r="AG36" i="11"/>
  <c r="AG35" i="11"/>
  <c r="AG34" i="11"/>
  <c r="AG33" i="11"/>
  <c r="AG32" i="11"/>
  <c r="AG31" i="11"/>
  <c r="AG30" i="11"/>
  <c r="AG29" i="11"/>
  <c r="AG28" i="11"/>
  <c r="AG27" i="11"/>
  <c r="AG25" i="11"/>
  <c r="AG24" i="11"/>
  <c r="AG23" i="11"/>
  <c r="AG22" i="11"/>
  <c r="AG21" i="11"/>
  <c r="AG20" i="11"/>
  <c r="AG19" i="11"/>
  <c r="AG18" i="11"/>
  <c r="AG17" i="11"/>
  <c r="AG16" i="11"/>
  <c r="AG15" i="11"/>
  <c r="AG14" i="11"/>
  <c r="AG13" i="11"/>
  <c r="AG12" i="11"/>
  <c r="AG8" i="11"/>
  <c r="AG7" i="11"/>
  <c r="AG4" i="11"/>
  <c r="AG3" i="11"/>
  <c r="AG2" i="11"/>
  <c r="AG1" i="11"/>
  <c r="Q17" i="29"/>
  <c r="H290" i="39"/>
  <c r="K290" i="11"/>
  <c r="H288" i="39"/>
  <c r="K288" i="11"/>
  <c r="F29" i="39"/>
  <c r="I29" i="11"/>
  <c r="F28" i="39"/>
  <c r="I28" i="11"/>
  <c r="F313" i="39"/>
  <c r="I313" i="11"/>
  <c r="F74" i="39"/>
  <c r="I74" i="11"/>
  <c r="F26" i="39"/>
  <c r="I26" i="11"/>
  <c r="F25" i="39"/>
  <c r="I25" i="11"/>
  <c r="F285" i="39"/>
  <c r="I285" i="11"/>
  <c r="F211" i="39"/>
  <c r="I211" i="11"/>
  <c r="F4" i="39"/>
  <c r="I4" i="11"/>
  <c r="I147" i="39"/>
  <c r="L147" i="11"/>
  <c r="I195" i="39"/>
  <c r="L195" i="11"/>
  <c r="G14" i="38"/>
  <c r="N14" i="11"/>
  <c r="F14" i="38"/>
  <c r="M14"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22" i="1"/>
  <c r="C22" i="11"/>
  <c r="S11" i="29"/>
  <c r="H111" i="39"/>
  <c r="K111" i="11"/>
  <c r="Q11" i="29"/>
  <c r="C1" i="11"/>
  <c r="C20" i="1"/>
  <c r="C20"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R2" i="11"/>
  <c r="S2" i="11"/>
  <c r="T2" i="11"/>
  <c r="U2" i="11"/>
  <c r="V2" i="11"/>
  <c r="G2" i="16"/>
  <c r="H2" i="16"/>
  <c r="F2" i="16"/>
  <c r="W2" i="11"/>
  <c r="E2" i="35"/>
  <c r="F2" i="35"/>
  <c r="D2" i="35"/>
  <c r="X2" i="11"/>
  <c r="D2" i="27"/>
  <c r="E2" i="27"/>
  <c r="F2" i="27"/>
  <c r="C2" i="27"/>
  <c r="AA2" i="11"/>
  <c r="AC2" i="11"/>
  <c r="G3" i="11"/>
  <c r="F3" i="39"/>
  <c r="I3" i="11"/>
  <c r="G3" i="39"/>
  <c r="J3" i="11"/>
  <c r="H3" i="39"/>
  <c r="K3" i="11"/>
  <c r="I3" i="39"/>
  <c r="L3" i="11"/>
  <c r="F3" i="38"/>
  <c r="M3" i="11"/>
  <c r="G3" i="38"/>
  <c r="N3" i="11"/>
  <c r="H3" i="38"/>
  <c r="O3" i="11"/>
  <c r="I3" i="38"/>
  <c r="P3" i="11"/>
  <c r="T3" i="11"/>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R4" i="11"/>
  <c r="S4" i="11"/>
  <c r="T4" i="11"/>
  <c r="U4" i="11"/>
  <c r="V4" i="11"/>
  <c r="G4" i="16"/>
  <c r="H4" i="16"/>
  <c r="F4" i="16"/>
  <c r="W4" i="11"/>
  <c r="E4" i="35"/>
  <c r="F4" i="35"/>
  <c r="D4" i="35"/>
  <c r="X4" i="11"/>
  <c r="D4" i="27"/>
  <c r="G5" i="11"/>
  <c r="F4" i="27"/>
  <c r="C4" i="27"/>
  <c r="AA4" i="11"/>
  <c r="AC4" i="11"/>
  <c r="C5" i="20"/>
  <c r="E5" i="11"/>
  <c r="I5" i="39"/>
  <c r="L5" i="11"/>
  <c r="F5" i="38"/>
  <c r="M5" i="11"/>
  <c r="G5" i="38"/>
  <c r="N5" i="11"/>
  <c r="H5" i="38"/>
  <c r="O5" i="11"/>
  <c r="I5" i="38"/>
  <c r="P5" i="11"/>
  <c r="T5" i="11"/>
  <c r="U5" i="11"/>
  <c r="V5" i="11"/>
  <c r="G5" i="16"/>
  <c r="H5" i="16"/>
  <c r="F5" i="16"/>
  <c r="W5" i="11"/>
  <c r="E5" i="35"/>
  <c r="F5" i="35"/>
  <c r="D5" i="35"/>
  <c r="X5" i="11"/>
  <c r="D5" i="27"/>
  <c r="E5" i="27"/>
  <c r="F5" i="27"/>
  <c r="C5" i="27"/>
  <c r="AA5" i="11"/>
  <c r="AC5" i="11"/>
  <c r="G6" i="11"/>
  <c r="I6" i="39"/>
  <c r="L6" i="11"/>
  <c r="F6" i="38"/>
  <c r="M6" i="11"/>
  <c r="G6" i="38"/>
  <c r="N6" i="11"/>
  <c r="H6" i="38"/>
  <c r="O6" i="11"/>
  <c r="I6" i="38"/>
  <c r="P6" i="11"/>
  <c r="R6" i="11"/>
  <c r="S6" i="11"/>
  <c r="T6" i="11"/>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R7" i="11"/>
  <c r="S7" i="11"/>
  <c r="T7" i="11"/>
  <c r="U7" i="11"/>
  <c r="V7" i="11"/>
  <c r="G7" i="16"/>
  <c r="H7" i="16"/>
  <c r="F7" i="16"/>
  <c r="W7" i="11"/>
  <c r="E7" i="35"/>
  <c r="F7" i="35"/>
  <c r="D7" i="35"/>
  <c r="X7" i="11"/>
  <c r="AC7" i="11"/>
  <c r="F8" i="39"/>
  <c r="I8" i="11"/>
  <c r="G8" i="39"/>
  <c r="J8" i="11"/>
  <c r="H8" i="39"/>
  <c r="K8" i="11"/>
  <c r="I8" i="39"/>
  <c r="L8" i="11"/>
  <c r="I8" i="38"/>
  <c r="P8" i="11"/>
  <c r="R8" i="11"/>
  <c r="S8" i="11"/>
  <c r="T8" i="11"/>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R9" i="11"/>
  <c r="S9" i="11"/>
  <c r="T9" i="11"/>
  <c r="U9" i="11"/>
  <c r="V9" i="11"/>
  <c r="G9" i="16"/>
  <c r="H9" i="16"/>
  <c r="F9" i="16"/>
  <c r="W9" i="11"/>
  <c r="E9" i="35"/>
  <c r="F9" i="35"/>
  <c r="D9" i="35"/>
  <c r="X9" i="11"/>
  <c r="AA9" i="11"/>
  <c r="AC9" i="11"/>
  <c r="AD9" i="11"/>
  <c r="C10" i="20"/>
  <c r="E10" i="11"/>
  <c r="G10" i="11"/>
  <c r="F10" i="39"/>
  <c r="I10" i="11"/>
  <c r="G10" i="39"/>
  <c r="J10" i="11"/>
  <c r="H10" i="39"/>
  <c r="K10" i="11"/>
  <c r="I10" i="39"/>
  <c r="L10" i="11"/>
  <c r="F10" i="38"/>
  <c r="M10" i="11"/>
  <c r="G10" i="38"/>
  <c r="N10" i="11"/>
  <c r="H10" i="38"/>
  <c r="O10" i="11"/>
  <c r="I10" i="38"/>
  <c r="P10" i="11"/>
  <c r="R10" i="11"/>
  <c r="S10" i="11"/>
  <c r="T10" i="11"/>
  <c r="U10" i="11"/>
  <c r="V10" i="11"/>
  <c r="G10" i="16"/>
  <c r="H10" i="16"/>
  <c r="F10" i="16"/>
  <c r="W10" i="11"/>
  <c r="E10" i="35"/>
  <c r="F10" i="35"/>
  <c r="D10" i="35"/>
  <c r="X10" i="11"/>
  <c r="D9" i="27"/>
  <c r="E9" i="27"/>
  <c r="F9" i="27"/>
  <c r="C9" i="27"/>
  <c r="AA10" i="11"/>
  <c r="AC10" i="11"/>
  <c r="AD10" i="11"/>
  <c r="G11" i="11"/>
  <c r="F11" i="39"/>
  <c r="I11" i="11"/>
  <c r="G11" i="39"/>
  <c r="J11" i="11"/>
  <c r="H11" i="39"/>
  <c r="K11" i="11"/>
  <c r="I11" i="39"/>
  <c r="L11" i="11"/>
  <c r="F11" i="38"/>
  <c r="M11" i="11"/>
  <c r="G11" i="38"/>
  <c r="N11" i="11"/>
  <c r="H11" i="38"/>
  <c r="O11" i="11"/>
  <c r="I11" i="38"/>
  <c r="P11" i="11"/>
  <c r="R11" i="11"/>
  <c r="S11" i="11"/>
  <c r="T11" i="11"/>
  <c r="U11" i="11"/>
  <c r="V11" i="11"/>
  <c r="G11" i="16"/>
  <c r="H11" i="16"/>
  <c r="F11" i="16"/>
  <c r="W11" i="11"/>
  <c r="E11" i="35"/>
  <c r="F11" i="35"/>
  <c r="D11" i="35"/>
  <c r="X11" i="11"/>
  <c r="D10" i="27"/>
  <c r="E10" i="27"/>
  <c r="F10" i="27"/>
  <c r="C10" i="27"/>
  <c r="AA11" i="11"/>
  <c r="AC11" i="11"/>
  <c r="AD11" i="11"/>
  <c r="G12" i="11"/>
  <c r="F12" i="39"/>
  <c r="I12" i="11"/>
  <c r="G12" i="39"/>
  <c r="J12" i="11"/>
  <c r="H12" i="39"/>
  <c r="K12" i="11"/>
  <c r="I12" i="39"/>
  <c r="L12" i="11"/>
  <c r="H12" i="38"/>
  <c r="O12" i="11"/>
  <c r="I12" i="38"/>
  <c r="P12" i="11"/>
  <c r="R12" i="11"/>
  <c r="S12" i="11"/>
  <c r="T12" i="11"/>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R13" i="11"/>
  <c r="S13" i="11"/>
  <c r="T13" i="11"/>
  <c r="U13" i="11"/>
  <c r="V13" i="11"/>
  <c r="G13" i="16"/>
  <c r="H13" i="16"/>
  <c r="F13" i="16"/>
  <c r="W13" i="11"/>
  <c r="E13" i="35"/>
  <c r="F13" i="35"/>
  <c r="D13" i="35"/>
  <c r="X13" i="11"/>
  <c r="AC13" i="11"/>
  <c r="C14" i="20"/>
  <c r="E14" i="11"/>
  <c r="G14" i="11"/>
  <c r="F14" i="39"/>
  <c r="I14" i="11"/>
  <c r="G14" i="39"/>
  <c r="J14" i="11"/>
  <c r="H14" i="39"/>
  <c r="K14" i="11"/>
  <c r="I14" i="39"/>
  <c r="L14" i="11"/>
  <c r="H14" i="38"/>
  <c r="O14" i="11"/>
  <c r="I14" i="38"/>
  <c r="P14" i="11"/>
  <c r="R14" i="11"/>
  <c r="S14" i="11"/>
  <c r="T14" i="11"/>
  <c r="U14" i="11"/>
  <c r="V14" i="11"/>
  <c r="G14" i="16"/>
  <c r="H14" i="16"/>
  <c r="F14" i="16"/>
  <c r="W14" i="11"/>
  <c r="E14" i="35"/>
  <c r="F14" i="35"/>
  <c r="D14" i="35"/>
  <c r="X14" i="11"/>
  <c r="AC14" i="11"/>
  <c r="C15" i="20"/>
  <c r="E15" i="11"/>
  <c r="G15" i="11"/>
  <c r="F15" i="39"/>
  <c r="I15" i="11"/>
  <c r="G15" i="39"/>
  <c r="J15" i="11"/>
  <c r="H15" i="39"/>
  <c r="K15" i="11"/>
  <c r="I15" i="39"/>
  <c r="L15" i="11"/>
  <c r="H15" i="38"/>
  <c r="O15" i="11"/>
  <c r="I15" i="38"/>
  <c r="P15" i="11"/>
  <c r="R15" i="11"/>
  <c r="S15" i="11"/>
  <c r="T15" i="11"/>
  <c r="U15" i="11"/>
  <c r="V15" i="11"/>
  <c r="E15" i="35"/>
  <c r="F15" i="35"/>
  <c r="D15" i="35"/>
  <c r="X15" i="11"/>
  <c r="AC15" i="11"/>
  <c r="C16" i="20"/>
  <c r="E16" i="11"/>
  <c r="G16" i="11"/>
  <c r="I16" i="39"/>
  <c r="L16" i="11"/>
  <c r="F16" i="38"/>
  <c r="M16" i="11"/>
  <c r="G16" i="38"/>
  <c r="N16" i="11"/>
  <c r="H16" i="38"/>
  <c r="O16" i="11"/>
  <c r="I16" i="38"/>
  <c r="P16" i="11"/>
  <c r="T16" i="11"/>
  <c r="U16" i="11"/>
  <c r="V16" i="11"/>
  <c r="G16" i="16"/>
  <c r="H16" i="16"/>
  <c r="F16" i="16"/>
  <c r="W16" i="11"/>
  <c r="E16" i="35"/>
  <c r="F16" i="35"/>
  <c r="D16" i="35"/>
  <c r="X16" i="11"/>
  <c r="AC16" i="11"/>
  <c r="G17" i="11"/>
  <c r="F17" i="39"/>
  <c r="I17" i="11"/>
  <c r="G17" i="39"/>
  <c r="J17" i="11"/>
  <c r="H17" i="39"/>
  <c r="K17" i="11"/>
  <c r="I17" i="39"/>
  <c r="L17" i="11"/>
  <c r="F17" i="38"/>
  <c r="M17" i="11"/>
  <c r="G17" i="38"/>
  <c r="N17" i="11"/>
  <c r="H17" i="38"/>
  <c r="O17" i="11"/>
  <c r="I17" i="38"/>
  <c r="P17" i="11"/>
  <c r="T17" i="11"/>
  <c r="U17" i="11"/>
  <c r="V17" i="11"/>
  <c r="G17" i="16"/>
  <c r="H17" i="16"/>
  <c r="F17" i="16"/>
  <c r="W17" i="11"/>
  <c r="E17" i="35"/>
  <c r="F17" i="35"/>
  <c r="D17" i="35"/>
  <c r="X17" i="11"/>
  <c r="AC17" i="11"/>
  <c r="C17" i="12"/>
  <c r="F17" i="11"/>
  <c r="G18" i="11"/>
  <c r="F18" i="39"/>
  <c r="I18" i="11"/>
  <c r="G18" i="39"/>
  <c r="J18" i="11"/>
  <c r="H18" i="39"/>
  <c r="K18" i="11"/>
  <c r="I18" i="39"/>
  <c r="L18" i="11"/>
  <c r="I18" i="38"/>
  <c r="P18" i="11"/>
  <c r="R18" i="11"/>
  <c r="S18" i="11"/>
  <c r="T18" i="11"/>
  <c r="U18" i="11"/>
  <c r="V18" i="11"/>
  <c r="G18" i="16"/>
  <c r="H18" i="16"/>
  <c r="F18" i="16"/>
  <c r="W18" i="11"/>
  <c r="E18" i="35"/>
  <c r="F18" i="35"/>
  <c r="D18" i="35"/>
  <c r="X18" i="11"/>
  <c r="AC18" i="11"/>
  <c r="C18" i="12"/>
  <c r="F18" i="11"/>
  <c r="G19" i="11"/>
  <c r="I19" i="39"/>
  <c r="L19" i="11"/>
  <c r="F19" i="38"/>
  <c r="M19" i="11"/>
  <c r="G19" i="38"/>
  <c r="N19" i="11"/>
  <c r="H19" i="38"/>
  <c r="O19" i="11"/>
  <c r="I19" i="38"/>
  <c r="P19" i="11"/>
  <c r="R19" i="11"/>
  <c r="S19" i="11"/>
  <c r="T19" i="11"/>
  <c r="U19" i="11"/>
  <c r="V19" i="11"/>
  <c r="G19" i="16"/>
  <c r="H19" i="16"/>
  <c r="F19" i="16"/>
  <c r="W19" i="11"/>
  <c r="E19" i="35"/>
  <c r="F19" i="35"/>
  <c r="D19" i="35"/>
  <c r="X19" i="11"/>
  <c r="AC19" i="11"/>
  <c r="C19" i="12"/>
  <c r="F19" i="11"/>
  <c r="G20" i="11"/>
  <c r="F20" i="39"/>
  <c r="I20" i="11"/>
  <c r="G20" i="39"/>
  <c r="J20" i="11"/>
  <c r="H20" i="39"/>
  <c r="K20" i="11"/>
  <c r="I20" i="39"/>
  <c r="L20" i="11"/>
  <c r="F20" i="38"/>
  <c r="M20" i="11"/>
  <c r="G20" i="38"/>
  <c r="N20" i="11"/>
  <c r="H20" i="38"/>
  <c r="O20" i="11"/>
  <c r="I20" i="38"/>
  <c r="P20" i="11"/>
  <c r="R20" i="11"/>
  <c r="S20" i="11"/>
  <c r="T20" i="11"/>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R21" i="11"/>
  <c r="S21" i="11"/>
  <c r="T21" i="11"/>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R24" i="11"/>
  <c r="S24" i="11"/>
  <c r="T24" i="11"/>
  <c r="U24" i="11"/>
  <c r="V24" i="11"/>
  <c r="G24" i="16"/>
  <c r="H24" i="16"/>
  <c r="F24" i="16"/>
  <c r="W24" i="11"/>
  <c r="E24" i="35"/>
  <c r="F24" i="35"/>
  <c r="D24" i="35"/>
  <c r="X24" i="11"/>
  <c r="AC24" i="11"/>
  <c r="C24" i="12"/>
  <c r="F24" i="11"/>
  <c r="G25" i="11"/>
  <c r="I25" i="39"/>
  <c r="L25" i="11"/>
  <c r="F25" i="38"/>
  <c r="M25" i="11"/>
  <c r="G25" i="38"/>
  <c r="N25" i="11"/>
  <c r="H25" i="38"/>
  <c r="O25" i="11"/>
  <c r="I25" i="38"/>
  <c r="P25" i="11"/>
  <c r="R25" i="11"/>
  <c r="S25" i="11"/>
  <c r="T25" i="11"/>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R27" i="11"/>
  <c r="S27" i="11"/>
  <c r="T27" i="11"/>
  <c r="U27" i="11"/>
  <c r="V27" i="11"/>
  <c r="G27" i="16"/>
  <c r="H27" i="16"/>
  <c r="F27" i="16"/>
  <c r="W27" i="11"/>
  <c r="E27" i="35"/>
  <c r="F27" i="35"/>
  <c r="D27" i="35"/>
  <c r="X27" i="11"/>
  <c r="C27" i="12"/>
  <c r="F27" i="11"/>
  <c r="G28" i="11"/>
  <c r="I28" i="39"/>
  <c r="L28" i="11"/>
  <c r="F28" i="38"/>
  <c r="M28" i="11"/>
  <c r="G28" i="38"/>
  <c r="N28" i="11"/>
  <c r="H28" i="38"/>
  <c r="O28" i="11"/>
  <c r="I28" i="38"/>
  <c r="P28" i="11"/>
  <c r="T28" i="11"/>
  <c r="U28" i="11"/>
  <c r="V28" i="11"/>
  <c r="G28" i="16"/>
  <c r="H28" i="16"/>
  <c r="F28" i="16"/>
  <c r="W28" i="11"/>
  <c r="E28" i="35"/>
  <c r="F28" i="35"/>
  <c r="D28" i="35"/>
  <c r="X28" i="11"/>
  <c r="G29" i="11"/>
  <c r="I29" i="39"/>
  <c r="L29" i="11"/>
  <c r="F29" i="38"/>
  <c r="M29" i="11"/>
  <c r="G29" i="38"/>
  <c r="N29" i="11"/>
  <c r="H29" i="38"/>
  <c r="O29" i="11"/>
  <c r="I29" i="38"/>
  <c r="P29" i="11"/>
  <c r="T29" i="11"/>
  <c r="U29" i="11"/>
  <c r="V29" i="11"/>
  <c r="G29" i="16"/>
  <c r="H29" i="16"/>
  <c r="F29" i="16"/>
  <c r="W29" i="11"/>
  <c r="E29" i="35"/>
  <c r="F29" i="35"/>
  <c r="D29" i="35"/>
  <c r="X29" i="11"/>
  <c r="C29" i="12"/>
  <c r="F29" i="11"/>
  <c r="G30" i="11"/>
  <c r="I30" i="39"/>
  <c r="L30" i="11"/>
  <c r="F30" i="38"/>
  <c r="M30" i="11"/>
  <c r="G30" i="38"/>
  <c r="N30" i="11"/>
  <c r="H30" i="38"/>
  <c r="O30" i="11"/>
  <c r="I30" i="38"/>
  <c r="P30" i="11"/>
  <c r="R30" i="11"/>
  <c r="S30" i="11"/>
  <c r="T30" i="11"/>
  <c r="U30" i="11"/>
  <c r="V30" i="11"/>
  <c r="G30" i="16"/>
  <c r="H30" i="16"/>
  <c r="F30" i="16"/>
  <c r="W30" i="11"/>
  <c r="E30" i="35"/>
  <c r="F30" i="35"/>
  <c r="D30" i="35"/>
  <c r="X30" i="11"/>
  <c r="G31" i="11"/>
  <c r="I31" i="39"/>
  <c r="L31" i="11"/>
  <c r="F31" i="38"/>
  <c r="M31" i="11"/>
  <c r="G31" i="38"/>
  <c r="N31" i="11"/>
  <c r="H31" i="38"/>
  <c r="O31" i="11"/>
  <c r="I31" i="38"/>
  <c r="P31" i="11"/>
  <c r="T31" i="11"/>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R32" i="11"/>
  <c r="S32" i="11"/>
  <c r="T32" i="11"/>
  <c r="U32" i="11"/>
  <c r="V32" i="11"/>
  <c r="G32" i="16"/>
  <c r="H32" i="16"/>
  <c r="F32" i="16"/>
  <c r="W32" i="11"/>
  <c r="E32" i="35"/>
  <c r="F32" i="35"/>
  <c r="D32" i="35"/>
  <c r="X32" i="11"/>
  <c r="G33" i="11"/>
  <c r="I33" i="39"/>
  <c r="L33" i="11"/>
  <c r="F33" i="38"/>
  <c r="M33" i="11"/>
  <c r="G33" i="38"/>
  <c r="N33" i="11"/>
  <c r="H33" i="38"/>
  <c r="O33" i="11"/>
  <c r="I33" i="38"/>
  <c r="P33" i="11"/>
  <c r="R33" i="11"/>
  <c r="S33" i="11"/>
  <c r="T33" i="11"/>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R34" i="11"/>
  <c r="S34" i="11"/>
  <c r="T34" i="11"/>
  <c r="U34" i="11"/>
  <c r="V34" i="11"/>
  <c r="G34" i="16"/>
  <c r="H34" i="16"/>
  <c r="F34" i="16"/>
  <c r="W34" i="11"/>
  <c r="E34" i="35"/>
  <c r="F34" i="35"/>
  <c r="D34" i="35"/>
  <c r="X34" i="11"/>
  <c r="G35" i="11"/>
  <c r="I35" i="39"/>
  <c r="L35" i="11"/>
  <c r="F35" i="38"/>
  <c r="M35" i="11"/>
  <c r="G35" i="38"/>
  <c r="N35" i="11"/>
  <c r="H35" i="38"/>
  <c r="O35" i="11"/>
  <c r="I35" i="38"/>
  <c r="P35" i="11"/>
  <c r="R35" i="11"/>
  <c r="S35" i="11"/>
  <c r="T35" i="11"/>
  <c r="U35" i="11"/>
  <c r="V35" i="11"/>
  <c r="G35" i="16"/>
  <c r="H35" i="16"/>
  <c r="F35" i="16"/>
  <c r="W35" i="11"/>
  <c r="E35" i="35"/>
  <c r="F35" i="35"/>
  <c r="D35" i="35"/>
  <c r="X35" i="11"/>
  <c r="G36" i="11"/>
  <c r="I36" i="39"/>
  <c r="L36" i="11"/>
  <c r="I36" i="38"/>
  <c r="P36" i="11"/>
  <c r="R36" i="11"/>
  <c r="S36" i="11"/>
  <c r="T36" i="11"/>
  <c r="U36" i="11"/>
  <c r="V36" i="11"/>
  <c r="G36" i="16"/>
  <c r="H36" i="16"/>
  <c r="F36" i="16"/>
  <c r="W36" i="11"/>
  <c r="E36" i="35"/>
  <c r="F36" i="35"/>
  <c r="D36" i="35"/>
  <c r="X36" i="11"/>
  <c r="G37" i="11"/>
  <c r="I37" i="39"/>
  <c r="L37" i="11"/>
  <c r="F37" i="38"/>
  <c r="M37" i="11"/>
  <c r="G37" i="38"/>
  <c r="N37" i="11"/>
  <c r="H37" i="38"/>
  <c r="O37" i="11"/>
  <c r="I37" i="38"/>
  <c r="P37" i="11"/>
  <c r="R37" i="11"/>
  <c r="S37" i="11"/>
  <c r="T37" i="11"/>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R38" i="11"/>
  <c r="S38" i="11"/>
  <c r="T38" i="11"/>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R39" i="11"/>
  <c r="S39" i="11"/>
  <c r="T39" i="11"/>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R43" i="11"/>
  <c r="S43" i="11"/>
  <c r="T43" i="11"/>
  <c r="U43" i="11"/>
  <c r="V43" i="11"/>
  <c r="G43" i="16"/>
  <c r="H43" i="16"/>
  <c r="F43" i="16"/>
  <c r="W43" i="11"/>
  <c r="E43" i="35"/>
  <c r="F43" i="35"/>
  <c r="D43" i="35"/>
  <c r="X43" i="11"/>
  <c r="G45" i="11"/>
  <c r="I45" i="39"/>
  <c r="L45" i="11"/>
  <c r="F45" i="38"/>
  <c r="M45" i="11"/>
  <c r="G45" i="38"/>
  <c r="N45" i="11"/>
  <c r="H45" i="38"/>
  <c r="O45" i="11"/>
  <c r="I45" i="38"/>
  <c r="P45" i="11"/>
  <c r="R44" i="11"/>
  <c r="S44" i="11"/>
  <c r="T44" i="11"/>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R45" i="11"/>
  <c r="S45" i="11"/>
  <c r="T45" i="11"/>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R46" i="11"/>
  <c r="S46" i="11"/>
  <c r="T46" i="11"/>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R47" i="11"/>
  <c r="S47" i="11"/>
  <c r="T47" i="11"/>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R48" i="11"/>
  <c r="S48" i="11"/>
  <c r="T48" i="11"/>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R49" i="11"/>
  <c r="S49" i="11"/>
  <c r="T49" i="11"/>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R50" i="11"/>
  <c r="S50" i="11"/>
  <c r="T50" i="11"/>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R51" i="11"/>
  <c r="S51" i="11"/>
  <c r="T51" i="11"/>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R52" i="11"/>
  <c r="S52" i="11"/>
  <c r="T52" i="11"/>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R54" i="11"/>
  <c r="S54" i="11"/>
  <c r="T54" i="11"/>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R55" i="11"/>
  <c r="S55" i="11"/>
  <c r="T55" i="11"/>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R56" i="11"/>
  <c r="S56" i="11"/>
  <c r="T56" i="11"/>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R59" i="11"/>
  <c r="S59" i="11"/>
  <c r="T59" i="11"/>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R60" i="11"/>
  <c r="S60" i="11"/>
  <c r="T60" i="11"/>
  <c r="U60" i="11"/>
  <c r="V60" i="11"/>
  <c r="G60" i="16"/>
  <c r="H60" i="16"/>
  <c r="F60" i="16"/>
  <c r="W60" i="11"/>
  <c r="E60" i="35"/>
  <c r="F60" i="35"/>
  <c r="D60" i="35"/>
  <c r="X60" i="11"/>
  <c r="G62" i="11"/>
  <c r="C62" i="10"/>
  <c r="H62" i="11"/>
  <c r="I62" i="39"/>
  <c r="L62" i="11"/>
  <c r="F62" i="38"/>
  <c r="M62" i="11"/>
  <c r="G62" i="38"/>
  <c r="N62" i="11"/>
  <c r="H62" i="38"/>
  <c r="O62" i="11"/>
  <c r="I62" i="38"/>
  <c r="P62" i="11"/>
  <c r="T61" i="11"/>
  <c r="U61" i="11"/>
  <c r="V61" i="11"/>
  <c r="G61" i="16"/>
  <c r="H61" i="16"/>
  <c r="F61" i="16"/>
  <c r="W61" i="11"/>
  <c r="E61" i="35"/>
  <c r="F61" i="35"/>
  <c r="D61" i="35"/>
  <c r="X61" i="11"/>
  <c r="G63" i="11"/>
  <c r="C63" i="10"/>
  <c r="H63" i="11"/>
  <c r="I63" i="39"/>
  <c r="L63" i="11"/>
  <c r="F63" i="38"/>
  <c r="M63" i="11"/>
  <c r="G63" i="38"/>
  <c r="N63" i="11"/>
  <c r="H63" i="38"/>
  <c r="O63" i="11"/>
  <c r="I63" i="38"/>
  <c r="P63" i="11"/>
  <c r="R62" i="11"/>
  <c r="S62" i="11"/>
  <c r="T62" i="11"/>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R63" i="11"/>
  <c r="S63" i="11"/>
  <c r="T63" i="11"/>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R64" i="11"/>
  <c r="S64" i="11"/>
  <c r="T64" i="11"/>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R65" i="11"/>
  <c r="S65" i="11"/>
  <c r="T65" i="11"/>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R66" i="11"/>
  <c r="S66" i="11"/>
  <c r="T66" i="11"/>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U68" i="11"/>
  <c r="V68" i="11"/>
  <c r="G68" i="16"/>
  <c r="H68" i="16"/>
  <c r="F68" i="16"/>
  <c r="W68" i="11"/>
  <c r="E68" i="35"/>
  <c r="F68" i="35"/>
  <c r="D68" i="35"/>
  <c r="X68" i="11"/>
  <c r="G70" i="11"/>
  <c r="I70" i="39"/>
  <c r="L70" i="11"/>
  <c r="F70" i="38"/>
  <c r="M70" i="11"/>
  <c r="G70" i="38"/>
  <c r="N70" i="11"/>
  <c r="H70" i="38"/>
  <c r="O70" i="11"/>
  <c r="I70" i="38"/>
  <c r="P70" i="11"/>
  <c r="R69" i="11"/>
  <c r="S69" i="11"/>
  <c r="T69" i="11"/>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R70" i="11"/>
  <c r="S70" i="11"/>
  <c r="T70" i="11"/>
  <c r="U70" i="11"/>
  <c r="V70" i="11"/>
  <c r="G70" i="16"/>
  <c r="H70" i="16"/>
  <c r="F70" i="16"/>
  <c r="W70" i="11"/>
  <c r="E70" i="35"/>
  <c r="F70" i="35"/>
  <c r="D70" i="35"/>
  <c r="X70" i="11"/>
  <c r="G72" i="11"/>
  <c r="I72" i="39"/>
  <c r="L72" i="11"/>
  <c r="F72" i="38"/>
  <c r="M72" i="11"/>
  <c r="G72" i="38"/>
  <c r="N72" i="11"/>
  <c r="H72" i="38"/>
  <c r="O72" i="11"/>
  <c r="I72" i="38"/>
  <c r="P72" i="11"/>
  <c r="R71" i="11"/>
  <c r="S71" i="11"/>
  <c r="T71" i="11"/>
  <c r="U71" i="11"/>
  <c r="V71" i="11"/>
  <c r="G71" i="16"/>
  <c r="H71" i="16"/>
  <c r="F71" i="16"/>
  <c r="W71" i="11"/>
  <c r="E71" i="35"/>
  <c r="F71" i="35"/>
  <c r="D71" i="35"/>
  <c r="X71" i="11"/>
  <c r="G73" i="11"/>
  <c r="I73" i="39"/>
  <c r="L73" i="11"/>
  <c r="F73" i="38"/>
  <c r="M73" i="11"/>
  <c r="G73" i="38"/>
  <c r="N73" i="11"/>
  <c r="H73" i="38"/>
  <c r="O73" i="11"/>
  <c r="I73" i="38"/>
  <c r="P73" i="11"/>
  <c r="R72" i="11"/>
  <c r="S72" i="11"/>
  <c r="T72" i="11"/>
  <c r="U72" i="11"/>
  <c r="V72" i="11"/>
  <c r="G72" i="16"/>
  <c r="H72" i="16"/>
  <c r="F72" i="16"/>
  <c r="W72" i="11"/>
  <c r="E72" i="35"/>
  <c r="F72" i="35"/>
  <c r="D72" i="35"/>
  <c r="X72" i="11"/>
  <c r="G74" i="11"/>
  <c r="I74" i="39"/>
  <c r="L74" i="11"/>
  <c r="F74" i="38"/>
  <c r="M74" i="11"/>
  <c r="G74" i="38"/>
  <c r="N74" i="11"/>
  <c r="H74" i="38"/>
  <c r="O74" i="11"/>
  <c r="I74" i="38"/>
  <c r="P74" i="11"/>
  <c r="R73" i="11"/>
  <c r="S73" i="11"/>
  <c r="T73" i="11"/>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R74" i="11"/>
  <c r="S74" i="11"/>
  <c r="T74" i="11"/>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R75" i="11"/>
  <c r="S75" i="11"/>
  <c r="T75" i="11"/>
  <c r="U75" i="11"/>
  <c r="V75" i="11"/>
  <c r="G75" i="16"/>
  <c r="H75" i="16"/>
  <c r="F75" i="16"/>
  <c r="W75" i="11"/>
  <c r="E75" i="35"/>
  <c r="F75" i="35"/>
  <c r="D75" i="35"/>
  <c r="X75" i="11"/>
  <c r="G77" i="11"/>
  <c r="I77" i="39"/>
  <c r="L77" i="11"/>
  <c r="F77" i="38"/>
  <c r="M77" i="11"/>
  <c r="G77" i="38"/>
  <c r="N77" i="11"/>
  <c r="H77" i="38"/>
  <c r="O77" i="11"/>
  <c r="I77" i="38"/>
  <c r="P77" i="11"/>
  <c r="T76" i="11"/>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R77" i="11"/>
  <c r="S77" i="11"/>
  <c r="T77" i="11"/>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R78" i="11"/>
  <c r="S78" i="11"/>
  <c r="T78" i="11"/>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R79" i="11"/>
  <c r="S79" i="11"/>
  <c r="T79" i="11"/>
  <c r="U79" i="11"/>
  <c r="V79" i="11"/>
  <c r="G79" i="16"/>
  <c r="H79" i="16"/>
  <c r="F79" i="16"/>
  <c r="W79" i="11"/>
  <c r="E79" i="35"/>
  <c r="F79" i="35"/>
  <c r="D79" i="35"/>
  <c r="X79" i="11"/>
  <c r="G81" i="11"/>
  <c r="I81" i="39"/>
  <c r="L81" i="11"/>
  <c r="F81" i="38"/>
  <c r="M81" i="11"/>
  <c r="G81" i="38"/>
  <c r="N81" i="11"/>
  <c r="H81" i="38"/>
  <c r="O81" i="11"/>
  <c r="I81" i="38"/>
  <c r="P81" i="11"/>
  <c r="R80" i="11"/>
  <c r="S80" i="11"/>
  <c r="T80" i="11"/>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R81" i="11"/>
  <c r="S81" i="11"/>
  <c r="T81" i="11"/>
  <c r="U81" i="11"/>
  <c r="V81" i="11"/>
  <c r="G81" i="16"/>
  <c r="H81" i="16"/>
  <c r="F81" i="16"/>
  <c r="W81" i="11"/>
  <c r="E81" i="35"/>
  <c r="F81" i="35"/>
  <c r="D81" i="35"/>
  <c r="X81" i="11"/>
  <c r="G83" i="11"/>
  <c r="I83" i="39"/>
  <c r="L83" i="11"/>
  <c r="F83" i="38"/>
  <c r="M83" i="11"/>
  <c r="G83" i="38"/>
  <c r="N83" i="11"/>
  <c r="H83" i="38"/>
  <c r="O83" i="11"/>
  <c r="I83" i="38"/>
  <c r="P83" i="11"/>
  <c r="R82" i="11"/>
  <c r="S82" i="11"/>
  <c r="T82" i="11"/>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R83" i="11"/>
  <c r="S83" i="11"/>
  <c r="T83" i="11"/>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R85" i="11"/>
  <c r="S85" i="11"/>
  <c r="T85" i="11"/>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R86" i="11"/>
  <c r="S86" i="11"/>
  <c r="T86" i="11"/>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R88" i="11"/>
  <c r="S88" i="11"/>
  <c r="T88" i="11"/>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R89" i="11"/>
  <c r="S89" i="11"/>
  <c r="T89" i="11"/>
  <c r="U89" i="11"/>
  <c r="V89" i="11"/>
  <c r="G89" i="16"/>
  <c r="H89" i="16"/>
  <c r="F89" i="16"/>
  <c r="W89" i="11"/>
  <c r="E89" i="35"/>
  <c r="F89" i="35"/>
  <c r="D89" i="35"/>
  <c r="X89" i="11"/>
  <c r="G91" i="11"/>
  <c r="C91" i="10"/>
  <c r="H91" i="11"/>
  <c r="I91" i="39"/>
  <c r="L91" i="11"/>
  <c r="F91" i="38"/>
  <c r="M91" i="11"/>
  <c r="G91" i="38"/>
  <c r="N91" i="11"/>
  <c r="H91" i="38"/>
  <c r="O91" i="11"/>
  <c r="I91" i="38"/>
  <c r="P91" i="11"/>
  <c r="R90" i="11"/>
  <c r="S90" i="11"/>
  <c r="T90" i="11"/>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R91" i="11"/>
  <c r="S91" i="11"/>
  <c r="T91" i="11"/>
  <c r="U91" i="11"/>
  <c r="V91" i="11"/>
  <c r="G91" i="16"/>
  <c r="H91" i="16"/>
  <c r="F91" i="16"/>
  <c r="W91" i="11"/>
  <c r="E91" i="35"/>
  <c r="F91" i="35"/>
  <c r="D91" i="35"/>
  <c r="X91" i="11"/>
  <c r="G93" i="11"/>
  <c r="I93" i="39"/>
  <c r="L93" i="11"/>
  <c r="F93" i="38"/>
  <c r="M93" i="11"/>
  <c r="G93" i="38"/>
  <c r="N93" i="11"/>
  <c r="H93" i="38"/>
  <c r="O93" i="11"/>
  <c r="I93" i="38"/>
  <c r="P93" i="11"/>
  <c r="R92" i="11"/>
  <c r="S92" i="11"/>
  <c r="T92" i="11"/>
  <c r="U92" i="11"/>
  <c r="V92" i="11"/>
  <c r="G92" i="16"/>
  <c r="H92" i="16"/>
  <c r="F92" i="16"/>
  <c r="W92" i="11"/>
  <c r="E92" i="35"/>
  <c r="F92" i="35"/>
  <c r="D92" i="35"/>
  <c r="X92" i="11"/>
  <c r="G94" i="11"/>
  <c r="C94" i="10"/>
  <c r="H94" i="11"/>
  <c r="I94" i="39"/>
  <c r="L94" i="11"/>
  <c r="F94" i="38"/>
  <c r="M94" i="11"/>
  <c r="G94" i="38"/>
  <c r="N94" i="11"/>
  <c r="H94" i="38"/>
  <c r="O94" i="11"/>
  <c r="I94" i="38"/>
  <c r="P94" i="11"/>
  <c r="T93" i="11"/>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R94" i="11"/>
  <c r="S94" i="11"/>
  <c r="T94" i="11"/>
  <c r="U94" i="11"/>
  <c r="V94" i="11"/>
  <c r="G94" i="16"/>
  <c r="H94" i="16"/>
  <c r="F94" i="16"/>
  <c r="W94" i="11"/>
  <c r="E94" i="35"/>
  <c r="F94" i="35"/>
  <c r="D94" i="35"/>
  <c r="X94" i="11"/>
  <c r="G96" i="11"/>
  <c r="I96" i="39"/>
  <c r="L96" i="11"/>
  <c r="F96" i="38"/>
  <c r="M96" i="11"/>
  <c r="G96" i="38"/>
  <c r="N96" i="11"/>
  <c r="H96" i="38"/>
  <c r="O96" i="11"/>
  <c r="I96" i="38"/>
  <c r="P96" i="11"/>
  <c r="T95" i="11"/>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R96" i="11"/>
  <c r="S96" i="11"/>
  <c r="T96" i="11"/>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R97" i="11"/>
  <c r="S97" i="11"/>
  <c r="T97" i="11"/>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R100" i="11"/>
  <c r="S100" i="11"/>
  <c r="T100" i="11"/>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R101" i="11"/>
  <c r="S101" i="11"/>
  <c r="T101" i="11"/>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R102" i="11"/>
  <c r="S102" i="11"/>
  <c r="T102" i="11"/>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R103" i="11"/>
  <c r="S103" i="11"/>
  <c r="T103" i="11"/>
  <c r="U103" i="11"/>
  <c r="V103" i="11"/>
  <c r="G103" i="16"/>
  <c r="H103" i="16"/>
  <c r="F103" i="16"/>
  <c r="W103" i="11"/>
  <c r="E103" i="35"/>
  <c r="F103" i="35"/>
  <c r="D103" i="35"/>
  <c r="X103" i="11"/>
  <c r="G105" i="11"/>
  <c r="I105" i="39"/>
  <c r="L105" i="11"/>
  <c r="F105" i="38"/>
  <c r="M105" i="11"/>
  <c r="G105" i="38"/>
  <c r="N105" i="11"/>
  <c r="H105" i="38"/>
  <c r="O105" i="11"/>
  <c r="I105" i="38"/>
  <c r="P105" i="11"/>
  <c r="R104" i="11"/>
  <c r="S104" i="11"/>
  <c r="T104" i="11"/>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R105" i="11"/>
  <c r="S105" i="11"/>
  <c r="T105" i="11"/>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R106" i="11"/>
  <c r="S106" i="11"/>
  <c r="T106" i="11"/>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R107" i="11"/>
  <c r="S107" i="11"/>
  <c r="T107" i="11"/>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R108" i="11"/>
  <c r="S108" i="11"/>
  <c r="T108" i="11"/>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R109" i="11"/>
  <c r="S109" i="11"/>
  <c r="T109" i="11"/>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R110" i="11"/>
  <c r="S110" i="11"/>
  <c r="T110" i="11"/>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R111" i="11"/>
  <c r="S111" i="11"/>
  <c r="T111" i="11"/>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R112" i="11"/>
  <c r="S112" i="11"/>
  <c r="T112" i="11"/>
  <c r="U112" i="11"/>
  <c r="V112" i="11"/>
  <c r="G112" i="16"/>
  <c r="H112" i="16"/>
  <c r="F112" i="16"/>
  <c r="W112" i="11"/>
  <c r="E112" i="35"/>
  <c r="F112" i="35"/>
  <c r="D112" i="35"/>
  <c r="X112" i="11"/>
  <c r="G114" i="11"/>
  <c r="I114" i="39"/>
  <c r="L114" i="11"/>
  <c r="F114" i="38"/>
  <c r="M114" i="11"/>
  <c r="G114" i="38"/>
  <c r="N114" i="11"/>
  <c r="H114" i="38"/>
  <c r="O114" i="11"/>
  <c r="I114" i="38"/>
  <c r="P114" i="11"/>
  <c r="R113" i="11"/>
  <c r="S113" i="11"/>
  <c r="T113" i="11"/>
  <c r="U113" i="11"/>
  <c r="V113" i="11"/>
  <c r="G113" i="16"/>
  <c r="H113" i="16"/>
  <c r="F113" i="16"/>
  <c r="W113" i="11"/>
  <c r="E113" i="35"/>
  <c r="F113" i="35"/>
  <c r="D113" i="35"/>
  <c r="X113" i="11"/>
  <c r="G115" i="11"/>
  <c r="I115" i="39"/>
  <c r="L115" i="11"/>
  <c r="F115" i="38"/>
  <c r="M115" i="11"/>
  <c r="G115" i="38"/>
  <c r="N115" i="11"/>
  <c r="H115" i="38"/>
  <c r="O115" i="11"/>
  <c r="I115" i="38"/>
  <c r="P115" i="11"/>
  <c r="T114" i="11"/>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I331" i="39"/>
  <c r="L331"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D15" i="11"/>
  <c r="AB16" i="11"/>
  <c r="AD16" i="11"/>
  <c r="AD17" i="11"/>
  <c r="AA18" i="11"/>
  <c r="AB18" i="11"/>
  <c r="AD18" i="11"/>
  <c r="AA19" i="11"/>
  <c r="AB19" i="11"/>
  <c r="AD19" i="11"/>
  <c r="AA20" i="11"/>
  <c r="AB20" i="11"/>
  <c r="AD20" i="11"/>
  <c r="AA21" i="11"/>
  <c r="AB21" i="11"/>
  <c r="AD21" i="11"/>
  <c r="AE21" i="11"/>
  <c r="AA22" i="11"/>
  <c r="AB22" i="11"/>
  <c r="AD22" i="11"/>
  <c r="D23" i="11"/>
  <c r="E23" i="11"/>
  <c r="AA23" i="11"/>
  <c r="AB23" i="11"/>
  <c r="AD23" i="11"/>
  <c r="D24" i="11"/>
  <c r="AA24" i="11"/>
  <c r="AB24" i="11"/>
  <c r="AD24" i="11"/>
  <c r="D25" i="11"/>
  <c r="E25" i="11"/>
  <c r="AA25" i="11"/>
  <c r="AB25" i="11"/>
  <c r="AD25" i="11"/>
  <c r="D26" i="11"/>
  <c r="E26" i="11"/>
  <c r="AA26" i="11"/>
  <c r="AB26" i="11"/>
  <c r="AD26" i="11"/>
  <c r="AE26" i="11"/>
  <c r="D27" i="11"/>
  <c r="E27" i="11"/>
  <c r="Z27" i="11"/>
  <c r="AA27" i="11"/>
  <c r="AB27" i="11"/>
  <c r="AC27" i="11"/>
  <c r="AD27" i="11"/>
  <c r="D28" i="11"/>
  <c r="E28" i="11"/>
  <c r="Z28" i="11"/>
  <c r="AA28" i="11"/>
  <c r="AB28" i="11"/>
  <c r="AC28" i="11"/>
  <c r="AD28" i="11"/>
  <c r="D29" i="11"/>
  <c r="E29" i="11"/>
  <c r="Z29" i="11"/>
  <c r="AA29" i="11"/>
  <c r="AB29" i="11"/>
  <c r="AC29" i="11"/>
  <c r="AD29" i="11"/>
  <c r="D30" i="11"/>
  <c r="E30" i="11"/>
  <c r="Z30" i="11"/>
  <c r="AA30" i="11"/>
  <c r="AB30" i="11"/>
  <c r="AC30" i="11"/>
  <c r="AD30" i="11"/>
  <c r="D31" i="11"/>
  <c r="E31" i="11"/>
  <c r="Z31" i="11"/>
  <c r="AA31" i="11"/>
  <c r="AB31" i="11"/>
  <c r="AC31" i="11"/>
  <c r="AD31" i="11"/>
  <c r="D32" i="11"/>
  <c r="E32" i="11"/>
  <c r="F31" i="11"/>
  <c r="Z32" i="11"/>
  <c r="AA32" i="11"/>
  <c r="AB32" i="11"/>
  <c r="AC32" i="11"/>
  <c r="AD32" i="11"/>
  <c r="D33" i="11"/>
  <c r="E33" i="11"/>
  <c r="F32" i="11"/>
  <c r="Z33" i="11"/>
  <c r="AA33" i="11"/>
  <c r="AB33" i="11"/>
  <c r="AC33" i="11"/>
  <c r="AD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<sst xmlns="http://schemas.openxmlformats.org/spreadsheetml/2006/main" count="4338" uniqueCount="4084">
  <si>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</si>
  <si>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</si>
  <si>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</si>
  <si>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</si>
  <si>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</si>
  <si>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</si>
  <si>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</si>
  <si>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</si>
  <si>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</si>
  <si>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</si>
  <si>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</si>
  <si>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</si>
  <si>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</si>
  <si>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</si>
  <si>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</si>
  <si>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</si>
  <si>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</si>
  <si>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</si>
  <si>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</si>
  <si>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</si>
  <si>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</si>
  <si>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</si>
  <si>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</si>
  <si>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</si>
  <si>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</si>
  <si>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</si>
  <si>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</si>
  <si>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</si>
  <si>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</si>
  <si>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</si>
  <si>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</si>
  <si>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</si>
  <si>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</si>
  <si>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</si>
  <si>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</si>
  <si>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</si>
  <si>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</si>
  <si>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</si>
  <si>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</si>
  <si>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</si>
  <si>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</si>
  <si>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</si>
  <si>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</si>
  <si>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</si>
  <si>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</si>
  <si>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</si>
  <si>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</si>
  <si>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</si>
  <si>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</si>
  <si>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</si>
  <si>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</si>
  <si>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</si>
  <si>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</si>
  <si>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</si>
  <si>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</si>
  <si>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</si>
  <si>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</si>
  <si>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</si>
  <si>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</si>
  <si>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</si>
  <si>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</si>
  <si>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</si>
  <si>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</si>
  <si>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</si>
  <si>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</si>
  <si>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</si>
  <si>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</si>
  <si>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</si>
  <si>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</si>
  <si>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</si>
  <si>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</si>
  <si>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</si>
  <si>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</si>
  <si>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</si>
  <si>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</si>
  <si>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</si>
  <si>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</si>
  <si>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</si>
  <si>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</si>
  <si>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</si>
  <si>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</si>
  <si>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</si>
  <si>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</si>
  <si>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</si>
  <si>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</si>
  <si>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</si>
  <si>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</si>
  <si>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</si>
  <si>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</si>
  <si>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</si>
  <si>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</si>
  <si>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</si>
  <si>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</si>
  <si>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</si>
  <si>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</si>
  <si>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</si>
  <si>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</si>
  <si>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</si>
  <si>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</si>
  <si>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</si>
  <si>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</si>
  <si>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</si>
  <si>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</si>
  <si>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</si>
  <si>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</si>
  <si>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</si>
  <si>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</si>
  <si>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</si>
  <si>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</si>
  <si>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</si>
  <si>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</si>
  <si>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</si>
  <si>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</si>
  <si>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</si>
  <si>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</si>
  <si>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</si>
  <si>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</si>
  <si>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</si>
  <si>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</si>
  <si>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</si>
  <si>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</si>
  <si>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</si>
  <si>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</si>
  <si>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</si>
  <si>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</si>
  <si>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</si>
  <si>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</si>
  <si>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</si>
  <si>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</si>
  <si>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</si>
  <si>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</si>
  <si>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</si>
  <si>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</si>
  <si>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</si>
  <si>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</si>
  <si>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</si>
  <si>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</si>
  <si>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</si>
  <si>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</si>
  <si>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</si>
  <si>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</si>
  <si>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</si>
  <si>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</si>
  <si>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</si>
  <si>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</si>
  <si>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</si>
  <si>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</si>
  <si>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</si>
  <si>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</si>
  <si>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</si>
  <si>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</si>
  <si>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</si>
  <si>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</si>
  <si>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</si>
  <si>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</si>
  <si>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</si>
  <si>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</si>
  <si>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</si>
  <si>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</si>
  <si>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</si>
  <si>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</si>
  <si>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</si>
  <si>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</si>
  <si>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</si>
  <si>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</si>
  <si>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</si>
  <si>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</si>
  <si>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</si>
  <si>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</si>
  <si>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</si>
  <si>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</si>
  <si>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</si>
  <si>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</si>
  <si>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</si>
  <si>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</si>
  <si>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</si>
  <si>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</si>
  <si>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</si>
  <si>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</si>
  <si>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</si>
  <si>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</si>
  <si>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</si>
  <si>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</si>
  <si>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</si>
  <si>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</si>
  <si>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</si>
  <si>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</si>
  <si>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</si>
  <si>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</si>
  <si>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</si>
  <si>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</si>
  <si>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</si>
  <si>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</si>
  <si>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</si>
  <si>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</si>
  <si>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</si>
  <si>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</si>
  <si>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</si>
  <si>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</si>
  <si>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</si>
  <si>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</si>
  <si>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</si>
  <si>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</si>
  <si>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</si>
  <si>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</si>
  <si>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</si>
  <si>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</si>
  <si>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</si>
  <si>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</si>
  <si>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</si>
  <si>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</si>
  <si>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</si>
  <si>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</si>
  <si>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</si>
  <si>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</si>
  <si>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</si>
  <si>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</si>
  <si>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</si>
  <si>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</si>
  <si>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</si>
  <si>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</si>
  <si>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</si>
  <si>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</si>
  <si>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</si>
  <si>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</si>
  <si>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</si>
  <si>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</si>
  <si>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</si>
  <si>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</si>
  <si>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</si>
  <si>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</si>
  <si>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</si>
  <si>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</si>
  <si>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</si>
  <si>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</si>
  <si>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</si>
  <si>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</si>
  <si>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</si>
  <si>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</si>
  <si>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</si>
  <si>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</si>
  <si>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</si>
  <si>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</si>
  <si>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</si>
  <si>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</si>
  <si>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</si>
  <si>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</si>
  <si>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</si>
  <si>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</si>
  <si>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</si>
  <si>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</si>
  <si>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</si>
  <si>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</si>
  <si>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</si>
  <si>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</si>
  <si>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</si>
  <si>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</si>
  <si>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</si>
  <si>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</si>
  <si>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</si>
  <si>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</si>
  <si>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</si>
  <si>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</si>
  <si>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</si>
  <si>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</si>
  <si>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</si>
  <si>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</si>
  <si>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</si>
  <si>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</si>
  <si>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</si>
  <si>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</si>
  <si>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</si>
  <si>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</si>
  <si>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</si>
  <si>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</si>
  <si>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</si>
  <si>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</si>
  <si>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</si>
  <si>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</si>
  <si>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</si>
  <si>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</si>
  <si>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</si>
  <si>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</si>
  <si>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</si>
  <si>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</si>
  <si>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</si>
  <si>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</si>
  <si>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</si>
  <si>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</si>
  <si>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</si>
  <si>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</si>
  <si>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</si>
  <si>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</si>
  <si>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</si>
  <si>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</si>
  <si>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</si>
  <si>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</si>
  <si>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</si>
  <si>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</si>
  <si>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</si>
  <si>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</si>
  <si>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</si>
  <si>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</si>
  <si>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</si>
  <si>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</si>
  <si>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</si>
  <si>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</si>
  <si>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</si>
  <si>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</si>
  <si>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</si>
  <si>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</si>
  <si>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</si>
  <si>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</si>
  <si>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</si>
  <si>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</si>
  <si>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</si>
  <si>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</si>
  <si>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</si>
  <si>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</si>
  <si>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</si>
  <si>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</si>
  <si>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</si>
  <si>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</si>
  <si>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</si>
  <si>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</si>
  <si>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</si>
  <si>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</si>
  <si>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</si>
  <si>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</si>
  <si>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</si>
  <si>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</si>
  <si>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</si>
  <si>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</si>
  <si>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</si>
  <si>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</si>
  <si>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</si>
  <si>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</si>
  <si>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</si>
  <si>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</si>
  <si>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</si>
  <si>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</si>
  <si>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</si>
  <si>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</si>
  <si>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</si>
  <si>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</si>
  <si>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</si>
  <si>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</si>
  <si>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</si>
  <si>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</si>
  <si>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</si>
  <si>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</si>
  <si>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</si>
  <si>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</si>
  <si>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</si>
  <si>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</si>
  <si>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</si>
  <si>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</si>
  <si>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</si>
  <si>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</si>
  <si>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</si>
  <si>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</si>
  <si>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</si>
  <si>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</si>
  <si>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</si>
  <si>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</si>
  <si>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</si>
  <si>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</si>
  <si>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</si>
  <si>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</si>
  <si>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</si>
  <si>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</si>
  <si>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</si>
  <si>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</si>
  <si>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</si>
  <si>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</si>
  <si>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</si>
  <si>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</si>
  <si>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</si>
  <si>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</si>
  <si>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</si>
  <si>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</si>
  <si>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</si>
  <si>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</si>
  <si>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</si>
  <si>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</si>
  <si>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</si>
  <si>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</si>
  <si>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</si>
  <si>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</si>
  <si>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</si>
  <si>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</si>
  <si>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</si>
  <si>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</si>
  <si>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</si>
  <si>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</si>
  <si>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</si>
  <si>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</si>
  <si>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</si>
  <si>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</si>
  <si>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</si>
  <si>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</si>
  <si>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</si>
  <si>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</si>
  <si>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</si>
  <si>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</si>
  <si>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</si>
  <si>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</si>
  <si>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</si>
  <si>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</si>
  <si>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</si>
  <si>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</si>
  <si>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</si>
  <si>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</si>
  <si>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</si>
  <si>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</si>
  <si>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</si>
  <si>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</si>
  <si>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</si>
  <si>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</si>
  <si>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</si>
  <si>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</si>
  <si>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</si>
  <si>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</si>
  <si>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</si>
  <si>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</si>
  <si>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</si>
  <si>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</si>
  <si>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</si>
  <si>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</si>
  <si>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</si>
  <si>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</si>
  <si>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</si>
  <si>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</si>
  <si>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</si>
  <si>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</si>
  <si>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</si>
  <si>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</si>
  <si>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</si>
  <si>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</si>
  <si>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</si>
  <si>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</si>
  <si>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</si>
  <si>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</si>
  <si>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</si>
  <si>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</si>
  <si>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</si>
  <si>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</si>
  <si>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</si>
  <si>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</si>
  <si>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</si>
  <si>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</si>
  <si>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</si>
  <si>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</si>
  <si>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</si>
  <si>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</si>
  <si>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</si>
  <si>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</si>
  <si>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</si>
  <si>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</si>
  <si>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</si>
  <si>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</si>
  <si>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</si>
  <si>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</si>
  <si>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</si>
  <si>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</si>
  <si>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</si>
  <si>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</si>
  <si>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</si>
  <si>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</si>
  <si>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</si>
  <si>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</si>
  <si>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</si>
  <si>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</si>
  <si>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</si>
  <si>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</si>
  <si>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</si>
  <si>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</si>
  <si>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</si>
  <si>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</si>
  <si>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</si>
  <si>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</si>
  <si>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</si>
  <si>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</si>
  <si>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</si>
  <si>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</si>
  <si>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</si>
  <si>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</si>
  <si>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</si>
  <si>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</si>
  <si>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</si>
  <si>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</si>
  <si>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</si>
  <si>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</si>
  <si>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</si>
  <si>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</si>
  <si>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</si>
  <si>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</si>
  <si>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</si>
  <si>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</si>
  <si>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</si>
  <si>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</si>
  <si>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</si>
  <si>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</si>
  <si>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</si>
  <si>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</si>
  <si>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</si>
  <si>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</si>
  <si>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</si>
  <si>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</si>
  <si>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</si>
  <si>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</si>
  <si>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</si>
  <si>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</si>
  <si>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</si>
  <si>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</si>
  <si>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</si>
  <si>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</si>
  <si>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</si>
  <si>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</si>
  <si>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</si>
  <si>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</si>
  <si>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</si>
  <si>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</si>
  <si>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</si>
  <si>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</si>
  <si>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</si>
  <si>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</si>
  <si>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</si>
  <si>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</si>
  <si>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</si>
  <si>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</si>
  <si>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</si>
  <si>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</si>
  <si>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</si>
  <si>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</si>
  <si>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</si>
  <si>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</si>
  <si>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</si>
  <si>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</si>
  <si>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</si>
  <si>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</si>
  <si>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</si>
  <si>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</si>
  <si>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</si>
  <si>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</si>
  <si>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</si>
  <si>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</si>
  <si>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</si>
  <si>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</si>
  <si>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</si>
  <si>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</si>
  <si>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</si>
  <si>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</si>
  <si>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</si>
  <si>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</si>
  <si>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</si>
  <si>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</si>
  <si>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</si>
  <si>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</si>
  <si>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</si>
  <si>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</si>
  <si>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</si>
  <si>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</si>
  <si>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</si>
  <si>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</si>
  <si>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</si>
  <si>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</si>
  <si>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</si>
  <si>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</si>
  <si>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</si>
  <si>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</si>
  <si>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</si>
  <si>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</si>
  <si>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</si>
  <si>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</si>
  <si>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</si>
  <si>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</si>
  <si>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</si>
  <si>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</si>
  <si>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</si>
  <si>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</si>
  <si>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</si>
  <si>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</si>
  <si>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</si>
  <si>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</si>
  <si>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</si>
  <si>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</si>
  <si>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</si>
  <si>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</si>
  <si>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</si>
  <si>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</si>
  <si>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</si>
  <si>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</si>
  <si>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</si>
  <si>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</si>
  <si>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</si>
  <si>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</si>
  <si>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</si>
  <si>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</si>
  <si>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</si>
  <si>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</si>
  <si>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</si>
  <si>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</si>
  <si>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</si>
  <si>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</si>
  <si>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</si>
  <si>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</si>
  <si>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</si>
  <si>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</si>
  <si>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</si>
  <si>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</si>
  <si>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</si>
  <si>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</si>
  <si>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</si>
  <si>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</si>
  <si>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</si>
  <si>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</si>
  <si>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</si>
  <si>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</si>
  <si>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</si>
  <si>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</si>
  <si>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</si>
  <si>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</si>
  <si>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</si>
  <si>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</si>
  <si>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</si>
  <si>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</si>
  <si>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</si>
  <si>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</si>
  <si>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</si>
  <si>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</si>
  <si>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</si>
  <si>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</si>
  <si>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</si>
  <si>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</si>
  <si>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</si>
  <si>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</si>
  <si>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</si>
  <si>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</si>
  <si>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</si>
  <si>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</si>
  <si>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</si>
  <si>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</si>
  <si>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</si>
  <si>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</si>
  <si>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</si>
  <si>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</si>
  <si>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</si>
  <si>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</si>
  <si>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</si>
  <si>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</si>
  <si>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</si>
  <si>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</si>
  <si>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</si>
  <si>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</si>
  <si>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</si>
  <si>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</si>
  <si>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</si>
  <si>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</si>
  <si>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</si>
  <si>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</si>
  <si>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</si>
  <si>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</si>
  <si>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</si>
  <si>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</si>
  <si>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</si>
  <si>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</si>
  <si>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</si>
  <si>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</si>
  <si>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</si>
  <si>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</si>
  <si>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</si>
  <si>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</si>
  <si>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</si>
  <si>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</si>
  <si>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</si>
  <si>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</si>
  <si>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</si>
  <si>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</si>
  <si>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</si>
  <si>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</si>
  <si>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</si>
  <si>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</si>
  <si>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</si>
  <si>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</si>
  <si>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</si>
  <si>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</si>
  <si>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</si>
  <si>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</si>
  <si>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</si>
  <si>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</si>
  <si>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</si>
  <si>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</si>
  <si>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</si>
  <si>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</si>
  <si>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</si>
  <si>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</si>
  <si>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</si>
  <si>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</si>
  <si>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</si>
  <si>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</si>
  <si>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</si>
  <si>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</si>
  <si>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</si>
  <si>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</si>
  <si>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</si>
  <si>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</si>
  <si>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</si>
  <si>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</si>
  <si>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</si>
  <si>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</si>
  <si>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</si>
  <si>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</si>
  <si>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</si>
  <si>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</si>
  <si>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</si>
  <si>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</si>
  <si>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</si>
  <si>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</si>
  <si>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</si>
  <si>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</si>
  <si>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</si>
  <si>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</si>
  <si>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</si>
  <si>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</si>
  <si>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</si>
  <si>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</si>
  <si>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</si>
  <si>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</si>
  <si>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</si>
  <si>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</si>
  <si>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</si>
  <si>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</si>
  <si>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</si>
  <si>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</si>
  <si>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</si>
  <si>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</si>
  <si>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</si>
  <si>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</si>
  <si>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</si>
  <si>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</si>
  <si>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</si>
  <si>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</si>
  <si>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</si>
  <si>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</si>
  <si>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</si>
  <si>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</si>
  <si>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</si>
  <si>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</si>
  <si>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</si>
  <si>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</si>
  <si>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</si>
  <si>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</si>
  <si>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</si>
  <si>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</si>
  <si>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</si>
  <si>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</si>
  <si>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</si>
  <si>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</si>
  <si>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</si>
  <si>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</si>
  <si>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</si>
  <si>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</si>
  <si>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</si>
  <si>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</si>
  <si>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</si>
  <si>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</si>
  <si>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</si>
  <si>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</si>
  <si>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</si>
  <si>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</si>
  <si>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</si>
  <si>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</si>
  <si>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</si>
  <si>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</si>
  <si>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</si>
  <si>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</si>
  <si>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</si>
  <si>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</si>
  <si>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</si>
  <si>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</si>
  <si>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</si>
  <si>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</si>
  <si>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</si>
  <si>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</si>
  <si>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</si>
  <si>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</si>
  <si>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</si>
  <si>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</si>
  <si>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</si>
  <si>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</si>
  <si>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</si>
  <si>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</si>
  <si>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</si>
  <si>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</si>
  <si>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</si>
  <si>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</si>
  <si>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</si>
  <si>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</si>
  <si>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</si>
  <si>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</si>
  <si>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</si>
  <si>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</si>
  <si>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</si>
  <si>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</si>
  <si>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</si>
  <si>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</si>
  <si>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</si>
  <si>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</si>
  <si>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</si>
  <si>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</si>
  <si>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</si>
  <si>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</si>
  <si>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</si>
  <si>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</si>
  <si>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</si>
  <si>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</si>
  <si>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</si>
  <si>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</si>
  <si>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</si>
  <si>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</si>
  <si>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</si>
  <si>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</si>
  <si>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</si>
  <si>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</si>
  <si>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</si>
  <si>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</si>
  <si>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</si>
  <si>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</si>
  <si>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</si>
  <si>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</si>
  <si>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</si>
  <si>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</si>
  <si>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</si>
  <si>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</si>
  <si>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</si>
  <si>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</si>
  <si>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</si>
  <si>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</si>
  <si>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</si>
  <si>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</si>
  <si>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</si>
  <si>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</si>
  <si>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</si>
  <si>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</si>
  <si>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</si>
  <si>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</si>
  <si>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</si>
  <si>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</si>
  <si>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</si>
  <si>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</si>
  <si>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</si>
  <si>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</si>
  <si>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</si>
  <si>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</si>
  <si>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</si>
  <si>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</si>
  <si>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</si>
  <si>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</si>
  <si>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</si>
  <si>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</si>
  <si>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</si>
  <si>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</si>
  <si>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</si>
  <si>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</si>
  <si>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</si>
  <si>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</si>
  <si>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</si>
  <si>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</si>
  <si>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</si>
  <si>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</si>
  <si>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</si>
  <si>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</si>
  <si>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</si>
  <si>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</si>
  <si>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</si>
  <si>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</si>
  <si>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</si>
  <si>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</si>
  <si>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</si>
  <si>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</si>
  <si>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</si>
  <si>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</si>
  <si>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</si>
  <si>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</si>
  <si>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</si>
  <si>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</si>
  <si>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</si>
  <si>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</si>
  <si>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</si>
  <si>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</si>
  <si>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</si>
  <si>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</si>
  <si>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</si>
  <si>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</si>
  <si>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</si>
  <si>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</si>
  <si>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</si>
  <si>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</si>
  <si>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</si>
  <si>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</si>
  <si>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</si>
  <si>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</si>
  <si>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</si>
  <si>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</si>
  <si>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</si>
  <si>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</si>
  <si>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</si>
  <si>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</si>
  <si>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</si>
  <si>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</si>
  <si>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</si>
  <si>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</si>
  <si>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</si>
  <si>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</si>
  <si>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</si>
  <si>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</si>
  <si>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</si>
  <si>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</si>
  <si>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</si>
  <si>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</si>
  <si>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</si>
  <si>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</si>
  <si>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</si>
  <si>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</si>
  <si>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</si>
  <si>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</si>
  <si>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</si>
  <si>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</si>
  <si>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</si>
  <si>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</si>
  <si>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</si>
  <si>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</si>
  <si>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</si>
  <si>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</si>
  <si>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</si>
  <si>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</si>
  <si>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</si>
  <si>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</si>
  <si>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</si>
  <si>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</si>
  <si>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</si>
  <si>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</si>
  <si>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</si>
  <si>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</si>
  <si>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</si>
  <si>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</si>
  <si>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</si>
  <si>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</si>
  <si>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</si>
  <si>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</si>
  <si>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</si>
  <si>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</si>
  <si>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</si>
  <si>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</si>
  <si>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</si>
  <si>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</si>
  <si>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</si>
  <si>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</si>
  <si>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</si>
  <si>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</si>
  <si>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</si>
  <si>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</si>
  <si>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</si>
  <si>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</si>
  <si>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</si>
  <si>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</si>
  <si>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</si>
  <si>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</si>
  <si>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</si>
  <si>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</si>
  <si>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</si>
  <si>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</si>
  <si>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</si>
  <si>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</si>
  <si>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</si>
  <si>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</si>
  <si>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</si>
  <si>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</si>
  <si>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</si>
  <si>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</si>
  <si>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</si>
  <si>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</si>
  <si>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</si>
  <si>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</si>
  <si>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</si>
  <si>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</si>
  <si>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</si>
  <si>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</si>
  <si>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</si>
  <si>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</si>
  <si>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</si>
  <si>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</si>
  <si>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</si>
  <si>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</si>
  <si>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</si>
  <si>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</si>
  <si>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</si>
  <si>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</si>
  <si>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</si>
  <si>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</si>
  <si>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</si>
  <si>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</si>
  <si>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</si>
  <si>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</si>
  <si>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</si>
  <si>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</si>
  <si>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</si>
  <si>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</si>
  <si>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</si>
  <si>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</si>
  <si>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</si>
  <si>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</si>
  <si>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</si>
  <si>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</si>
  <si>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</si>
  <si>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</si>
  <si>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</si>
  <si>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</si>
  <si>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</si>
  <si>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</si>
  <si>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</si>
  <si>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</si>
  <si>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</si>
  <si>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</si>
  <si>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</si>
  <si>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</si>
  <si>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</si>
  <si>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</si>
  <si>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</si>
  <si>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</si>
  <si>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</si>
  <si>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</si>
  <si>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</si>
  <si>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</si>
  <si>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</si>
  <si>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</si>
  <si>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</si>
  <si>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</si>
  <si>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</si>
  <si>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</si>
  <si>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</si>
  <si>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</si>
  <si>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</si>
  <si>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</si>
  <si>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</si>
  <si>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</si>
  <si>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</si>
  <si>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</si>
  <si>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</si>
  <si>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</si>
  <si>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</si>
  <si>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</si>
  <si>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</si>
  <si>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</si>
  <si>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</si>
  <si>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</si>
  <si>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</si>
  <si>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</si>
  <si>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</si>
  <si>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</si>
  <si>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</si>
  <si>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</si>
  <si>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</si>
  <si>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</si>
  <si>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</si>
  <si>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</si>
  <si>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</si>
  <si>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</si>
  <si>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</si>
  <si>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</si>
  <si>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</si>
  <si>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</si>
  <si>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</si>
  <si>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</si>
  <si>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</si>
  <si>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</si>
  <si>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</si>
  <si>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</si>
  <si>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</si>
  <si>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</si>
  <si>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</si>
  <si>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</si>
  <si>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</si>
  <si>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</si>
  <si>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</si>
  <si>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</si>
  <si>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</si>
  <si>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</si>
  <si>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</si>
  <si>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</si>
  <si>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</si>
  <si>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</si>
  <si>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</si>
  <si>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</si>
  <si>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</si>
  <si>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</si>
  <si>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</si>
  <si>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</si>
  <si>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</si>
  <si>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</si>
  <si>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</si>
  <si>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</si>
  <si>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</si>
  <si>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</si>
  <si>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</si>
  <si>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</si>
  <si>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</si>
  <si>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</si>
  <si>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</si>
  <si>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</si>
  <si>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</si>
  <si>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</si>
  <si>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</si>
  <si>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</si>
  <si>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</si>
  <si>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</si>
  <si>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</si>
  <si>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</si>
  <si>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</si>
  <si>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</si>
  <si>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</si>
  <si>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</si>
  <si>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</si>
  <si>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</si>
  <si>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</si>
  <si>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</si>
  <si>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</si>
  <si>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</si>
  <si>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</si>
  <si>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</si>
  <si>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</si>
  <si>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</si>
  <si>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</si>
  <si>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</si>
  <si>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</si>
  <si>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</si>
  <si>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</si>
  <si>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</si>
  <si>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</si>
  <si>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</si>
  <si>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</si>
  <si>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</si>
  <si>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</si>
  <si>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</si>
  <si>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</si>
  <si>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</si>
  <si>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</si>
  <si>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</si>
  <si>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</si>
  <si>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</si>
  <si>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</si>
  <si>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</si>
  <si>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</si>
  <si>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</si>
  <si>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</si>
  <si>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</si>
  <si>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</si>
  <si>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</si>
  <si>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</si>
  <si>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</si>
  <si>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</si>
  <si>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</si>
  <si>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</si>
  <si>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</si>
  <si>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</si>
  <si>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</si>
  <si>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</si>
  <si>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</si>
  <si>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</si>
  <si>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</si>
  <si>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</si>
  <si>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</si>
  <si>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</si>
  <si>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</si>
  <si>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</si>
  <si>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</si>
  <si>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</si>
  <si>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</si>
  <si>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</si>
  <si>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</si>
  <si>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</si>
  <si>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</si>
  <si>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</si>
  <si>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</si>
  <si>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</si>
  <si>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</si>
  <si>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</si>
  <si>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</si>
  <si>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</si>
  <si>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</si>
  <si>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</si>
  <si>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</si>
  <si>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</si>
  <si>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</si>
  <si>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</si>
  <si>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</si>
  <si>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</si>
  <si>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</si>
  <si>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</si>
  <si>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</si>
  <si>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</si>
  <si>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</si>
  <si>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</si>
  <si>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</si>
  <si>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</si>
  <si>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</si>
  <si>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</si>
  <si>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</si>
  <si>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</si>
  <si>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</si>
  <si>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</si>
  <si>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</si>
  <si>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</si>
  <si>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</si>
  <si>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</si>
  <si>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</si>
  <si>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</si>
  <si>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</si>
  <si>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</si>
  <si>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</si>
  <si>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</si>
  <si>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</si>
  <si>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</si>
  <si>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</si>
  <si>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</si>
  <si>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</si>
  <si>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</si>
  <si>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</si>
  <si>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</si>
  <si>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</si>
  <si>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</si>
  <si>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</si>
  <si>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</si>
  <si>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</si>
  <si>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</si>
  <si>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</si>
  <si>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</si>
  <si>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</si>
  <si>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</si>
  <si>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</si>
  <si>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</si>
  <si>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</si>
  <si>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</si>
  <si>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</si>
  <si>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</si>
  <si>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</si>
  <si>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</si>
  <si>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</si>
  <si>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</si>
  <si>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</si>
  <si>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</si>
  <si>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</si>
  <si>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</si>
  <si>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</si>
  <si>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</si>
  <si>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</si>
  <si>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</si>
  <si>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</si>
  <si>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</si>
  <si>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</si>
  <si>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</si>
  <si>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</si>
  <si>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</si>
  <si>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</si>
  <si>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</si>
  <si>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</si>
  <si>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</si>
  <si>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</si>
  <si>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</si>
  <si>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</si>
  <si>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</si>
  <si>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</si>
  <si>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</si>
  <si>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</si>
  <si>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</si>
  <si>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</si>
  <si>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</si>
  <si>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</si>
  <si>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</si>
  <si>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</si>
  <si>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</si>
  <si>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</si>
  <si>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</si>
  <si>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</si>
  <si>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</si>
  <si>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</si>
  <si>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</si>
  <si>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</si>
  <si>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</si>
  <si>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</si>
  <si>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</si>
  <si>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</si>
  <si>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</si>
  <si>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</si>
  <si>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</si>
  <si>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</si>
  <si>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</si>
  <si>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</si>
  <si>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</si>
  <si>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</si>
  <si>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</si>
  <si>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</si>
  <si>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</si>
  <si>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</si>
  <si>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</si>
  <si>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</si>
  <si>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</si>
  <si>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</si>
  <si>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</si>
  <si>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</si>
  <si>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</si>
  <si>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</si>
  <si>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</si>
  <si>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</si>
  <si>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</si>
  <si>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</si>
  <si>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</si>
  <si>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</si>
  <si>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</si>
  <si>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</si>
  <si>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</si>
  <si>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</si>
  <si>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</si>
  <si>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</si>
  <si>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</si>
  <si>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</si>
  <si>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</si>
  <si>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</si>
  <si>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</si>
  <si>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</si>
  <si>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</si>
  <si>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</si>
  <si>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</si>
  <si>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</si>
  <si>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</si>
  <si>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</si>
  <si>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</si>
  <si>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</si>
  <si>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</si>
  <si>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</si>
  <si>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</si>
  <si>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</si>
  <si>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</si>
  <si>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</si>
  <si>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</si>
  <si>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</si>
  <si>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</si>
  <si>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</si>
  <si>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</si>
  <si>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</si>
  <si>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</si>
  <si>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</si>
  <si>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</si>
  <si>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</si>
  <si>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</si>
  <si>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</si>
  <si>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</si>
  <si>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</si>
  <si>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</si>
  <si>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</si>
  <si>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</si>
  <si>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</si>
  <si>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</si>
  <si>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</si>
  <si>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</si>
  <si>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</si>
  <si>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</si>
  <si>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</si>
  <si>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</si>
  <si>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</si>
  <si>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</si>
  <si>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</si>
  <si>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</si>
  <si>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</si>
  <si>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</si>
  <si>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</si>
  <si>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</si>
  <si>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</si>
  <si>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</si>
  <si>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</si>
  <si>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</si>
  <si>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</si>
  <si>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</si>
  <si>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</si>
  <si>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</si>
  <si>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</si>
  <si>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</si>
  <si>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</si>
  <si>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</si>
  <si>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</si>
  <si>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</si>
  <si>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</si>
  <si>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</si>
  <si>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</si>
  <si>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</si>
  <si>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</si>
  <si>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</si>
  <si>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</si>
  <si>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</si>
  <si>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</si>
  <si>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</si>
  <si>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</si>
  <si>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</si>
  <si>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</si>
  <si>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</si>
  <si>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</si>
  <si>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</si>
  <si>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</si>
  <si>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</si>
  <si>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</si>
  <si>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</si>
  <si>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</si>
  <si>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</si>
  <si>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</si>
  <si>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</si>
  <si>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</si>
  <si>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</si>
  <si>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</si>
  <si>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</si>
  <si>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</si>
  <si>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</si>
  <si>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</si>
  <si>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</si>
  <si>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</si>
  <si>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</si>
  <si>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</si>
  <si>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</si>
  <si>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</si>
  <si>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</si>
  <si>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</si>
  <si>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</si>
  <si>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</si>
  <si>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</si>
  <si>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</si>
  <si>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</si>
  <si>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</si>
  <si>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</si>
  <si>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</si>
  <si>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</si>
  <si>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</si>
  <si>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</si>
  <si>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</si>
  <si>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</si>
  <si>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</si>
  <si>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</si>
  <si>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</si>
  <si>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</si>
  <si>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</si>
  <si>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</si>
  <si>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</si>
  <si>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</si>
  <si>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</si>
  <si>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</si>
  <si>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</si>
  <si>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</si>
  <si>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</si>
  <si>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</si>
  <si>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</si>
  <si>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</si>
  <si>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</si>
  <si>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</si>
  <si>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</si>
  <si>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</si>
  <si>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</si>
  <si>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</si>
  <si>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</si>
  <si>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</si>
  <si>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</si>
  <si>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</si>
  <si>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</si>
  <si>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</si>
  <si>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</si>
  <si>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</si>
  <si>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</si>
  <si>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</si>
  <si>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</si>
  <si>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</si>
  <si>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</si>
  <si>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</si>
  <si>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</si>
  <si>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</si>
  <si>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</si>
  <si>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</si>
  <si>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</si>
  <si>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</si>
  <si>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</si>
  <si>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</si>
  <si>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</si>
  <si>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</si>
  <si>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</si>
  <si>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</si>
  <si>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</si>
  <si>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</si>
  <si>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</si>
  <si>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</si>
  <si>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</si>
  <si>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</si>
  <si>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</si>
  <si>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</si>
  <si>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</si>
  <si>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</si>
  <si>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</si>
  <si>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</si>
  <si>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</si>
  <si>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</si>
  <si>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</si>
  <si>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</si>
  <si>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</si>
  <si>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</si>
  <si>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</si>
  <si>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</si>
  <si>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</si>
  <si>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</si>
  <si>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</si>
  <si>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</si>
  <si>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</si>
  <si>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</si>
  <si>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</si>
  <si>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</si>
  <si>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</si>
  <si>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</si>
  <si>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</si>
  <si>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</si>
  <si>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</si>
  <si>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</si>
  <si>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</si>
  <si>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</si>
  <si>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</si>
  <si>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</si>
  <si>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</si>
  <si>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</si>
  <si>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</si>
  <si>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</si>
  <si>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</si>
  <si>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</si>
  <si>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</si>
  <si>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</si>
  <si>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</si>
  <si>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</si>
  <si>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</si>
  <si>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</si>
  <si>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</si>
  <si>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</si>
  <si>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</si>
  <si>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</si>
  <si>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</si>
  <si>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</si>
  <si>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</si>
  <si>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</si>
  <si>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</si>
  <si>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</si>
  <si>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</si>
  <si>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</si>
  <si>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</si>
  <si>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</si>
  <si>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</si>
  <si>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</si>
  <si>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</si>
  <si>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</si>
  <si>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</si>
  <si>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</si>
  <si>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</si>
  <si>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</si>
  <si>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</si>
  <si>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</si>
  <si>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</si>
  <si>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</si>
  <si>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</si>
  <si>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</si>
  <si>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</si>
  <si>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</si>
  <si>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</si>
  <si>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</si>
  <si>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</si>
  <si>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</si>
  <si>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</si>
  <si>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</si>
  <si>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</si>
  <si>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</si>
  <si>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</si>
  <si>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</si>
  <si>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</si>
  <si>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</si>
  <si>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</si>
  <si>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</si>
  <si>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</si>
  <si>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</si>
  <si>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</si>
  <si>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</si>
  <si>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</si>
  <si>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</si>
  <si>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</si>
  <si>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</si>
  <si>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</si>
  <si>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</si>
  <si>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</si>
  <si>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</si>
  <si>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</si>
  <si>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</si>
  <si>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</si>
  <si>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</si>
  <si>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</si>
  <si>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</si>
  <si>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</si>
  <si>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</si>
  <si>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</si>
  <si>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</si>
  <si>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</si>
  <si>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</si>
  <si>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</si>
  <si>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</si>
  <si>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</si>
  <si>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</si>
  <si>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</si>
  <si>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</si>
  <si>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</si>
  <si>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</si>
  <si>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</si>
  <si>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</si>
  <si>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</si>
  <si>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</si>
  <si>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</si>
  <si>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</si>
  <si>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</si>
  <si>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</si>
  <si>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</si>
  <si>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</si>
  <si>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</si>
  <si>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</si>
  <si>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</si>
  <si>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</si>
  <si>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</si>
  <si>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</si>
  <si>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</si>
  <si>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</si>
  <si>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</si>
  <si>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</si>
  <si>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</si>
  <si>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</si>
  <si>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</si>
  <si>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</si>
  <si>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</si>
  <si>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</si>
  <si>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</si>
  <si>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</si>
  <si>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</si>
  <si>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</si>
  <si>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</si>
  <si>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</si>
  <si>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</si>
  <si>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</si>
  <si>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</si>
  <si>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</si>
  <si>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</si>
  <si>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</si>
  <si>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</si>
  <si>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</si>
  <si>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</si>
  <si>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</si>
  <si>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</si>
  <si>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</si>
  <si>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</si>
  <si>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</si>
  <si>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</si>
  <si>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</si>
  <si>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</si>
  <si>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</si>
  <si>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</si>
  <si>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</si>
  <si>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</si>
  <si>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</si>
  <si>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</si>
  <si>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</si>
  <si>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</si>
  <si>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</si>
  <si>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</si>
  <si>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</si>
  <si>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</si>
  <si>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</si>
  <si>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</si>
  <si>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</si>
  <si>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</si>
  <si>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</si>
  <si>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</si>
  <si>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</si>
  <si>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</si>
  <si>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</si>
  <si>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</si>
  <si>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</si>
  <si>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</si>
  <si>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</si>
  <si>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</si>
  <si>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</si>
  <si>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</si>
  <si>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</si>
  <si>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</si>
  <si>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</si>
  <si>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</si>
  <si>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</si>
  <si>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</si>
  <si>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</si>
  <si>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</si>
  <si>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</si>
  <si>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</si>
  <si>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</si>
  <si>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</si>
  <si>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</si>
  <si>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</si>
  <si>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</si>
  <si>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</si>
  <si>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</si>
  <si>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</si>
  <si>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</si>
  <si>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</si>
  <si>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</si>
  <si>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</si>
  <si>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</si>
  <si>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</si>
  <si>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</si>
  <si>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</si>
  <si>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</si>
  <si>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</si>
  <si>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</si>
  <si>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</si>
  <si>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</si>
  <si>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</si>
  <si>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</si>
  <si>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</si>
  <si>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</si>
  <si>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</si>
  <si>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</si>
  <si>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</si>
  <si>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</si>
  <si>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</si>
  <si>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</si>
  <si>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</si>
  <si>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</si>
  <si>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</si>
  <si>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</si>
  <si>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</si>
  <si>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</si>
  <si>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</si>
  <si>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</si>
  <si>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</si>
  <si>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</si>
  <si>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</si>
  <si>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</si>
  <si>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</si>
  <si>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</si>
  <si>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</si>
  <si>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</si>
  <si>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</si>
  <si>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</si>
  <si>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</si>
  <si>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</si>
  <si>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</si>
  <si>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</si>
  <si>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</si>
  <si>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</si>
  <si>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</si>
  <si>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</si>
  <si>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</si>
  <si>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</si>
  <si>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</si>
  <si>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</si>
  <si>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</si>
  <si>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</si>
  <si>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</si>
  <si>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</si>
  <si>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</si>
  <si>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</si>
  <si>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</si>
  <si>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</si>
  <si>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</si>
  <si>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</si>
  <si>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</si>
  <si>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</si>
  <si>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</si>
  <si>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</si>
  <si>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</si>
  <si>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</si>
  <si>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</si>
  <si>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</si>
  <si>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</si>
  <si>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</si>
  <si>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</si>
  <si>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</si>
  <si>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</si>
  <si>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</si>
  <si>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</si>
  <si>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</si>
  <si>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</si>
  <si>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</si>
  <si>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</si>
  <si>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</si>
  <si>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</si>
  <si>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</si>
  <si>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</si>
  <si>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</si>
  <si>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</si>
  <si>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</si>
  <si>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</si>
  <si>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</si>
  <si>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</si>
  <si>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</si>
  <si>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</si>
  <si>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</si>
  <si>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</si>
  <si>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</si>
  <si>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</si>
  <si>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</si>
  <si>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</si>
  <si>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</si>
  <si>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</si>
  <si>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</si>
  <si>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</si>
  <si>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</si>
  <si>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</si>
  <si>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</si>
  <si>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</si>
  <si>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</si>
  <si>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</si>
  <si>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</si>
  <si>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</si>
  <si>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</si>
  <si>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</si>
  <si>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</si>
  <si>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</si>
  <si>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</si>
  <si>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</si>
  <si>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</si>
  <si>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</si>
  <si>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</si>
  <si>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</si>
  <si>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</si>
  <si>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</si>
  <si>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</si>
  <si>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</si>
  <si>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</si>
  <si>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</si>
  <si>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</si>
  <si>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</si>
  <si>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</si>
  <si>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</si>
  <si>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</si>
  <si>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</si>
  <si>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</si>
  <si>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</si>
  <si>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</si>
  <si>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</si>
  <si>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</si>
  <si>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</si>
  <si>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</si>
  <si>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</si>
  <si>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</si>
  <si>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</si>
  <si>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</si>
  <si>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</si>
  <si>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</si>
  <si>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</si>
  <si>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</si>
  <si>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</si>
  <si>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</si>
  <si>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</si>
  <si>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</si>
  <si>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</si>
  <si>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</si>
  <si>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</si>
  <si>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</si>
  <si>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</si>
  <si>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</si>
  <si>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</si>
  <si>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</si>
  <si>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</si>
  <si>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</si>
  <si>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</si>
  <si>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</si>
  <si>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</si>
  <si>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</si>
  <si>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</si>
  <si>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</si>
  <si>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</si>
  <si>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</si>
  <si>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</si>
  <si>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</si>
  <si>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</si>
  <si>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</si>
  <si>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</si>
  <si>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</si>
  <si>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</si>
  <si>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</si>
  <si>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</si>
  <si>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</si>
  <si>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</si>
  <si>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</si>
  <si>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</si>
  <si>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</si>
  <si>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</si>
  <si>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</si>
  <si>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</si>
  <si>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</si>
  <si>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</si>
  <si>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</si>
  <si>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</si>
  <si>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</si>
  <si>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</si>
  <si>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</si>
  <si>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</si>
  <si>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</si>
  <si>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</si>
  <si>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</si>
  <si>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</si>
  <si>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</si>
  <si>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</si>
  <si>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</si>
  <si>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</si>
  <si>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</si>
  <si>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</si>
  <si>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</si>
  <si>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</si>
  <si>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</si>
  <si>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</si>
  <si>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</si>
  <si>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</si>
  <si>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</si>
  <si>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</si>
  <si>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</si>
  <si>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</si>
  <si>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</si>
  <si>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</si>
  <si>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</si>
  <si>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</si>
  <si>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</si>
  <si>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</si>
  <si>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</si>
  <si>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</si>
  <si>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</si>
  <si>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</si>
  <si>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</si>
  <si>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</si>
  <si>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</si>
  <si>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</si>
  <si>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</si>
  <si>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</si>
  <si>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</si>
  <si>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</si>
  <si>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</si>
  <si>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</si>
  <si>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</si>
  <si>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</si>
  <si>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</si>
  <si>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</si>
  <si>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</si>
  <si>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</si>
  <si>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</si>
  <si>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</si>
  <si>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</si>
  <si>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</si>
  <si>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</si>
  <si>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</si>
  <si>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</si>
  <si>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</si>
  <si>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</si>
  <si>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</si>
  <si>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</si>
  <si>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</si>
  <si>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</si>
  <si>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</si>
  <si>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</si>
  <si>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</si>
  <si>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</si>
  <si>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</si>
  <si>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</si>
  <si>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</si>
  <si>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</si>
  <si>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</si>
  <si>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</si>
  <si>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</si>
  <si>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</si>
  <si>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</si>
  <si>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</si>
  <si>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</si>
  <si>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</si>
  <si>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</si>
  <si>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</si>
  <si>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</si>
  <si>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</si>
  <si>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</si>
  <si>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</si>
  <si>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</si>
  <si>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</si>
  <si>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</si>
  <si>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</si>
  <si>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</si>
  <si>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</si>
  <si>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</si>
  <si>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</si>
  <si>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</si>
  <si>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</si>
  <si>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</si>
  <si>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</si>
  <si>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</si>
  <si>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</si>
  <si>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</si>
  <si>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</si>
  <si>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</si>
  <si>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</si>
  <si>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</si>
  <si>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</si>
  <si>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</si>
  <si>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</si>
  <si>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</si>
  <si>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</si>
  <si>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</si>
  <si>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</si>
  <si>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</si>
  <si>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</si>
  <si>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</si>
  <si>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</si>
  <si>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</si>
  <si>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</si>
  <si>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</si>
  <si>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</si>
  <si>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</si>
  <si>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</si>
  <si>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</si>
  <si>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</si>
  <si>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</si>
  <si>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</si>
  <si>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</si>
  <si>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</si>
  <si>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</si>
  <si>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</si>
  <si>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</si>
  <si>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</si>
  <si>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</si>
  <si>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</si>
  <si>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</si>
  <si>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</si>
  <si>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</si>
  <si>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</si>
  <si>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</si>
  <si>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</si>
  <si>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</si>
  <si>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</si>
  <si>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</si>
  <si>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</si>
  <si>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</si>
  <si>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</si>
  <si>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</si>
  <si>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</si>
  <si>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</si>
  <si>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</si>
  <si>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</si>
  <si>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</si>
  <si>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</si>
  <si>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</si>
  <si>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</si>
  <si>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</si>
  <si>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</si>
  <si>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</si>
  <si>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</si>
  <si>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</si>
  <si>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</si>
  <si>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</si>
  <si>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</si>
  <si>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</si>
  <si>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</si>
  <si>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</si>
  <si>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</si>
  <si>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</si>
  <si>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</si>
  <si>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</si>
  <si>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</si>
  <si>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</si>
  <si>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</si>
  <si>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</si>
  <si>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</si>
  <si>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</si>
  <si>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</si>
  <si>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</si>
  <si>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</si>
  <si>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</si>
  <si>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</si>
  <si>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</si>
  <si>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</si>
  <si>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</si>
  <si>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</si>
  <si>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</si>
  <si>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</si>
  <si>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</si>
  <si>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</si>
  <si>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</si>
  <si>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</si>
  <si>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</si>
  <si>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</si>
  <si>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</si>
  <si>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</si>
  <si>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</si>
  <si>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</si>
  <si>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</si>
  <si>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</si>
  <si>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</si>
  <si>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</si>
  <si>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</si>
  <si>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</si>
  <si>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</si>
  <si>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</si>
  <si>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</si>
  <si>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</si>
  <si>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</si>
  <si>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</si>
  <si>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</si>
  <si>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</si>
  <si>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</si>
  <si>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</si>
  <si>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</si>
  <si>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</si>
  <si>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</si>
  <si>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</si>
  <si>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</si>
  <si>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</si>
  <si>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</si>
  <si>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</si>
  <si>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</si>
  <si>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</si>
  <si>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</si>
  <si>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</si>
  <si>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</si>
  <si>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</si>
  <si>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</si>
  <si>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</si>
  <si>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</si>
  <si>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</si>
  <si>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</si>
  <si>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</si>
  <si>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</si>
  <si>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</si>
  <si>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</si>
  <si>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</si>
  <si>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</si>
  <si>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</si>
  <si>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</si>
  <si>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</si>
  <si>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</si>
  <si>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</si>
  <si>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</si>
  <si>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</si>
  <si>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</si>
  <si>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</si>
  <si>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</si>
  <si>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</si>
  <si>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</si>
  <si>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</si>
  <si>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</si>
  <si>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</si>
  <si>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</si>
  <si>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</si>
  <si>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</si>
  <si>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</si>
  <si>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</si>
  <si>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</si>
  <si>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</si>
  <si>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</si>
  <si>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</si>
  <si>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</si>
  <si>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</si>
  <si>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</si>
  <si>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</si>
  <si>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</si>
  <si>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</si>
  <si>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</si>
  <si>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</si>
  <si>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</si>
  <si>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</si>
  <si>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</si>
  <si>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</si>
  <si>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</si>
  <si>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</si>
  <si>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</si>
  <si>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</si>
  <si>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</si>
  <si>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</si>
  <si>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</si>
  <si>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</si>
  <si>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</si>
  <si>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</si>
  <si>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</si>
  <si>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</si>
  <si>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</si>
  <si>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</si>
  <si>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</si>
  <si>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</si>
  <si>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</si>
  <si>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</si>
  <si>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</si>
  <si>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</si>
  <si>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</si>
  <si>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</si>
  <si>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</si>
  <si>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</si>
  <si>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</si>
  <si>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</si>
  <si>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</si>
  <si>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</si>
  <si>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</si>
  <si>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</si>
  <si>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</si>
  <si>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</si>
  <si>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</si>
  <si>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</si>
  <si>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</si>
  <si>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</si>
  <si>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</si>
  <si>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</si>
  <si>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</si>
  <si>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</si>
  <si>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</si>
  <si>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</si>
  <si>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</si>
  <si>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</si>
  <si>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</si>
  <si>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</si>
  <si>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</si>
  <si>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</si>
  <si>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</si>
  <si>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</si>
  <si>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</si>
  <si>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</si>
  <si>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</si>
  <si>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</si>
  <si>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</si>
  <si>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</si>
  <si>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</si>
  <si>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</si>
  <si>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</si>
  <si>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</si>
  <si>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</si>
  <si>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</si>
  <si>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</si>
  <si>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</si>
  <si>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</si>
  <si>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</si>
  <si>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</si>
  <si>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</si>
  <si>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</si>
  <si>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</si>
  <si>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</si>
  <si>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</si>
  <si>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</si>
  <si>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</si>
  <si>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</si>
  <si>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</si>
  <si>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</si>
  <si>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</si>
  <si>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</si>
  <si>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</si>
  <si>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</si>
  <si>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</si>
  <si>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</si>
  <si>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</si>
  <si>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</si>
  <si>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</si>
  <si>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</si>
  <si>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</si>
  <si>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</si>
  <si>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</si>
  <si>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</si>
  <si>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</si>
  <si>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</si>
  <si>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</si>
  <si>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</si>
  <si>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</si>
  <si>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</si>
  <si>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</si>
  <si>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</si>
  <si>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</si>
  <si>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</si>
  <si>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</si>
  <si>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</si>
  <si>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</si>
  <si>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</si>
  <si>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</si>
  <si>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</si>
  <si>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</si>
  <si>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</si>
  <si>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</si>
  <si>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</si>
  <si>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</si>
  <si>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</si>
  <si>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</si>
  <si>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</si>
  <si>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</si>
  <si>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</si>
  <si>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</si>
  <si>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</si>
  <si>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</si>
  <si>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</si>
  <si>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</si>
  <si>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</si>
  <si>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</si>
  <si>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</si>
  <si>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</si>
  <si>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</si>
  <si>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</si>
  <si>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</si>
  <si>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</si>
  <si>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</si>
  <si>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</si>
  <si>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</si>
  <si>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</si>
  <si>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</si>
  <si>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</si>
  <si>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</si>
  <si>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</si>
  <si>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</si>
  <si>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</si>
  <si>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</si>
  <si>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</si>
  <si>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</si>
  <si>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</si>
  <si>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</si>
  <si>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</si>
  <si>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</si>
  <si>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</si>
  <si>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</si>
  <si>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</si>
  <si>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</si>
  <si>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</si>
  <si>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</si>
  <si>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</si>
  <si>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</si>
  <si>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</si>
  <si>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</si>
  <si>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</si>
  <si>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</si>
  <si>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</si>
  <si>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</si>
  <si>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</si>
  <si>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</si>
  <si>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</si>
  <si>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</si>
  <si>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</si>
  <si>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</si>
  <si>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</si>
  <si>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</si>
  <si>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</si>
  <si>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</si>
  <si>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</si>
  <si>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</si>
  <si>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</si>
  <si>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</si>
  <si>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</si>
  <si>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</si>
  <si>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</si>
  <si>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</si>
  <si>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</si>
  <si>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</si>
  <si>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</si>
  <si>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</si>
  <si>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</si>
  <si>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</si>
  <si>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</si>
  <si>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</si>
  <si>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</si>
  <si>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</si>
  <si>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</si>
  <si>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</si>
  <si>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</si>
  <si>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</si>
  <si>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</si>
  <si>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</si>
  <si>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</si>
  <si>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</si>
  <si>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</si>
  <si>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</si>
  <si>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</si>
  <si>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</si>
  <si>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</si>
  <si>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</si>
  <si>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</si>
  <si>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</si>
  <si>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</si>
  <si>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</si>
  <si>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</si>
  <si>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</si>
  <si>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</si>
  <si>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</si>
  <si>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</si>
  <si>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</si>
  <si>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</si>
  <si>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</si>
  <si>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</si>
  <si>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</si>
  <si>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</si>
  <si>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</si>
  <si>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</si>
  <si>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</si>
  <si>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</si>
  <si>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</si>
  <si>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</si>
  <si>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</si>
  <si>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</si>
  <si>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</si>
  <si>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</si>
  <si>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</si>
  <si>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</si>
  <si>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</si>
  <si>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</si>
  <si>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</si>
  <si>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</si>
  <si>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</si>
  <si>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</si>
  <si>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</si>
  <si>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</si>
  <si>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</si>
  <si>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</si>
  <si>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</si>
  <si>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</si>
  <si>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</si>
  <si>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</si>
  <si>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</si>
  <si>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</si>
  <si>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</si>
  <si>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</si>
  <si>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</si>
  <si>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</si>
  <si>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</si>
  <si>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</si>
  <si>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</si>
  <si>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</si>
  <si>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</si>
  <si>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</si>
  <si>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</si>
  <si>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</si>
  <si>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</si>
  <si>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</si>
  <si>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</si>
  <si>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</si>
  <si>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</si>
  <si>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</si>
  <si>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</si>
  <si>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</si>
  <si>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</si>
  <si>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</si>
  <si>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</si>
  <si>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</si>
  <si>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</si>
  <si>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</si>
  <si>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</si>
  <si>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</si>
  <si>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</si>
  <si>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</si>
  <si>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</si>
  <si>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</si>
  <si>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</si>
  <si>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</si>
  <si>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</si>
  <si>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</si>
  <si>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</si>
  <si>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</si>
  <si>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</si>
  <si>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</si>
  <si>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</si>
  <si>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</si>
  <si>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</si>
  <si>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</si>
  <si>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</si>
  <si>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</si>
  <si>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</si>
  <si>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</si>
  <si>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</si>
  <si>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</si>
  <si>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</si>
  <si>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</si>
  <si>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</si>
  <si>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</si>
  <si>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</si>
  <si>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</si>
  <si>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</si>
  <si>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</si>
  <si>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</si>
  <si>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</si>
  <si>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</si>
  <si>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</si>
  <si>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</si>
  <si>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</si>
  <si>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</si>
  <si>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</si>
  <si>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</si>
  <si>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</si>
  <si>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</si>
  <si>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</si>
  <si>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</si>
  <si>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</si>
  <si>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</si>
  <si>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</si>
  <si>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</si>
  <si>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</si>
  <si>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</si>
  <si>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</si>
  <si>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</si>
  <si>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</si>
  <si>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</si>
  <si>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</si>
  <si>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</si>
  <si>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</si>
  <si>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</si>
  <si>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</si>
  <si>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</si>
  <si>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</si>
  <si>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</si>
  <si>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</si>
  <si>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</si>
  <si>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</si>
  <si>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</si>
  <si>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</si>
  <si>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</si>
  <si>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</si>
  <si>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</si>
  <si>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</si>
  <si>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</si>
  <si>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</si>
  <si>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</si>
  <si>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</si>
  <si>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</si>
  <si>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</si>
  <si>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</si>
  <si>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</si>
  <si>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</si>
  <si>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</si>
  <si>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</si>
  <si>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</si>
  <si>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</si>
  <si>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</si>
  <si>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</si>
  <si>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</si>
  <si>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</si>
  <si>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</si>
  <si>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</si>
  <si>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</si>
  <si>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</si>
  <si>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</si>
  <si>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</si>
  <si>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</si>
  <si>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</si>
  <si>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</si>
  <si>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</si>
  <si>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</si>
  <si>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</si>
  <si>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</si>
  <si>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</si>
  <si>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</si>
  <si>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</si>
  <si>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</si>
  <si>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</si>
  <si>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</si>
  <si>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</si>
  <si>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</si>
  <si>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</si>
  <si>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</si>
  <si>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</si>
  <si>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</si>
  <si>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</si>
  <si>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</si>
  <si>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</si>
  <si>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</si>
  <si>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</si>
  <si>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</si>
  <si>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</si>
  <si>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</si>
  <si>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</si>
  <si>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</si>
  <si>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</si>
  <si>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</si>
  <si>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</si>
  <si>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</si>
  <si>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</si>
  <si>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</si>
  <si>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</si>
  <si>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</si>
  <si>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</si>
  <si>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</si>
  <si>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</si>
  <si>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</si>
  <si>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</si>
  <si>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</si>
  <si>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</si>
  <si>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</si>
  <si>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</si>
  <si>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</si>
  <si>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</si>
  <si>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</si>
  <si>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</si>
  <si>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</si>
  <si>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</si>
  <si>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</si>
  <si>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</si>
  <si>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</si>
  <si>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</si>
  <si>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</si>
  <si>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</si>
  <si>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</si>
  <si>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</si>
  <si>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</si>
  <si>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</si>
  <si>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</si>
  <si>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</si>
  <si>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</si>
  <si>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</si>
  <si>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</si>
  <si>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</si>
  <si>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</si>
  <si>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</si>
  <si>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</si>
  <si>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</si>
  <si>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</si>
  <si>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</si>
  <si>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</si>
  <si>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</si>
  <si>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</si>
  <si>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</si>
  <si>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</si>
  <si>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</si>
  <si>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</si>
  <si>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</si>
  <si>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</si>
  <si>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</si>
  <si>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</si>
  <si>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</si>
  <si>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</si>
  <si>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</si>
  <si>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</si>
  <si>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</si>
  <si>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</si>
  <si>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</si>
  <si>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</si>
  <si>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</si>
  <si>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</si>
  <si>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</si>
  <si>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</si>
  <si>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</si>
  <si>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</si>
  <si>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</si>
  <si>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</si>
  <si>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</si>
  <si>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</si>
  <si>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</si>
  <si>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</si>
  <si>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</si>
  <si>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</si>
  <si>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</si>
  <si>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</si>
  <si>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</si>
  <si>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</si>
  <si>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</si>
  <si>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</si>
  <si>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</si>
  <si>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</si>
  <si>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</si>
  <si>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</si>
  <si>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</si>
  <si>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</si>
  <si>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</si>
  <si>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</si>
  <si>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</si>
  <si>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</si>
  <si>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</si>
  <si>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</si>
  <si>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</si>
  <si>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</si>
  <si>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</si>
  <si>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</si>
  <si>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</si>
  <si>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</si>
  <si>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</si>
  <si>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</si>
  <si>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</si>
  <si>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</si>
  <si>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</si>
  <si>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</si>
  <si>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</si>
  <si>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</si>
  <si>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</si>
  <si>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</si>
  <si>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</si>
  <si>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</si>
  <si>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</si>
  <si>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</si>
  <si>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</si>
  <si>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</si>
  <si>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</si>
  <si>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</si>
  <si>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</si>
  <si>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</si>
  <si>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</si>
  <si>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</si>
  <si>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</si>
  <si>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</si>
  <si>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</si>
  <si>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</si>
  <si>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</si>
  <si>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</si>
  <si>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</si>
  <si>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</si>
  <si>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</si>
  <si>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</si>
  <si>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</si>
  <si>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</si>
  <si>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</si>
  <si>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</si>
  <si>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</si>
  <si>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</si>
  <si>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</si>
  <si>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</si>
  <si>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</si>
  <si>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</si>
  <si>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</si>
  <si>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</si>
  <si>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</si>
  <si>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</si>
  <si>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</si>
  <si>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</si>
  <si>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</si>
  <si>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</si>
  <si>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</si>
  <si>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</si>
  <si>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</si>
  <si>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</si>
  <si>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</si>
  <si>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</si>
  <si>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</si>
  <si>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</si>
  <si>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</si>
  <si>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</si>
  <si>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</si>
  <si>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</si>
  <si>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</si>
  <si>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</si>
  <si>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</si>
  <si>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</si>
  <si>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</si>
  <si>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</si>
  <si>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</si>
  <si>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</si>
  <si>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</si>
  <si>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</si>
  <si>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</si>
  <si>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</si>
  <si>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</si>
  <si>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</si>
  <si>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</si>
  <si>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</si>
  <si>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</si>
  <si>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</si>
  <si>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</si>
  <si>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</si>
  <si>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</si>
  <si>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</si>
  <si>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</si>
  <si>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</si>
  <si>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</si>
  <si>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</si>
  <si>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</si>
  <si>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</si>
  <si>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</si>
  <si>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</si>
  <si>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</si>
  <si>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</si>
  <si>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</si>
  <si>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</si>
  <si>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</si>
  <si>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</si>
  <si>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</si>
  <si>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</si>
  <si>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</si>
  <si>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</si>
  <si>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</si>
  <si>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</si>
  <si>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</si>
  <si>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</si>
  <si>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</si>
  <si>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</si>
  <si>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</si>
  <si>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</si>
  <si>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</si>
  <si>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</si>
  <si>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</si>
  <si>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</si>
  <si>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</si>
  <si>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</si>
  <si>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</si>
  <si>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</si>
  <si>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</si>
  <si>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</si>
  <si>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</si>
  <si>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</si>
  <si>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</si>
  <si>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</si>
  <si>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</si>
  <si>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</si>
  <si>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</si>
  <si>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</si>
  <si>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</si>
  <si>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</si>
  <si>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</si>
  <si>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</si>
  <si>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</si>
  <si>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</si>
  <si>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</si>
  <si>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</si>
  <si>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</si>
  <si>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</si>
  <si>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</si>
  <si>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</si>
  <si>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</si>
  <si>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</si>
  <si>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</si>
  <si>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</si>
  <si>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</si>
  <si>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</si>
  <si>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</si>
  <si>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</si>
  <si>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</si>
  <si>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</si>
  <si>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</si>
  <si>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</si>
  <si>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</si>
  <si>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</si>
  <si>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</si>
  <si>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</si>
  <si>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</si>
  <si>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</si>
  <si>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</si>
  <si>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</si>
  <si>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</si>
  <si>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</si>
  <si>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</si>
  <si>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</si>
  <si>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</si>
  <si>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</si>
  <si>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</si>
  <si>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</si>
  <si>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</si>
  <si>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</si>
  <si>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</si>
  <si>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</si>
  <si>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</si>
  <si>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</si>
  <si>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</si>
  <si>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</si>
  <si>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</si>
  <si>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</si>
  <si>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</si>
  <si>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</si>
  <si>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</si>
  <si>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</si>
  <si>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</si>
  <si>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</si>
  <si>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</si>
  <si>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</si>
  <si>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</si>
  <si>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</si>
  <si>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</si>
  <si>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</si>
  <si>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</si>
  <si>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</si>
  <si>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</si>
  <si>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</si>
  <si>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</si>
  <si>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</si>
  <si>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</si>
  <si>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</si>
  <si>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</si>
  <si>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</si>
  <si>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</si>
  <si>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</si>
  <si>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</si>
  <si>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</si>
  <si>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</si>
  <si>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</si>
  <si>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</si>
  <si>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</si>
  <si>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</si>
  <si>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</si>
  <si>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</si>
  <si>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</si>
  <si>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</si>
  <si>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</si>
  <si>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</si>
  <si>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</si>
  <si>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</si>
  <si>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</si>
  <si>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</si>
  <si>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</si>
  <si>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</si>
  <si>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</si>
  <si>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</si>
  <si>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</si>
  <si>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</si>
  <si>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</si>
  <si>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</si>
  <si>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</si>
  <si>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</si>
  <si>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</si>
  <si>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</si>
  <si>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</si>
  <si>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</si>
  <si>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</si>
  <si>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</si>
  <si>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</si>
  <si>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</si>
  <si>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</si>
  <si>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</si>
  <si>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</si>
  <si>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</si>
  <si>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</si>
  <si>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</si>
  <si>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</si>
  <si>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</si>
  <si>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</si>
  <si>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</si>
  <si>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</si>
  <si>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</si>
  <si>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</si>
  <si>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</si>
  <si>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</si>
  <si>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</si>
  <si>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</si>
  <si>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</si>
  <si>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</si>
  <si>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</si>
  <si>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</si>
  <si>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</si>
  <si>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</si>
  <si>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</si>
  <si>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</si>
  <si>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</si>
  <si>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</si>
  <si>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</si>
  <si>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</si>
  <si>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</si>
  <si>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</si>
  <si>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</si>
  <si>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</si>
  <si>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</si>
  <si>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</si>
  <si>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</si>
  <si>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</si>
  <si>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</si>
  <si>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</si>
  <si>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</si>
  <si>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</si>
  <si>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</si>
  <si>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</si>
  <si>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</si>
  <si>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</si>
  <si>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</si>
  <si>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</si>
  <si>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</si>
  <si>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</si>
  <si>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</si>
  <si>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</si>
  <si>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</si>
  <si>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</si>
  <si>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</si>
  <si>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</si>
  <si>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</si>
  <si>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</si>
  <si>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</si>
  <si>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</si>
  <si>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</si>
  <si>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</si>
  <si>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</si>
  <si>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</si>
  <si>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</si>
  <si>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</si>
  <si>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</si>
  <si>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</si>
  <si>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</si>
  <si>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</si>
  <si>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</si>
  <si>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</si>
  <si>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</si>
  <si>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</si>
  <si>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</si>
  <si>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</si>
  <si>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</si>
  <si>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</si>
  <si>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</si>
  <si>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</si>
  <si>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</si>
  <si>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</si>
  <si>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</si>
  <si>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</si>
  <si>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</si>
  <si>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</si>
  <si>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</si>
  <si>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</si>
  <si>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</si>
  <si>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</si>
  <si>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</si>
  <si>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</si>
  <si>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</si>
  <si>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</si>
  <si>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</si>
  <si>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</si>
  <si>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</si>
  <si>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</si>
  <si>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</si>
  <si>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</si>
  <si>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</si>
  <si>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</si>
  <si>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</si>
  <si>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</si>
  <si>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</si>
  <si>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</si>
  <si>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</si>
  <si>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</si>
  <si>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</si>
  <si>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</si>
  <si>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</si>
  <si>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</si>
  <si>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</si>
  <si>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</si>
  <si>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</si>
  <si>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</si>
  <si>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</si>
  <si>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</si>
  <si>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</si>
  <si>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</si>
  <si>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</si>
  <si>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</si>
  <si>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</si>
  <si>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</si>
  <si>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</si>
  <si>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</si>
  <si>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</si>
  <si>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</si>
  <si>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</si>
  <si>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</si>
  <si>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</si>
  <si>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</si>
  <si>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</si>
  <si>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</si>
  <si>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</si>
  <si>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</si>
  <si>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</si>
  <si>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</si>
  <si>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</si>
  <si>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</si>
  <si>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</si>
  <si>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</si>
  <si>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</si>
  <si>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</si>
  <si>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</si>
  <si>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</si>
  <si>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</si>
  <si>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</si>
  <si>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</si>
  <si>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</si>
  <si>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</si>
  <si>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</si>
  <si>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</si>
  <si>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</si>
  <si>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</si>
  <si>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</si>
  <si>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</si>
  <si>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</si>
  <si>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</si>
  <si>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</si>
  <si>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</si>
  <si>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</si>
  <si>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</si>
  <si>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</si>
  <si>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</si>
  <si>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</si>
  <si>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</si>
  <si>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</si>
  <si>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</si>
  <si>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</si>
  <si>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</si>
  <si>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</si>
  <si>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</si>
  <si>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</si>
  <si>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</si>
  <si>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</si>
  <si>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</si>
  <si>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</si>
  <si>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</si>
  <si>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</si>
  <si>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</si>
  <si>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</si>
  <si>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</si>
  <si>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</si>
  <si>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</si>
  <si>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</si>
  <si>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</si>
  <si>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</si>
  <si>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</si>
  <si>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</si>
  <si>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</si>
  <si>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</si>
  <si>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</si>
  <si>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</si>
  <si>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</si>
  <si>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</si>
  <si>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</si>
  <si>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</si>
  <si>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</si>
  <si>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</si>
  <si>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</si>
  <si>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</si>
  <si>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</si>
  <si>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</si>
  <si>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</si>
  <si>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</si>
  <si>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</si>
  <si>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</si>
  <si>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</si>
  <si>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</si>
  <si>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</si>
  <si>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</si>
  <si>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</si>
  <si>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</si>
  <si>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</si>
  <si>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</si>
  <si>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</si>
  <si>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</si>
  <si>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</si>
  <si>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</si>
  <si>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</si>
  <si>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</si>
  <si>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</si>
  <si>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</si>
  <si>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</si>
  <si>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</si>
  <si>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</si>
  <si>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</si>
  <si>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</si>
  <si>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</si>
  <si>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</si>
  <si>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</si>
  <si>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</si>
  <si>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</si>
  <si>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</si>
  <si>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</si>
  <si>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</si>
  <si>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</si>
  <si>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</si>
  <si>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</si>
  <si>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</si>
  <si>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</si>
  <si>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</si>
  <si>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</si>
  <si>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</si>
  <si>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</si>
  <si>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</si>
  <si>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</si>
  <si>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</si>
  <si>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</si>
  <si>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</si>
  <si>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</si>
  <si>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</si>
  <si>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</si>
  <si>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</si>
  <si>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</si>
  <si>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</si>
  <si>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</si>
  <si>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</si>
  <si>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</si>
  <si>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</si>
  <si>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</si>
  <si>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</si>
  <si>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</si>
  <si>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</si>
  <si>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</si>
  <si>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</si>
  <si>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</si>
  <si>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</si>
  <si>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</si>
  <si>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</si>
  <si>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</si>
  <si>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</si>
  <si>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</si>
  <si>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</si>
  <si>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</si>
  <si>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</si>
  <si>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</si>
  <si>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</si>
  <si>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</si>
  <si>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</si>
  <si>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</si>
  <si>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</si>
  <si>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</si>
  <si>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</si>
  <si>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</si>
  <si>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</si>
  <si>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</si>
  <si>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</si>
  <si>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</si>
  <si>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</si>
  <si>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</si>
  <si>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</si>
  <si>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</si>
  <si>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</si>
  <si>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</si>
  <si>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</si>
  <si>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</si>
  <si>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</si>
  <si>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</si>
  <si>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</si>
  <si>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</si>
  <si>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</si>
  <si>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</si>
  <si>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</si>
  <si>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</si>
  <si>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</si>
  <si>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</si>
  <si>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</si>
  <si>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</si>
  <si>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</si>
  <si>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</si>
  <si>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</si>
  <si>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</si>
  <si>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</si>
  <si>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</si>
  <si>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</si>
  <si>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</si>
  <si>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</si>
  <si>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</si>
  <si>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</si>
  <si>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</si>
  <si>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</si>
  <si>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</si>
  <si>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</si>
  <si>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</si>
  <si>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</si>
  <si>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</si>
  <si>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</si>
  <si>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</si>
  <si>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</si>
  <si>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</si>
  <si>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</si>
  <si>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</si>
  <si>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</si>
  <si>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</si>
  <si>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</si>
  <si>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</si>
  <si>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</si>
  <si>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</si>
  <si>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</si>
  <si>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</si>
  <si>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</si>
  <si>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</si>
  <si>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</si>
  <si>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</si>
  <si>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</si>
  <si>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</si>
  <si>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</si>
  <si>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</si>
  <si>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</si>
  <si>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</si>
  <si>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</si>
  <si>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</si>
  <si>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</si>
  <si>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</si>
  <si>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</si>
  <si>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</si>
  <si>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</si>
  <si>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</si>
  <si>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</si>
  <si>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</si>
  <si>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</si>
  <si>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</si>
  <si>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</si>
  <si>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</si>
  <si>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</si>
  <si>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</si>
  <si>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</si>
  <si>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</si>
  <si>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</si>
  <si>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</si>
  <si>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</si>
  <si>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</si>
  <si>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</si>
  <si>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</si>
  <si>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</si>
  <si>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</si>
  <si>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</si>
  <si>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</si>
  <si>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</si>
  <si>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</si>
  <si>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</si>
  <si>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</si>
  <si>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</si>
  <si>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</si>
  <si>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</si>
  <si>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</si>
  <si>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</si>
  <si>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</si>
  <si>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</si>
  <si>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</si>
  <si>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</si>
  <si>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</si>
  <si>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</si>
  <si>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</si>
  <si>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</si>
  <si>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</si>
  <si>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</si>
  <si>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</si>
  <si>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</si>
  <si>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</si>
  <si>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</si>
  <si>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</si>
  <si>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</si>
  <si>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</si>
  <si>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</si>
  <si>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</si>
  <si>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</si>
  <si>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</si>
  <si>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</si>
  <si>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</si>
  <si>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</si>
  <si>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</si>
  <si>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</si>
  <si>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</si>
  <si>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</si>
  <si>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</si>
  <si>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</si>
  <si>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</si>
  <si>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</si>
  <si>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</si>
  <si>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</si>
  <si>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</si>
  <si>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</si>
  <si>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</si>
  <si>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</si>
  <si>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</si>
  <si>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</si>
  <si>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</si>
  <si>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</si>
  <si>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</si>
  <si>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</si>
  <si>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</si>
  <si>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</si>
  <si>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</si>
  <si>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</si>
  <si>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</si>
  <si>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</si>
  <si>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</si>
  <si>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</si>
  <si>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</si>
  <si>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</si>
  <si>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</si>
  <si>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</si>
  <si>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</si>
  <si>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</si>
  <si>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</si>
  <si>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</si>
  <si>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</si>
  <si>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</si>
  <si>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</si>
  <si>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</si>
  <si>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</si>
  <si>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</si>
  <si>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</si>
  <si>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</si>
  <si>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</si>
  <si>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</si>
  <si>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</si>
  <si>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</si>
  <si>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</si>
  <si>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</si>
  <si>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</si>
  <si>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</si>
  <si>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</si>
  <si>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</si>
  <si>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</si>
  <si>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</si>
  <si>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</si>
  <si>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</si>
  <si>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</si>
  <si>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</si>
  <si>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</si>
  <si>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</si>
  <si>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</si>
  <si>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</si>
  <si>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</si>
  <si>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</si>
  <si>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</si>
  <si>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</si>
  <si>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</si>
  <si>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</si>
  <si>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</si>
  <si>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</si>
  <si>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</si>
  <si>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</si>
  <si>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</si>
  <si>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</si>
  <si>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</si>
  <si>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</si>
  <si>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</si>
  <si>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</si>
  <si>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</si>
  <si>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</si>
  <si>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</si>
  <si>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</si>
  <si>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</si>
  <si>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</si>
  <si>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</si>
  <si>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</si>
  <si>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</si>
  <si>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</si>
  <si>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</si>
  <si>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</si>
  <si>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</si>
  <si>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</si>
  <si>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</si>
  <si>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</si>
  <si>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</si>
  <si>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</si>
  <si>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</si>
  <si>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</si>
  <si>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</si>
  <si>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</si>
  <si>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</si>
  <si>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</si>
  <si>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</si>
  <si>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</si>
  <si>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</si>
  <si>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</si>
  <si>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</si>
  <si>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</si>
  <si>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</si>
  <si>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</si>
  <si>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</si>
  <si>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</si>
  <si>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</si>
  <si>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</si>
  <si>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</si>
  <si>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</si>
  <si>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</si>
  <si>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</si>
  <si>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</si>
  <si>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</si>
  <si>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</si>
  <si>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</si>
  <si>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</si>
  <si>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</si>
  <si>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</si>
  <si>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</si>
  <si>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</si>
  <si>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</si>
  <si>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</si>
  <si>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</si>
  <si>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</si>
  <si>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</si>
  <si>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</si>
  <si>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</si>
  <si>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</si>
  <si>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</si>
  <si>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</si>
  <si>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</si>
  <si>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</si>
  <si>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</si>
  <si>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</si>
  <si>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</si>
  <si>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</si>
  <si>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</si>
  <si>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</si>
  <si>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</si>
  <si>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</si>
  <si>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</si>
  <si>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</si>
  <si>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</si>
  <si>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</si>
  <si>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</si>
  <si>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</si>
  <si>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</si>
  <si>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</si>
  <si>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</si>
  <si>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</si>
  <si>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</si>
  <si>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</si>
  <si>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</si>
  <si>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</si>
  <si>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</si>
  <si>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</si>
  <si>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</si>
  <si>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</si>
  <si>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</si>
  <si>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</si>
  <si>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</si>
  <si>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</si>
  <si>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</si>
  <si>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</si>
  <si>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</si>
  <si>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</si>
  <si>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</si>
  <si>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</si>
  <si>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</si>
  <si>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</si>
  <si>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</si>
  <si>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</si>
  <si>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</si>
  <si>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</si>
  <si>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</si>
  <si>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</si>
  <si>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</si>
  <si>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</si>
  <si>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</si>
  <si>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</si>
  <si>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</si>
  <si>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</si>
  <si>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</si>
  <si>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</si>
  <si>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</si>
  <si>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</si>
  <si>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</si>
  <si>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</si>
  <si>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</si>
  <si>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</si>
  <si>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</si>
  <si>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</si>
  <si>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</si>
  <si>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</si>
  <si>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</si>
  <si>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</si>
  <si>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</si>
  <si>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</si>
  <si>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</si>
  <si>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</si>
  <si>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</si>
  <si>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</si>
  <si>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</si>
  <si>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</si>
  <si>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</si>
  <si>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</si>
  <si>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</si>
  <si>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</si>
  <si>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</si>
  <si>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</si>
  <si>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</si>
  <si>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</si>
  <si>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</si>
  <si>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</si>
  <si>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</si>
  <si>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</si>
  <si>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</si>
  <si>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</si>
  <si>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</si>
  <si>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</si>
  <si>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</si>
  <si>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</si>
  <si>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</si>
  <si>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</si>
  <si>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</si>
  <si>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</si>
  <si>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</si>
  <si>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</si>
  <si>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</si>
  <si>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</si>
  <si>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</si>
  <si>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</si>
  <si>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</si>
  <si>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</si>
  <si>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</si>
  <si>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</si>
  <si>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</si>
  <si>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</si>
  <si>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</si>
  <si>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</si>
  <si>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</si>
  <si>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</si>
  <si>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</si>
  <si>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</si>
  <si>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</si>
  <si>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</si>
  <si>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</si>
  <si>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</si>
  <si>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</si>
  <si>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</si>
  <si>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</si>
  <si>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</si>
  <si>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</si>
  <si>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</si>
  <si>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</si>
  <si>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</si>
  <si>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</si>
  <si>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</si>
  <si>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</si>
  <si>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</si>
  <si>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</si>
  <si>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</si>
  <si>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</si>
  <si>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</si>
  <si>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</si>
  <si>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</si>
  <si>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</si>
  <si>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</si>
  <si>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</si>
  <si>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</si>
  <si>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</si>
  <si>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</si>
  <si>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</si>
  <si>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</si>
  <si>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</si>
  <si>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</si>
  <si>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</si>
  <si>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</si>
  <si>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</si>
  <si>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</si>
  <si>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</si>
  <si>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</si>
  <si>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</si>
  <si>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</si>
  <si>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</si>
  <si>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</si>
  <si>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</si>
  <si>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</si>
  <si>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</si>
  <si>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</si>
  <si>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</si>
  <si>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</si>
  <si>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</si>
  <si>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</si>
  <si>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</si>
  <si>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</si>
  <si>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</si>
  <si>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</si>
  <si>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</si>
  <si>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</si>
  <si>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</si>
  <si>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</si>
  <si>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</si>
  <si>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</si>
  <si>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</si>
  <si>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</si>
  <si>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</si>
  <si>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</si>
  <si>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</si>
  <si>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</si>
  <si>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</si>
  <si>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</si>
  <si>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</si>
  <si>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</si>
  <si>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</si>
  <si>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</si>
  <si>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</si>
  <si>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</si>
  <si>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</si>
  <si>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</si>
  <si>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</si>
  <si>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</si>
  <si>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</si>
  <si>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</si>
  <si>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</si>
  <si>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</si>
  <si>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</si>
  <si>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</si>
  <si>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</si>
  <si>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</si>
  <si>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</si>
  <si>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</si>
  <si>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</si>
  <si>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</si>
  <si>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</si>
  <si>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</si>
  <si>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</si>
  <si>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</si>
  <si>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</si>
  <si>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</si>
  <si>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</si>
  <si>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</si>
  <si>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</si>
  <si>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</si>
  <si>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</si>
  <si>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</si>
  <si>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</si>
  <si>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</si>
  <si>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</si>
  <si>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</si>
  <si>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</si>
  <si>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</si>
  <si>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</si>
  <si>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</si>
  <si>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</si>
  <si>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</si>
  <si>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</si>
  <si>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</si>
  <si>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</si>
  <si>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</si>
  <si>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</si>
  <si>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</si>
  <si>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</si>
  <si>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</si>
  <si>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</si>
  <si>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</si>
  <si>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</si>
  <si>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</si>
  <si>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</si>
  <si>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</si>
  <si>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</si>
  <si>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</si>
  <si>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</si>
  <si>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</si>
  <si>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</si>
  <si>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</si>
  <si>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</si>
  <si>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</si>
  <si>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</si>
  <si>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</si>
  <si>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</si>
  <si>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</si>
  <si>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</si>
  <si>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</si>
  <si>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</si>
  <si>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</si>
  <si>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</si>
  <si>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</si>
  <si>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</si>
  <si>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</si>
  <si>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</si>
  <si>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</si>
  <si>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</si>
  <si>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</si>
  <si>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</si>
  <si>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</si>
  <si>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</si>
  <si>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</si>
  <si>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</si>
  <si>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</si>
  <si>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</si>
  <si>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</si>
  <si>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</si>
  <si>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</si>
  <si>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</si>
  <si>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</si>
  <si>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</si>
  <si>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</si>
  <si>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</si>
  <si>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</si>
  <si>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</si>
  <si>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</si>
  <si>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</si>
  <si>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</si>
  <si>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</si>
  <si>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</si>
  <si>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</si>
  <si>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</si>
  <si>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</si>
  <si>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</si>
  <si>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</si>
  <si>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</si>
  <si>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</si>
  <si>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</si>
  <si>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</si>
  <si>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</si>
  <si>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</si>
  <si>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</si>
  <si>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</si>
  <si>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</si>
  <si>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</si>
  <si>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</si>
  <si>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</si>
  <si>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</si>
  <si>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</si>
  <si>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</si>
  <si>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</si>
  <si>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</si>
  <si>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</si>
  <si>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</si>
  <si>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</si>
  <si>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</si>
  <si>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</si>
  <si>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</si>
  <si>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</si>
  <si>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</si>
  <si>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</si>
  <si>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</si>
  <si>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</si>
  <si>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</si>
  <si>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</si>
  <si>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</si>
  <si>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</si>
  <si>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</si>
  <si>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</si>
  <si>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</si>
  <si>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</si>
  <si>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</si>
  <si>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</si>
  <si>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</si>
  <si>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</si>
  <si>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</si>
  <si>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</si>
  <si>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</si>
  <si>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</si>
  <si>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</si>
  <si>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</si>
  <si>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</si>
  <si>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</si>
  <si>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</si>
  <si>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</si>
  <si>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</si>
  <si>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</si>
  <si>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</si>
  <si>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</si>
  <si>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</si>
  <si>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</si>
  <si>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</si>
  <si>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</si>
  <si>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</si>
  <si>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</si>
  <si>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</si>
  <si>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</si>
  <si>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</si>
  <si>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</si>
  <si>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</si>
  <si>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</si>
  <si>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</si>
  <si>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</si>
  <si>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</si>
  <si>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</si>
  <si>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</si>
  <si>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</si>
  <si>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</si>
  <si>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</si>
  <si>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</si>
  <si>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</si>
  <si>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</si>
  <si>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</si>
  <si>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</si>
  <si>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</si>
  <si>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</si>
  <si>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</si>
  <si>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</si>
  <si>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</si>
  <si>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</si>
  <si>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</si>
  <si>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</si>
  <si>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</si>
  <si>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</si>
  <si>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</si>
  <si>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</si>
  <si>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</si>
  <si>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</si>
  <si>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</si>
  <si>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</si>
  <si>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</si>
  <si>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</si>
  <si>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</si>
  <si>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</si>
  <si>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</si>
  <si>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</si>
  <si>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</si>
  <si>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</si>
  <si>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</si>
  <si>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</si>
  <si>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</si>
  <si>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</si>
  <si>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</si>
  <si>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</si>
  <si>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</si>
  <si>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</si>
  <si>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</si>
  <si>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</si>
  <si>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</si>
  <si>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</si>
  <si>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</si>
  <si>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</si>
  <si>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</si>
  <si>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</si>
  <si>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</si>
  <si>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</si>
  <si>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</si>
  <si>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</si>
  <si>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</si>
  <si>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</si>
  <si>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</si>
  <si>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</si>
  <si>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</si>
  <si>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</si>
  <si>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</si>
  <si>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</si>
  <si>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</si>
  <si>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</si>
  <si>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</si>
  <si>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</si>
  <si>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</si>
  <si>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</si>
  <si>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</si>
  <si>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</si>
  <si>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</si>
  <si>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</si>
  <si>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</si>
  <si>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</si>
  <si>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</si>
  <si>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</si>
  <si>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</si>
  <si>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</si>
  <si>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</si>
  <si>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</si>
  <si>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</si>
  <si>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</si>
  <si>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</si>
  <si>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</si>
  <si>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</si>
  <si>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</si>
  <si>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</si>
  <si>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</si>
  <si>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</si>
  <si>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</si>
  <si>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</si>
  <si>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</si>
  <si>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</si>
  <si>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</si>
  <si>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</si>
  <si>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</si>
  <si>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</si>
  <si>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</si>
  <si>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</si>
  <si>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</si>
  <si>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</si>
  <si>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</si>
  <si>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</si>
  <si>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</si>
  <si>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</si>
  <si>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</si>
  <si>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</si>
  <si>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</si>
  <si>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</si>
  <si>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</si>
  <si>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</si>
  <si>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</si>
  <si>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</si>
  <si>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</si>
  <si>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</si>
  <si>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</si>
  <si>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</si>
  <si>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</si>
  <si>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</si>
  <si>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</si>
  <si>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</si>
  <si>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</si>
  <si>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</si>
  <si>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</si>
  <si>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</si>
  <si>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</si>
  <si>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</si>
  <si>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</si>
  <si>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</si>
  <si>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</si>
  <si>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</si>
  <si>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</si>
  <si>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</si>
  <si>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</si>
  <si>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</si>
  <si>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</si>
  <si>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</si>
  <si>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</si>
  <si>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</si>
  <si>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</si>
  <si>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</si>
  <si>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</si>
  <si>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</si>
  <si>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</si>
  <si>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</si>
  <si>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</si>
  <si>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</si>
  <si>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</si>
  <si>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</si>
  <si>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</si>
  <si>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</si>
  <si>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</si>
  <si>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</si>
  <si>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</si>
  <si>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</si>
  <si>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</si>
  <si>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</si>
  <si>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</si>
  <si>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</si>
  <si>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</si>
  <si>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</si>
  <si>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</si>
  <si>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</si>
  <si>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</si>
  <si>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</si>
  <si>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</si>
  <si>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</si>
  <si>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</si>
  <si>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</si>
  <si>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</si>
  <si>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</si>
  <si>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</si>
  <si>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</si>
  <si>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</si>
  <si>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</si>
  <si>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</si>
  <si>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</si>
  <si>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</si>
  <si>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</si>
  <si>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</si>
  <si>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</si>
  <si>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</si>
  <si>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</si>
  <si>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</si>
  <si>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</si>
  <si>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</si>
  <si>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</si>
  <si>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</si>
  <si>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</si>
  <si>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</si>
  <si>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</si>
  <si>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</si>
  <si>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</si>
  <si>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</si>
  <si>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</si>
  <si>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</si>
  <si>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</si>
  <si>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</si>
  <si>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</si>
  <si>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</si>
  <si>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</si>
  <si>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</si>
  <si>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</si>
  <si>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</si>
  <si>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</si>
  <si>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</si>
  <si>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</si>
  <si>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</si>
  <si>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</si>
  <si>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</si>
  <si>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</si>
  <si>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</si>
  <si>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</si>
  <si>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</si>
  <si>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</si>
  <si>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</si>
  <si>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</si>
  <si>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</si>
  <si>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</si>
  <si>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</si>
  <si>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</si>
  <si>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</si>
  <si>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</si>
  <si>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</si>
  <si>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</si>
  <si>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</si>
  <si>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</si>
  <si>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</si>
  <si>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</si>
  <si>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</si>
  <si>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</si>
  <si>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</si>
  <si>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</si>
  <si>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</si>
  <si>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</si>
  <si>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</si>
  <si>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</si>
  <si>
    <t>Heated Knife Handle</t>
  </si>
  <si>
    <t>11a</t>
  </si>
  <si>
    <t>11b</t>
  </si>
  <si>
    <t>11c</t>
  </si>
  <si>
    <t>11d</t>
  </si>
  <si>
    <t>11e</t>
  </si>
  <si>
    <t>4l</t>
  </si>
  <si>
    <t>4m</t>
  </si>
  <si>
    <t>1.0.4</t>
  </si>
  <si>
    <t>4i</t>
  </si>
  <si>
    <t>1Y</t>
  </si>
  <si>
    <t>Pump</t>
  </si>
  <si>
    <t>BlockPipe</t>
  </si>
  <si>
    <t>11f</t>
  </si>
  <si>
    <t>11g</t>
  </si>
  <si>
    <t>Display</t>
  </si>
  <si>
    <t>Pipe</t>
  </si>
  <si>
    <t>Bedrock Oil</t>
  </si>
  <si>
    <t>FlowTickHeatIntensityRatio, FlowItemsPerHeatIntensity, AutomaticInputCooldownSecs</t>
  </si>
  <si>
    <t>11h</t>
  </si>
  <si>
    <t>11k</t>
  </si>
  <si>
    <t>11j</t>
  </si>
  <si>
    <t>11i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</si>
</sst>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7">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4">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xf numFmtId="0" fontId="0" fillId="0" borderId="0" xfId="0" applyFont="1"/>
    <xf numFmtId="49" fontId="0" fillId="0" borderId="0" xfId="2" applyNumberFormat="1" applyFont="1"/>
  </cellXfs>
  <cellStyles count="5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row r="98">
          <cell r="A98" t="str">
            <v>1.0.4</v>
          </cell>
        </row>
        <row r="101">
          <cell r="A101" t="str">
            <v>1.0.7</v>
          </cell>
        </row>
        <row r="102">
          <cell r="A102" t="str">
            <v>1.1.0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row r="14">
          <cell r="B14" t="str">
            <v>Heated Knife Handle</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400"/>
  <sheetViews>
    <sheetView topLeftCell="AB1" workbookViewId="0">
      <pane ySplit="1" topLeftCell="A101" activePane="bottomLeft" state="frozen"/>
      <selection pane="bottomLeft" activeCell="AF16" sqref="AF16"/>
    </sheetView>
  </sheetViews>
  <sheetFormatPr defaultColWidth="8.85546875" defaultRowHeight="12.75" x14ac:dyDescent="0.2"/>
  <cols>
    <col min="1" max="1" width="11.42578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42578125" style="4" bestFit="1" customWidth="1"/>
    <col min="14" max="14" width="5" style="4" customWidth="1"/>
    <col min="15" max="15" width="7.85546875" style="4" customWidth="1"/>
    <col min="16" max="16" width="12.42578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42578125" style="52" customWidth="1"/>
    <col min="25" max="25" width="18.7109375" style="69" customWidth="1"/>
    <col min="26" max="26" width="20.140625" customWidth="1"/>
    <col min="27" max="27" width="39.28515625" customWidth="1"/>
    <col min="28" max="28" width="19.140625" bestFit="1" customWidth="1"/>
    <col min="29" max="30" width="16.140625" customWidth="1"/>
    <col min="31" max="32" width="30" customWidth="1"/>
    <col min="33" max="33" width="14" style="4" customWidth="1"/>
    <col min="34" max="34" width="14.28515625" customWidth="1"/>
  </cols>
  <sheetData>
    <row r="1" spans="1:34" s="20" customFormat="1" ht="25.5" x14ac:dyDescent="0.2">
      <c r="A1" s="20" t="s">
        <v>4015</v>
      </c>
      <c r="B1" s="20" t="s">
        <v>4014</v>
      </c>
      <c r="C1" s="43" t="str">
        <f>Ores!$C$1</f>
        <v>Ore</v>
      </c>
      <c r="D1" s="43" t="str">
        <f>Ingots!$C$1</f>
        <v>Ingot</v>
      </c>
      <c r="E1" s="43" t="str">
        <f>'Block (Comp)'!$C$1</f>
        <v>Compressed Block</v>
      </c>
      <c r="F1" s="43" t="str">
        <f>Catalysts!C1</f>
        <v>Catalyst</v>
      </c>
      <c r="G1" s="43" t="s">
        <v>3977</v>
      </c>
      <c r="H1" s="43" t="s">
        <v>3978</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Internal!C1</f>
        <v>Internal Object</v>
      </c>
      <c r="AG1" s="43" t="str">
        <f>'[1]Items (MC)'!B1</f>
        <v>Minecraft Item</v>
      </c>
      <c r="AH1" s="43" t="str">
        <f>'[1]Blocks (MC)'!B1</f>
        <v>Minecraft Block</v>
      </c>
    </row>
    <row r="2" spans="1:34" x14ac:dyDescent="0.2">
      <c r="A2">
        <f>COUNTIF(C:AI,"??*")</f>
        <v>3684</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3" t="str">
        <f>Internal!C2</f>
        <v>Oil</v>
      </c>
      <c r="AG2" s="45" t="str">
        <f>'[1]Items (MC)'!B2</f>
        <v>Iron Shovel</v>
      </c>
      <c r="AH2" s="45" t="str">
        <f>'[1]Blocks (MC)'!B2</f>
        <v>Air</v>
      </c>
    </row>
    <row r="3" spans="1:34"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3" t="str">
        <f>Internal!C3</f>
        <v>Light</v>
      </c>
      <c r="AG3" s="45" t="str">
        <f>'[1]Items (MC)'!B3</f>
        <v>Iron Pickaxe</v>
      </c>
      <c r="AH3" s="45" t="str">
        <f>'[1]Blocks (MC)'!B3</f>
        <v>Stone</v>
      </c>
    </row>
    <row r="4" spans="1:34" x14ac:dyDescent="0.2">
      <c r="A4">
        <f>COUNTIF(D:D,"??*")</f>
        <v>22</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(Low Density PolyEthylene)</v>
      </c>
      <c r="AB4" s="45" t="str">
        <f>Inventories!$D$4</f>
        <v>Extruder</v>
      </c>
      <c r="AC4" s="45" t="str">
        <f>'Gripped Tools'!$C$4</f>
        <v>Gripped Iron Axe</v>
      </c>
      <c r="AD4" s="45" t="str">
        <f>'Pogo Stick'!$C$4</f>
        <v>Iron Pogo Stick</v>
      </c>
      <c r="AE4" s="45" t="str">
        <f>'Custom Item'!$C$4</f>
        <v>Flame Thrower</v>
      </c>
      <c r="AF4" s="43" t="str">
        <f>Internal!C4</f>
        <v>BedrockOil</v>
      </c>
      <c r="AG4" s="45" t="str">
        <f>'[1]Items (MC)'!B4</f>
        <v>Iron Axe</v>
      </c>
      <c r="AH4" s="45" t="str">
        <f>'[1]Blocks (MC)'!B4</f>
        <v>Grass</v>
      </c>
    </row>
    <row r="5" spans="1:34" x14ac:dyDescent="0.2">
      <c r="A5">
        <f>COUNTIF(E:E,"??*")</f>
        <v>24</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3" t="str">
        <f>Internal!C5</f>
        <v>BlockPipe</v>
      </c>
      <c r="AG5" s="45" t="str">
        <f>'[1]Items (MC)'!B5</f>
        <v>Flint And Steel</v>
      </c>
      <c r="AH5" s="45" t="str">
        <f>'[1]Blocks (MC)'!B5</f>
        <v>Dirt</v>
      </c>
    </row>
    <row r="6" spans="1:34"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3">
        <f>Internal!C6</f>
        <v>0</v>
      </c>
      <c r="AG6" s="45" t="str">
        <f>'[1]Items (MC)'!B6</f>
        <v>Apple</v>
      </c>
      <c r="AH6" s="45" t="str">
        <f>'[1]Blocks (MC)'!B6</f>
        <v>Cobblestone</v>
      </c>
    </row>
    <row r="7" spans="1:34"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3">
        <f>Internal!C7</f>
        <v>0</v>
      </c>
      <c r="AG7" s="45" t="str">
        <f>'[1]Items (MC)'!B7</f>
        <v>Bow</v>
      </c>
      <c r="AH7" s="45" t="str">
        <f>'[1]Blocks (MC)'!B7</f>
        <v>Planks</v>
      </c>
    </row>
    <row r="8" spans="1:34"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3">
        <f>Internal!C8</f>
        <v>0</v>
      </c>
      <c r="AG8" s="45" t="str">
        <f>'[1]Items (MC)'!B8</f>
        <v>Arrow</v>
      </c>
      <c r="AH8" s="45" t="str">
        <f>'[1]Blocks (MC)'!B8</f>
        <v>Sapling</v>
      </c>
    </row>
    <row r="9" spans="1:34"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e">
        <f>'Molded Items'!#REF!</f>
        <v>#REF!</v>
      </c>
      <c r="AB9" s="45" t="str">
        <f>Inventories!$D9</f>
        <v>Fueled Lamp</v>
      </c>
      <c r="AC9" s="45" t="str">
        <f>'Gripped Tools'!$C$9</f>
        <v>Gripped Wooden Axe</v>
      </c>
      <c r="AD9" s="45" t="str">
        <f>'Pogo Stick'!$C$9</f>
        <v>Gripped Stone Pogo Stick</v>
      </c>
      <c r="AE9" s="45" t="str">
        <f>'Custom Item'!$C$9</f>
        <v>Phase Shifter</v>
      </c>
      <c r="AF9" s="43">
        <f>Internal!C9</f>
        <v>0</v>
      </c>
      <c r="AG9" s="45" t="str">
        <f>'[1]Items (MC)'!B9</f>
        <v>Coal</v>
      </c>
      <c r="AH9" s="45" t="str">
        <f>'[1]Blocks (MC)'!B9</f>
        <v>Bedrock</v>
      </c>
    </row>
    <row r="10" spans="1:34"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Items'!$C$9</f>
        <v>Tether (PolyIsoPrene)</v>
      </c>
      <c r="AB10" s="45" t="str">
        <f>Inventories!$D10</f>
        <v>Chemical Processor</v>
      </c>
      <c r="AC10" s="45" t="str">
        <f>'Gripped Tools'!$C$10</f>
        <v>Gripped Stone Sword</v>
      </c>
      <c r="AD10" s="45" t="str">
        <f>'Pogo Stick'!$C$10</f>
        <v>Gripped Iron Pogo Stick</v>
      </c>
      <c r="AE10" s="45" t="str">
        <f>'Custom Item'!$C$10</f>
        <v>Scuba Tank</v>
      </c>
      <c r="AF10" s="43">
        <f>Internal!C10</f>
        <v>0</v>
      </c>
      <c r="AG10" s="45" t="str">
        <f>'[1]Items (MC)'!B10</f>
        <v>Diamond</v>
      </c>
      <c r="AH10" s="45" t="str">
        <f>'[1]Blocks (MC)'!B10</f>
        <v>Flowing Water</v>
      </c>
    </row>
    <row r="11" spans="1:34"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Items'!$C$10</f>
        <v>Cord (PolyIsoPrene)</v>
      </c>
      <c r="AB11" s="45" t="str">
        <f>Inventories!$D11</f>
        <v>Oil Derrick</v>
      </c>
      <c r="AC11" s="45" t="str">
        <f>'Gripped Tools'!$C$11</f>
        <v>Gripped Stone Shovel</v>
      </c>
      <c r="AD11" s="45" t="str">
        <f>'Pogo Stick'!$C$11</f>
        <v>Gripped Golden Pogo Stick</v>
      </c>
      <c r="AE11" s="45" t="str">
        <f>'Custom Item'!$C$11</f>
        <v>Wetsuit</v>
      </c>
      <c r="AF11" s="43">
        <f>Internal!C11</f>
        <v>0</v>
      </c>
      <c r="AG11" s="45" t="str">
        <f>'[1]Items (MC)'!B11</f>
        <v>Iron Ingot</v>
      </c>
      <c r="AH11" s="45" t="str">
        <f>'[1]Blocks (MC)'!B11</f>
        <v>Water</v>
      </c>
    </row>
    <row r="12" spans="1:34"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Items'!$C$11</f>
        <v>Hose (PolyIsoPrene)</v>
      </c>
      <c r="AB12" s="45" t="str">
        <f>Inventories!$D12</f>
        <v>Plastic Chest</v>
      </c>
      <c r="AC12" s="45" t="str">
        <f>'Gripped Tools'!$C$12</f>
        <v>Gripped Stone Pickaxe</v>
      </c>
      <c r="AD12" s="45" t="str">
        <f>'Pogo Stick'!$C12</f>
        <v>Gripped Diamond Pogo Stick</v>
      </c>
      <c r="AE12" s="45" t="str">
        <f>'Custom Item'!$C$12</f>
        <v>Structural Truss</v>
      </c>
      <c r="AF12" s="43">
        <f>Internal!C12</f>
        <v>0</v>
      </c>
      <c r="AG12" s="45" t="str">
        <f>'[1]Items (MC)'!B12</f>
        <v>Gold Ingot</v>
      </c>
      <c r="AH12" s="45" t="str">
        <f>'[1]Blocks (MC)'!B12</f>
        <v>Flowing Lava</v>
      </c>
    </row>
    <row r="13" spans="1:34"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Items'!C12</f>
        <v>Large Pipe (PolyPropylene)</v>
      </c>
      <c r="AB13" s="45" t="str">
        <f>Inventories!$D13</f>
        <v>Wine Press</v>
      </c>
      <c r="AC13" s="45" t="str">
        <f>'Gripped Tools'!$C$13</f>
        <v>Gripped Stone Axe</v>
      </c>
      <c r="AD13" s="45">
        <f>'Pogo Stick'!$C13</f>
        <v>0</v>
      </c>
      <c r="AE13" s="45" t="str">
        <f>'Custom Item'!$C$13</f>
        <v>Barley</v>
      </c>
      <c r="AF13" s="43">
        <f>Internal!C13</f>
        <v>0</v>
      </c>
      <c r="AG13" s="45" t="str">
        <f>'[1]Items (MC)'!B13</f>
        <v>Iron Sword</v>
      </c>
      <c r="AH13" s="45" t="str">
        <f>'[1]Blocks (MC)'!B13</f>
        <v>Lava</v>
      </c>
    </row>
    <row r="14" spans="1:34"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Items'!C13</f>
        <v>Flashlight Shaft (PolyPropylene)</v>
      </c>
      <c r="AB14" s="45" t="str">
        <f>Inventories!$D14</f>
        <v>Spotlight</v>
      </c>
      <c r="AC14" s="45" t="str">
        <f>'Gripped Tools'!$C$14</f>
        <v>Gripped Diamond Sword</v>
      </c>
      <c r="AD14" s="45">
        <f>'Pogo Stick'!$C14</f>
        <v>0</v>
      </c>
      <c r="AE14" s="45" t="str">
        <f>'Custom Item'!$C$14</f>
        <v>Grapes</v>
      </c>
      <c r="AF14" s="43">
        <f>Internal!C14</f>
        <v>0</v>
      </c>
      <c r="AG14" s="45" t="str">
        <f>'[1]Items (MC)'!B14</f>
        <v>Wooden Sword</v>
      </c>
      <c r="AH14" s="45" t="str">
        <f>'[1]Blocks (MC)'!B14</f>
        <v>Sand</v>
      </c>
    </row>
    <row r="15" spans="1:34"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t="str">
        <f xml:space="preserve"> 'Molded Items'!C14</f>
        <v>Heated Knife Handle (PolyPropylene)</v>
      </c>
      <c r="AB15" s="45" t="str">
        <f>Inventories!$D15</f>
        <v>Merox Treatment Unit</v>
      </c>
      <c r="AC15" s="45" t="str">
        <f>'Gripped Tools'!$C$15</f>
        <v>Gripped Diamond Shovel</v>
      </c>
      <c r="AD15" s="45">
        <f>'Pogo Stick'!$C15</f>
        <v>0</v>
      </c>
      <c r="AE15" s="45" t="str">
        <f>'Custom Item'!$C$15</f>
        <v>Copper Pipe</v>
      </c>
      <c r="AF15" s="43">
        <f>Internal!C15</f>
        <v>0</v>
      </c>
      <c r="AG15" s="45" t="str">
        <f>'[1]Items (MC)'!B15</f>
        <v>Wooden Shovel</v>
      </c>
      <c r="AH15" s="45" t="str">
        <f>'[1]Blocks (MC)'!B15</f>
        <v>Gravel</v>
      </c>
    </row>
    <row r="16" spans="1:34"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t="str">
        <f xml:space="preserve"> 'Molded Items'!C15</f>
        <v>Heated Knife Handle (PolyEther Ether Ketone)</v>
      </c>
      <c r="AB16" s="45" t="str">
        <f>Inventories!$D16</f>
        <v>Flow Regulator</v>
      </c>
      <c r="AC16" s="45" t="str">
        <f>'Gripped Tools'!$C$16</f>
        <v>Gripped Diamond Pickaxe</v>
      </c>
      <c r="AD16" s="45">
        <f>'Pogo Stick'!$C16</f>
        <v>0</v>
      </c>
      <c r="AE16" s="45" t="str">
        <f>'Custom Item'!$C$16</f>
        <v>Regulator</v>
      </c>
      <c r="AF16" s="43">
        <f>Internal!C16</f>
        <v>0</v>
      </c>
      <c r="AG16" s="45" t="str">
        <f>'[1]Items (MC)'!B16</f>
        <v>Wooden Pickaxe</v>
      </c>
      <c r="AH16" s="45" t="str">
        <f>'[1]Blocks (MC)'!B16</f>
        <v>Gold Ore</v>
      </c>
    </row>
    <row r="17" spans="1:34"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t="str">
        <f xml:space="preserve"> 'Molded Items'!C16</f>
        <v>Heated Knife Handle (PolyIsoPrene)</v>
      </c>
      <c r="AB17" s="45" t="str">
        <f>Inventories!$D17</f>
        <v>Condenser</v>
      </c>
      <c r="AC17" s="45" t="str">
        <f>'Gripped Tools'!$C$17</f>
        <v>Gripped Diamond Axe</v>
      </c>
      <c r="AD17" s="45">
        <f>'Pogo Stick'!$C17</f>
        <v>0</v>
      </c>
      <c r="AE17" s="45" t="str">
        <f>'Custom Item'!$C$17</f>
        <v>Lighter</v>
      </c>
      <c r="AF17" s="43">
        <f>Internal!C17</f>
        <v>0</v>
      </c>
      <c r="AG17" s="45" t="str">
        <f>'[1]Items (MC)'!B17</f>
        <v>Wooden Axe</v>
      </c>
      <c r="AH17" s="45" t="str">
        <f>'[1]Blocks (MC)'!B17</f>
        <v>Iron Ore</v>
      </c>
    </row>
    <row r="18" spans="1:34"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t="e">
        <f xml:space="preserve"> 'Molded Items'!#REF!</f>
        <v>#REF!</v>
      </c>
      <c r="AB18" s="45" t="str">
        <f>Inventories!$D18</f>
        <v>Pump</v>
      </c>
      <c r="AC18" s="45" t="str">
        <f>'Gripped Tools'!$C$18</f>
        <v>Gripped Golden Sword</v>
      </c>
      <c r="AD18" s="45">
        <f>'Pogo Stick'!$C18</f>
        <v>0</v>
      </c>
      <c r="AE18" s="45" t="str">
        <f>'Custom Item'!$C$18</f>
        <v>Membrane X</v>
      </c>
      <c r="AF18" s="43">
        <f>Internal!C18</f>
        <v>0</v>
      </c>
      <c r="AG18" s="45" t="str">
        <f>'[1]Items (MC)'!B18</f>
        <v>Stone Sword</v>
      </c>
      <c r="AH18" s="45" t="str">
        <f>'[1]Blocks (MC)'!B18</f>
        <v>Coal Ore</v>
      </c>
    </row>
    <row r="19" spans="1:34"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t="e">
        <f xml:space="preserve"> 'Molded Items'!#REF!</f>
        <v>#REF!</v>
      </c>
      <c r="AB19" s="45">
        <f>Inventories!$D19</f>
        <v>0</v>
      </c>
      <c r="AC19" s="45" t="str">
        <f>'Gripped Tools'!$C$19</f>
        <v>Gripped Golden Shovel</v>
      </c>
      <c r="AD19" s="45">
        <f>'Pogo Stick'!$C19</f>
        <v>0</v>
      </c>
      <c r="AE19" s="45" t="str">
        <f>'Custom Item'!$C$19</f>
        <v>Membrane O</v>
      </c>
      <c r="AF19" s="43">
        <f>Internal!C19</f>
        <v>0</v>
      </c>
      <c r="AG19" s="45" t="str">
        <f>'[1]Items (MC)'!B19</f>
        <v>Stone Shovel</v>
      </c>
      <c r="AH19" s="45" t="str">
        <f>'[1]Blocks (MC)'!B19</f>
        <v>Log</v>
      </c>
    </row>
    <row r="20" spans="1:34"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t="e">
        <f xml:space="preserve"> 'Molded Items'!#REF!</f>
        <v>#REF!</v>
      </c>
      <c r="AB20" s="45">
        <f>Inventories!$D20</f>
        <v>0</v>
      </c>
      <c r="AC20" s="45" t="str">
        <f>'Gripped Tools'!$C$20</f>
        <v>Gripped Golden Pickaxe</v>
      </c>
      <c r="AD20" s="45">
        <f>'Pogo Stick'!$C20</f>
        <v>0</v>
      </c>
      <c r="AE20" s="45" t="str">
        <f>'Custom Item'!$C$20</f>
        <v>Separation Membrane</v>
      </c>
      <c r="AF20" s="43">
        <f>Internal!C20</f>
        <v>0</v>
      </c>
      <c r="AG20" s="45" t="str">
        <f>'[1]Items (MC)'!B20</f>
        <v>Stone Pickaxe</v>
      </c>
      <c r="AH20" s="45" t="str">
        <f>'[1]Blocks (MC)'!B20</f>
        <v>Leaves</v>
      </c>
    </row>
    <row r="21" spans="1:34"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t="str">
        <f xml:space="preserve"> 'Molded Items'!C17</f>
        <v>Fibers (Acrylic-Formaldehyde)</v>
      </c>
      <c r="AB21" s="45">
        <f>Inventories!$D21</f>
        <v>0</v>
      </c>
      <c r="AC21" s="45" t="str">
        <f>'Gripped Tools'!$C$21</f>
        <v>Gripped Golden Axe</v>
      </c>
      <c r="AD21" s="45">
        <f>'Pogo Stick'!$C21</f>
        <v>0</v>
      </c>
      <c r="AE21" s="45" t="str">
        <f>'Custom Item'!$C21</f>
        <v>Trampoline</v>
      </c>
      <c r="AF21" s="43">
        <f>Internal!C21</f>
        <v>0</v>
      </c>
      <c r="AG21" s="45" t="str">
        <f>'[1]Items (MC)'!B21</f>
        <v>Stone Axe</v>
      </c>
      <c r="AH21" s="45" t="str">
        <f>'[1]Blocks (MC)'!B21</f>
        <v>Sponge</v>
      </c>
    </row>
    <row r="22" spans="1:34" x14ac:dyDescent="0.2">
      <c r="A22">
        <f>COUNTIF(V:V,"??*")</f>
        <v>114</v>
      </c>
      <c r="B22" t="str">
        <f>V1</f>
        <v>Polymer Block</v>
      </c>
      <c r="C22" s="44" t="str">
        <f>Ores!C22</f>
        <v>OilField</v>
      </c>
      <c r="D22" s="44" t="str">
        <f>Ingots!C22</f>
        <v>Chrome Ingot</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t="str">
        <f xml:space="preserve"> 'Molded Items'!C18</f>
        <v>Fibers (Acrylonitrile-Butadiene-Styrene)</v>
      </c>
      <c r="AB22" s="45">
        <f>Inventories!$D22</f>
        <v>0</v>
      </c>
      <c r="AC22" s="45" t="str">
        <f>'Gripped Tools'!$C$22</f>
        <v>Gripped Wooden Hoe</v>
      </c>
      <c r="AD22" s="45">
        <f>'Pogo Stick'!$C22</f>
        <v>0</v>
      </c>
      <c r="AE22" s="45" t="str">
        <f>'Custom Item'!$C22</f>
        <v>Gas Mantle</v>
      </c>
      <c r="AF22" s="43">
        <f>Internal!C22</f>
        <v>0</v>
      </c>
      <c r="AG22" s="45" t="str">
        <f>'[1]Items (MC)'!B22</f>
        <v>Diamond Sword</v>
      </c>
      <c r="AH22" s="45" t="str">
        <f>'[1]Blocks (MC)'!B22</f>
        <v>Glass</v>
      </c>
    </row>
    <row r="23" spans="1:34"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t="str">
        <f xml:space="preserve"> 'Molded Items'!C19</f>
        <v>Fibers (Alkyd Resin)</v>
      </c>
      <c r="AB23" s="45">
        <f>Inventories!$D23</f>
        <v>0</v>
      </c>
      <c r="AC23" s="45" t="str">
        <f>'Gripped Tools'!$C$23</f>
        <v>Gripped Stone Hoe</v>
      </c>
      <c r="AD23" s="45">
        <f>'Pogo Stick'!$C23</f>
        <v>0</v>
      </c>
      <c r="AE23" s="45" t="str">
        <f>'Custom Item'!$C23</f>
        <v>Kevlar Vest</v>
      </c>
      <c r="AF23" s="43">
        <f>Internal!C23</f>
        <v>0</v>
      </c>
      <c r="AG23" s="45" t="str">
        <f>'[1]Items (MC)'!B23</f>
        <v>Diamond Shovel</v>
      </c>
      <c r="AH23" s="45" t="str">
        <f>'[1]Blocks (MC)'!B23</f>
        <v>Lapis Ore</v>
      </c>
    </row>
    <row r="24" spans="1:34" x14ac:dyDescent="0.2">
      <c r="A24">
        <f>COUNTIF(X:X,"??*")</f>
        <v>114</v>
      </c>
      <c r="B24" t="str">
        <f>X1</f>
        <v>Polymer Stairs</v>
      </c>
      <c r="C24" s="44" t="str">
        <f>Ores!C24</f>
        <v>Tin Ore</v>
      </c>
      <c r="D24" s="44">
        <f>Ingots!C24</f>
        <v>0</v>
      </c>
      <c r="E24" s="44" t="str">
        <f>'Block (Comp)'!C24</f>
        <v>Block of Chrome</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t="str">
        <f xml:space="preserve"> 'Molded Items'!C20</f>
        <v>Fibers (Amorphous PolyEthylene Terephthalate)</v>
      </c>
      <c r="AB24" s="45">
        <f>Inventories!$D24</f>
        <v>0</v>
      </c>
      <c r="AC24" s="45" t="str">
        <f>'Gripped Tools'!$C$24</f>
        <v>Gripped Iron Hoe</v>
      </c>
      <c r="AD24" s="45">
        <f>'Pogo Stick'!$C24</f>
        <v>0</v>
      </c>
      <c r="AE24" s="45" t="str">
        <f>'Custom Item'!$C24</f>
        <v>Heat Exchanger</v>
      </c>
      <c r="AF24" s="43">
        <f>Internal!C24</f>
        <v>0</v>
      </c>
      <c r="AG24" s="45" t="str">
        <f>'[1]Items (MC)'!B24</f>
        <v>Diamond Pickaxe</v>
      </c>
      <c r="AH24" s="45" t="str">
        <f>'[1]Blocks (MC)'!B24</f>
        <v>Lapis Block</v>
      </c>
    </row>
    <row r="25" spans="1:34" x14ac:dyDescent="0.2">
      <c r="A25">
        <f>COUNTIF(Z:Z,"??*")</f>
        <v>26</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t="str">
        <f xml:space="preserve"> 'Molded Items'!C21</f>
        <v>Fibers (Bromine Isobutylene-Isoprene Rubber)</v>
      </c>
      <c r="AB25" s="45">
        <f>Inventories!$D25</f>
        <v>0</v>
      </c>
      <c r="AC25" s="45" t="str">
        <f>'Gripped Tools'!$C$25</f>
        <v>Gripped Diamond Hoe</v>
      </c>
      <c r="AD25" s="45">
        <f>'Pogo Stick'!$C25</f>
        <v>0</v>
      </c>
      <c r="AE25" s="45" t="str">
        <f>'Custom Item'!$C25</f>
        <v>Heat Fins</v>
      </c>
      <c r="AF25" s="43">
        <f>Internal!C25</f>
        <v>0</v>
      </c>
      <c r="AG25" s="45" t="str">
        <f>'[1]Items (MC)'!B25</f>
        <v>Diamond Axe</v>
      </c>
      <c r="AH25" s="45" t="str">
        <f>'[1]Blocks (MC)'!B25</f>
        <v>Dispenser</v>
      </c>
    </row>
    <row r="26" spans="1:34" x14ac:dyDescent="0.2">
      <c r="A26">
        <f>COUNTIF(AA:AA,"??*")</f>
        <v>129</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t="str">
        <f>Molds!C26</f>
        <v>Mold (Heated Knife Handle)</v>
      </c>
      <c r="AA26" s="45" t="str">
        <f xml:space="preserve"> 'Molded Items'!C22</f>
        <v>Fibers (Cellulose Diacetate)</v>
      </c>
      <c r="AB26" s="45">
        <f>Inventories!$D26</f>
        <v>0</v>
      </c>
      <c r="AC26" s="45" t="str">
        <f>'Gripped Tools'!$C$26</f>
        <v>Gripped Golden Hoe</v>
      </c>
      <c r="AD26" s="45">
        <f>'Pogo Stick'!$C26</f>
        <v>0</v>
      </c>
      <c r="AE26" s="45" t="str">
        <f>'Custom Item'!$C26</f>
        <v>Flashlight Shaft</v>
      </c>
      <c r="AF26" s="43">
        <f>Internal!C26</f>
        <v>0</v>
      </c>
      <c r="AG26" s="45" t="str">
        <f>'[1]Items (MC)'!B26</f>
        <v>Stick</v>
      </c>
      <c r="AH26" s="45" t="str">
        <f>'[1]Blocks (MC)'!B26</f>
        <v>Sandstone</v>
      </c>
    </row>
    <row r="27" spans="1:34" x14ac:dyDescent="0.2">
      <c r="A27">
        <f>COUNTIF(AB:AB,"??*")</f>
        <v>18</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t="str">
        <f xml:space="preserve"> 'Molded Items'!C23</f>
        <v>Fibers (Cellulose Triacetate)</v>
      </c>
      <c r="AB27" s="45">
        <f>Inventories!$D27</f>
        <v>0</v>
      </c>
      <c r="AC27" s="45">
        <f>'Gripped Tools'!C27</f>
        <v>0</v>
      </c>
      <c r="AD27" s="45">
        <f>'Pogo Stick'!$C27</f>
        <v>0</v>
      </c>
      <c r="AE27" s="45" t="str">
        <f>'Custom Item'!$C27</f>
        <v>Metalized PET film</v>
      </c>
      <c r="AF27" s="43">
        <f>Internal!C27</f>
        <v>0</v>
      </c>
      <c r="AG27" s="45" t="str">
        <f>'[1]Items (MC)'!B27</f>
        <v>Bowl</v>
      </c>
      <c r="AH27" s="45" t="str">
        <f>'[1]Blocks (MC)'!B27</f>
        <v>Noteblock</v>
      </c>
    </row>
    <row r="28" spans="1:34"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t="str">
        <f xml:space="preserve"> 'Molded Items'!C24</f>
        <v>Fibers (Cellulosic)</v>
      </c>
      <c r="AB28" s="45">
        <f>Inventories!$D28</f>
        <v>0</v>
      </c>
      <c r="AC28" s="45">
        <f>'Gripped Tools'!C28</f>
        <v>0</v>
      </c>
      <c r="AD28" s="45">
        <f>'Pogo Stick'!$C28</f>
        <v>0</v>
      </c>
      <c r="AE28" s="45" t="str">
        <f>'Custom Item'!$C28</f>
        <v>Diamond-PolyIsoPrene Heated Knife</v>
      </c>
      <c r="AF28" s="43">
        <f>Internal!C28</f>
        <v>0</v>
      </c>
      <c r="AG28" s="45" t="str">
        <f>'[1]Items (MC)'!B28</f>
        <v>Mushroom Stew</v>
      </c>
      <c r="AH28" s="45" t="str">
        <f>'[1]Blocks (MC)'!B28</f>
        <v>Bed</v>
      </c>
    </row>
    <row r="29" spans="1:34"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t="str">
        <f xml:space="preserve"> 'Molded Items'!C25</f>
        <v>Fibers (Chitin)</v>
      </c>
      <c r="AB29" s="45">
        <f>Inventories!$D29</f>
        <v>0</v>
      </c>
      <c r="AC29" s="45">
        <f>'Gripped Tools'!C29</f>
        <v>0</v>
      </c>
      <c r="AD29" s="45">
        <f>'Pogo Stick'!$C29</f>
        <v>0</v>
      </c>
      <c r="AE29" s="45" t="str">
        <f>'Custom Item'!$C29</f>
        <v>Diamond-PolyPropylene Heated Knife</v>
      </c>
      <c r="AF29" s="43">
        <f>Internal!C29</f>
        <v>0</v>
      </c>
      <c r="AG29" s="45" t="str">
        <f>'[1]Items (MC)'!B29</f>
        <v>Golden Sword</v>
      </c>
      <c r="AH29" s="45" t="str">
        <f>'[1]Blocks (MC)'!B29</f>
        <v>Golden Rail</v>
      </c>
    </row>
    <row r="30" spans="1:34" x14ac:dyDescent="0.2">
      <c r="A30">
        <f>COUNTIF(AE:AE,"??*")</f>
        <v>34</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t="str">
        <f xml:space="preserve"> 'Molded Items'!C26</f>
        <v>Fibers (Chlorine Isobutylene-Isoprene Rubber)</v>
      </c>
      <c r="AB30" s="45">
        <f>Inventories!$D30</f>
        <v>0</v>
      </c>
      <c r="AC30" s="45">
        <f>'Gripped Tools'!C30</f>
        <v>0</v>
      </c>
      <c r="AD30" s="45">
        <f>'Pogo Stick'!$C30</f>
        <v>0</v>
      </c>
      <c r="AE30" s="45" t="str">
        <f>'Custom Item'!$C30</f>
        <v>Diamond-PEEK Heated Knife</v>
      </c>
      <c r="AF30" s="43">
        <f>Internal!C30</f>
        <v>0</v>
      </c>
      <c r="AG30" s="45" t="str">
        <f>'[1]Items (MC)'!B30</f>
        <v>Golden Shovel</v>
      </c>
      <c r="AH30" s="45" t="str">
        <f>'[1]Blocks (MC)'!B30</f>
        <v>Detector Rail</v>
      </c>
    </row>
    <row r="31" spans="1:34" x14ac:dyDescent="0.2">
      <c r="A31">
        <f>COUNTIF(AG:AG,"??*")</f>
        <v>172</v>
      </c>
      <c r="B31" t="str">
        <f>AG1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t="str">
        <f xml:space="preserve"> 'Molded Items'!C27</f>
        <v>Fibers (Epoxy Resin)</v>
      </c>
      <c r="AB31" s="45">
        <f>Inventories!$D31</f>
        <v>0</v>
      </c>
      <c r="AC31" s="45">
        <f>'Gripped Tools'!C31</f>
        <v>0</v>
      </c>
      <c r="AD31" s="45">
        <f>'Pogo Stick'!$C31</f>
        <v>0</v>
      </c>
      <c r="AE31" s="45" t="str">
        <f>'Custom Item'!$C31</f>
        <v>Stainless-PolyIsoPrene Heated Knife</v>
      </c>
      <c r="AF31" s="43">
        <f>Internal!C31</f>
        <v>0</v>
      </c>
      <c r="AG31" s="45" t="str">
        <f>'[1]Items (MC)'!B31</f>
        <v>Golden Pickaxe</v>
      </c>
      <c r="AH31" s="45" t="str">
        <f>'[1]Blocks (MC)'!B31</f>
        <v>Sticky Piston</v>
      </c>
    </row>
    <row r="32" spans="1:34" x14ac:dyDescent="0.2">
      <c r="A32">
        <f>COUNTIF(AH:AH,"??*")</f>
        <v>175</v>
      </c>
      <c r="B32" t="str">
        <f>AH1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t="str">
        <f xml:space="preserve"> 'Molded Items'!C28</f>
        <v>Fibers (Ethoxylates)</v>
      </c>
      <c r="AB32" s="45">
        <f>Inventories!$D32</f>
        <v>0</v>
      </c>
      <c r="AC32" s="45">
        <f>'Gripped Tools'!C32</f>
        <v>0</v>
      </c>
      <c r="AD32" s="45">
        <f>'Pogo Stick'!$C32</f>
        <v>0</v>
      </c>
      <c r="AE32" s="45" t="str">
        <f>'Custom Item'!$C32</f>
        <v>Stainless-PolyPropylene Heated Knife</v>
      </c>
      <c r="AF32" s="43">
        <f>Internal!C32</f>
        <v>0</v>
      </c>
      <c r="AG32" s="45" t="str">
        <f>'[1]Items (MC)'!B32</f>
        <v>Golden Axe</v>
      </c>
      <c r="AH32" s="45" t="str">
        <f>'[1]Blocks (MC)'!B32</f>
        <v>Web</v>
      </c>
    </row>
    <row r="33" spans="1:34" x14ac:dyDescent="0.2">
      <c r="A33">
        <f>COUNTIF(AI:AI,"??*")</f>
        <v>0</v>
      </c>
      <c r="B33">
        <f>AI1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t="str">
        <f xml:space="preserve"> 'Molded Items'!C29</f>
        <v>Fibers (Ethylene-Propylene Monomer)</v>
      </c>
      <c r="AB33" s="45">
        <f>Inventories!$D33</f>
        <v>0</v>
      </c>
      <c r="AC33" s="45">
        <f>'Gripped Tools'!C33</f>
        <v>0</v>
      </c>
      <c r="AD33" s="45">
        <f>'Pogo Stick'!$C33</f>
        <v>0</v>
      </c>
      <c r="AE33" s="45" t="str">
        <f>'Custom Item'!$C33</f>
        <v>Stainless-PEEK Heated Knife</v>
      </c>
      <c r="AF33" s="43">
        <f>Internal!C33</f>
        <v>0</v>
      </c>
      <c r="AG33" s="45" t="str">
        <f>'[1]Items (MC)'!B33</f>
        <v>String</v>
      </c>
      <c r="AH33" s="45" t="str">
        <f>'[1]Blocks (MC)'!B33</f>
        <v>Tallgrass</v>
      </c>
    </row>
    <row r="34" spans="1:34"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t="str">
        <f xml:space="preserve"> 'Molded Items'!C30</f>
        <v>Fibers (Ethylene-Propylene-Diene Monomer)</v>
      </c>
      <c r="AB34" s="45">
        <f>Inventories!$D34</f>
        <v>0</v>
      </c>
      <c r="AC34" s="45">
        <f>'Gripped Tools'!C34</f>
        <v>0</v>
      </c>
      <c r="AD34" s="45">
        <f>'Pogo Stick'!$C34</f>
        <v>0</v>
      </c>
      <c r="AE34" s="45" t="str">
        <f>'Custom Item'!$C34</f>
        <v>Heated Knife Handle</v>
      </c>
      <c r="AF34" s="43">
        <f>Internal!C34</f>
        <v>0</v>
      </c>
      <c r="AG34" s="45" t="str">
        <f>'[1]Items (MC)'!B34</f>
        <v>Feather</v>
      </c>
      <c r="AH34" s="45" t="str">
        <f>'[1]Blocks (MC)'!B34</f>
        <v>Deadbush</v>
      </c>
    </row>
    <row r="35" spans="1:34"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t="str">
        <f xml:space="preserve"> 'Molded Items'!C31</f>
        <v>Fibers (Ethylene-Vinyl Acetate)</v>
      </c>
      <c r="AB35" s="45">
        <f>Inventories!$D35</f>
        <v>0</v>
      </c>
      <c r="AC35" s="45">
        <f>'Gripped Tools'!C35</f>
        <v>0</v>
      </c>
      <c r="AD35" s="45">
        <f>'Pogo Stick'!$C35</f>
        <v>0</v>
      </c>
      <c r="AE35" s="45">
        <f>'Custom Item'!$C35</f>
        <v>0</v>
      </c>
      <c r="AF35" s="43">
        <f>Internal!C35</f>
        <v>0</v>
      </c>
      <c r="AG35" s="45" t="str">
        <f>'[1]Items (MC)'!B35</f>
        <v>Gunpowder</v>
      </c>
      <c r="AH35" s="45" t="str">
        <f>'[1]Blocks (MC)'!B35</f>
        <v>Piston</v>
      </c>
    </row>
    <row r="36" spans="1:34"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t="str">
        <f xml:space="preserve"> 'Molded Items'!C32</f>
        <v>Fibers (High Density PolyEthylene)</v>
      </c>
      <c r="AB36" s="45">
        <f>Inventories!$D36</f>
        <v>0</v>
      </c>
      <c r="AC36" s="45">
        <f>'Gripped Tools'!C36</f>
        <v>0</v>
      </c>
      <c r="AD36" s="45">
        <f>'Pogo Stick'!$C36</f>
        <v>0</v>
      </c>
      <c r="AE36" s="45">
        <f>'Custom Item'!$C36</f>
        <v>0</v>
      </c>
      <c r="AF36" s="43">
        <f>Internal!C36</f>
        <v>0</v>
      </c>
      <c r="AG36" s="45" t="str">
        <f>'[1]Items (MC)'!B36</f>
        <v>Wooden Hoe</v>
      </c>
      <c r="AH36" s="45" t="str">
        <f>'[1]Blocks (MC)'!B36</f>
        <v>Piston Head</v>
      </c>
    </row>
    <row r="37" spans="1:34"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t="str">
        <f xml:space="preserve"> 'Molded Items'!C33</f>
        <v>Fibers (Hydrogenated Nitrile-Butadiene Rubber)</v>
      </c>
      <c r="AB37" s="45">
        <f>Inventories!$D37</f>
        <v>0</v>
      </c>
      <c r="AC37" s="45">
        <f>'Gripped Tools'!C37</f>
        <v>0</v>
      </c>
      <c r="AD37" s="45">
        <f>'Pogo Stick'!$C37</f>
        <v>0</v>
      </c>
      <c r="AE37" s="45">
        <f>'Custom Item'!$C37</f>
        <v>0</v>
      </c>
      <c r="AF37" s="45"/>
      <c r="AG37" s="45" t="str">
        <f>'[1]Items (MC)'!B37</f>
        <v>Stone Hoe</v>
      </c>
      <c r="AH37" s="45" t="str">
        <f>'[1]Blocks (MC)'!B37</f>
        <v>Wool</v>
      </c>
    </row>
    <row r="38" spans="1:34"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t="str">
        <f xml:space="preserve"> 'Molded Items'!C34</f>
        <v>Fibers (Isobutylene-Isoprene Rubber)</v>
      </c>
      <c r="AB38" s="45">
        <f>Inventories!$D38</f>
        <v>0</v>
      </c>
      <c r="AC38" s="45">
        <f>'Gripped Tools'!C38</f>
        <v>0</v>
      </c>
      <c r="AD38" s="45">
        <f>'Pogo Stick'!$C38</f>
        <v>0</v>
      </c>
      <c r="AE38" s="45">
        <f>'Custom Item'!$C38</f>
        <v>0</v>
      </c>
      <c r="AF38" s="45"/>
      <c r="AG38" s="45" t="str">
        <f>'[1]Items (MC)'!B38</f>
        <v>Iron Hoe</v>
      </c>
      <c r="AH38" s="45" t="str">
        <f>'[1]Blocks (MC)'!B38</f>
        <v>Piston Extension</v>
      </c>
    </row>
    <row r="39" spans="1:34"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t="str">
        <f xml:space="preserve"> 'Molded Items'!C35</f>
        <v>Fibers (Lignin)</v>
      </c>
      <c r="AB39" s="45">
        <f>Inventories!$D39</f>
        <v>0</v>
      </c>
      <c r="AC39" s="45">
        <f>'Gripped Tools'!C39</f>
        <v>0</v>
      </c>
      <c r="AD39" s="45">
        <f>'Pogo Stick'!$C39</f>
        <v>0</v>
      </c>
      <c r="AE39" s="45">
        <f>'Custom Item'!$C39</f>
        <v>0</v>
      </c>
      <c r="AF39" s="45"/>
      <c r="AG39" s="45" t="str">
        <f>'[1]Items (MC)'!B39</f>
        <v>Diamond Hoe</v>
      </c>
      <c r="AH39" s="45" t="str">
        <f>'[1]Blocks (MC)'!B39</f>
        <v>Yellow Flower</v>
      </c>
    </row>
    <row r="40" spans="1:34"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t="str">
        <f xml:space="preserve"> 'Molded Items'!C36</f>
        <v>Fibers (Linear Low-Density PolyEthylene)</v>
      </c>
      <c r="AB40" s="45">
        <f>Inventories!$D40</f>
        <v>0</v>
      </c>
      <c r="AC40" s="45">
        <f>'Gripped Tools'!C40</f>
        <v>0</v>
      </c>
      <c r="AD40" s="45">
        <f>'Pogo Stick'!$C40</f>
        <v>0</v>
      </c>
      <c r="AE40" s="45">
        <f>'Custom Item'!$C40</f>
        <v>0</v>
      </c>
      <c r="AF40" s="45"/>
      <c r="AG40" s="45" t="str">
        <f>'[1]Items (MC)'!B40</f>
        <v>Golden Hoe</v>
      </c>
      <c r="AH40" s="45" t="str">
        <f>'[1]Blocks (MC)'!B40</f>
        <v>Red Flower</v>
      </c>
    </row>
    <row r="41" spans="1:34"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t="str">
        <f xml:space="preserve"> 'Molded Items'!C37</f>
        <v>Fibers (Liquid Crystal Polymer)</v>
      </c>
      <c r="AB41" s="45">
        <f>Inventories!$D41</f>
        <v>0</v>
      </c>
      <c r="AC41" s="45">
        <f>'Gripped Tools'!C41</f>
        <v>0</v>
      </c>
      <c r="AD41" s="45">
        <f>'Pogo Stick'!$C41</f>
        <v>0</v>
      </c>
      <c r="AE41" s="45">
        <f>'Custom Item'!$C41</f>
        <v>0</v>
      </c>
      <c r="AF41" s="45"/>
      <c r="AG41" s="45" t="str">
        <f>'[1]Items (MC)'!B41</f>
        <v>Wheat Seeds</v>
      </c>
      <c r="AH41" s="45" t="str">
        <f>'[1]Blocks (MC)'!B41</f>
        <v>Brown Mushroom</v>
      </c>
    </row>
    <row r="42" spans="1:34"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t="str">
        <f xml:space="preserve"> 'Molded Items'!C38</f>
        <v>Fibers (Low Density PolyEthylene)</v>
      </c>
      <c r="AB42" s="45">
        <f>Inventories!$D42</f>
        <v>0</v>
      </c>
      <c r="AC42" s="45">
        <f>'Gripped Tools'!C42</f>
        <v>0</v>
      </c>
      <c r="AD42" s="45">
        <f>'Pogo Stick'!$C42</f>
        <v>0</v>
      </c>
      <c r="AE42" s="45">
        <f>'Custom Item'!$C42</f>
        <v>0</v>
      </c>
      <c r="AF42" s="45"/>
      <c r="AG42" s="45" t="str">
        <f>'[1]Items (MC)'!B42</f>
        <v>Wheat</v>
      </c>
      <c r="AH42" s="45" t="str">
        <f>'[1]Blocks (MC)'!B42</f>
        <v>Red Mushroom</v>
      </c>
    </row>
    <row r="43" spans="1:34"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t="str">
        <f xml:space="preserve"> 'Molded Items'!C39</f>
        <v>Fibers (Medium Density PolyEthylene)</v>
      </c>
      <c r="AB43" s="45">
        <f>Inventories!$D43</f>
        <v>0</v>
      </c>
      <c r="AC43" s="45">
        <f>'Gripped Tools'!C43</f>
        <v>0</v>
      </c>
      <c r="AD43" s="45">
        <f>'Pogo Stick'!$C43</f>
        <v>0</v>
      </c>
      <c r="AE43" s="45">
        <f>'Custom Item'!$C43</f>
        <v>0</v>
      </c>
      <c r="AF43" s="45"/>
      <c r="AG43" s="45" t="str">
        <f>'[1]Items (MC)'!B43</f>
        <v>Bread</v>
      </c>
      <c r="AH43" s="45" t="str">
        <f>'[1]Blocks (MC)'!B43</f>
        <v>Gold Block</v>
      </c>
    </row>
    <row r="44" spans="1:34"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t="str">
        <f xml:space="preserve"> 'Molded Items'!C40</f>
        <v>Fibers (Melamine-Formaldehyde Polymers)</v>
      </c>
      <c r="AB44" s="45">
        <f>Inventories!$D44</f>
        <v>0</v>
      </c>
      <c r="AC44" s="45">
        <f>'Gripped Tools'!C44</f>
        <v>0</v>
      </c>
      <c r="AD44" s="45">
        <f>'Pogo Stick'!$C44</f>
        <v>0</v>
      </c>
      <c r="AE44" s="45">
        <f>'Custom Item'!$C44</f>
        <v>0</v>
      </c>
      <c r="AF44" s="45"/>
      <c r="AG44" s="45" t="str">
        <f>'[1]Items (MC)'!B44</f>
        <v>Leather Helmet</v>
      </c>
      <c r="AH44" s="45" t="str">
        <f>'[1]Blocks (MC)'!B44</f>
        <v>Iron Block</v>
      </c>
    </row>
    <row r="45" spans="1:34"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t="str">
        <f xml:space="preserve"> 'Molded Items'!C41</f>
        <v>Fibers (Metaldehyde)</v>
      </c>
      <c r="AB45" s="45">
        <f>Inventories!$D45</f>
        <v>0</v>
      </c>
      <c r="AC45" s="45">
        <f>'Gripped Tools'!C45</f>
        <v>0</v>
      </c>
      <c r="AD45" s="45">
        <f>'Pogo Stick'!$C45</f>
        <v>0</v>
      </c>
      <c r="AE45" s="45">
        <f>'Custom Item'!$C45</f>
        <v>0</v>
      </c>
      <c r="AF45" s="45"/>
      <c r="AG45" s="45" t="str">
        <f>'[1]Items (MC)'!B45</f>
        <v>Leather Chestplate</v>
      </c>
      <c r="AH45" s="45" t="str">
        <f>'[1]Blocks (MC)'!B45</f>
        <v>Double Stone Slab</v>
      </c>
    </row>
    <row r="46" spans="1:34"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t="str">
        <f xml:space="preserve"> 'Molded Items'!C42</f>
        <v>Fibers (Nitrile-Butadiene Rubber)</v>
      </c>
      <c r="AB46" s="45">
        <f>Inventories!$D46</f>
        <v>0</v>
      </c>
      <c r="AC46" s="45">
        <f>'Gripped Tools'!C46</f>
        <v>0</v>
      </c>
      <c r="AD46" s="45">
        <f>'Pogo Stick'!$C46</f>
        <v>0</v>
      </c>
      <c r="AE46" s="45">
        <f>'Custom Item'!$C46</f>
        <v>0</v>
      </c>
      <c r="AF46" s="45"/>
      <c r="AG46" s="45" t="str">
        <f>'[1]Items (MC)'!B46</f>
        <v>Leather Leggings</v>
      </c>
      <c r="AH46" s="45" t="str">
        <f>'[1]Blocks (MC)'!B46</f>
        <v>Stone Slab</v>
      </c>
    </row>
    <row r="47" spans="1:34"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t="str">
        <f xml:space="preserve"> 'Molded Items'!C43</f>
        <v>Fibers (Paraformaldehyde)</v>
      </c>
      <c r="AB47" s="45">
        <f>Inventories!$D47</f>
        <v>0</v>
      </c>
      <c r="AC47" s="45">
        <f>'Gripped Tools'!C47</f>
        <v>0</v>
      </c>
      <c r="AD47" s="45">
        <f>'Pogo Stick'!$C47</f>
        <v>0</v>
      </c>
      <c r="AE47" s="45">
        <f>'Custom Item'!$C47</f>
        <v>0</v>
      </c>
      <c r="AF47" s="45"/>
      <c r="AG47" s="45" t="str">
        <f>'[1]Items (MC)'!B47</f>
        <v>Leather Boots</v>
      </c>
      <c r="AH47" s="45" t="str">
        <f>'[1]Blocks (MC)'!B47</f>
        <v>Brick Block</v>
      </c>
    </row>
    <row r="48" spans="1:34"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t="str">
        <f xml:space="preserve"> 'Molded Items'!C44</f>
        <v>Fibers (Paraledhyde)</v>
      </c>
      <c r="AB48" s="45">
        <f>Inventories!$D48</f>
        <v>0</v>
      </c>
      <c r="AC48" s="45">
        <f>'Gripped Tools'!C48</f>
        <v>0</v>
      </c>
      <c r="AD48" s="45">
        <f>'Pogo Stick'!$C48</f>
        <v>0</v>
      </c>
      <c r="AE48" s="45">
        <f>'Custom Item'!$C48</f>
        <v>0</v>
      </c>
      <c r="AF48" s="45"/>
      <c r="AG48" s="45" t="str">
        <f>'[1]Items (MC)'!B48</f>
        <v>Chainmail Helmet</v>
      </c>
      <c r="AH48" s="45" t="str">
        <f>'[1]Blocks (MC)'!B48</f>
        <v>Tnt</v>
      </c>
    </row>
    <row r="49" spans="3:34"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t="str">
        <f xml:space="preserve"> 'Molded Items'!C45</f>
        <v>Fibers (Phenolic Resin)</v>
      </c>
      <c r="AB49" s="45">
        <f>Inventories!$D49</f>
        <v>0</v>
      </c>
      <c r="AC49" s="45">
        <f>'Gripped Tools'!C49</f>
        <v>0</v>
      </c>
      <c r="AD49" s="45">
        <f>'Pogo Stick'!$C49</f>
        <v>0</v>
      </c>
      <c r="AE49" s="45">
        <f>'Custom Item'!$C49</f>
        <v>0</v>
      </c>
      <c r="AF49" s="45"/>
      <c r="AG49" s="45" t="str">
        <f>'[1]Items (MC)'!B49</f>
        <v>Chainmail Chestplate</v>
      </c>
      <c r="AH49" s="45" t="str">
        <f>'[1]Blocks (MC)'!B49</f>
        <v>Bookshelf</v>
      </c>
    </row>
    <row r="50" spans="3:34"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t="str">
        <f xml:space="preserve"> 'Molded Items'!C46</f>
        <v>Fibers (Poly(3-Hydroxybutyrate-Co-3-Hydroxyvalerate))</v>
      </c>
      <c r="AB50" s="45">
        <f>Inventories!$D50</f>
        <v>0</v>
      </c>
      <c r="AC50" s="45">
        <f>'Gripped Tools'!C50</f>
        <v>0</v>
      </c>
      <c r="AD50" s="45">
        <f>'Pogo Stick'!$C50</f>
        <v>0</v>
      </c>
      <c r="AE50" s="45">
        <f>'Custom Item'!$C50</f>
        <v>0</v>
      </c>
      <c r="AF50" s="45"/>
      <c r="AG50" s="45" t="str">
        <f>'[1]Items (MC)'!B50</f>
        <v>Chainmail Leggings</v>
      </c>
      <c r="AH50" s="45" t="str">
        <f>'[1]Blocks (MC)'!B50</f>
        <v>Mossy Cobblestone</v>
      </c>
    </row>
    <row r="51" spans="3:34"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t="str">
        <f xml:space="preserve"> 'Molded Items'!C47</f>
        <v>Fibers (Poly1-Butene)</v>
      </c>
      <c r="AB51" s="45">
        <f>Inventories!$D51</f>
        <v>0</v>
      </c>
      <c r="AC51" s="45">
        <f>'Gripped Tools'!C51</f>
        <v>0</v>
      </c>
      <c r="AD51" s="45">
        <f>'Pogo Stick'!$C51</f>
        <v>0</v>
      </c>
      <c r="AE51" s="45">
        <f>'Custom Item'!$C51</f>
        <v>0</v>
      </c>
      <c r="AF51" s="45"/>
      <c r="AG51" s="45" t="str">
        <f>'[1]Items (MC)'!B51</f>
        <v>Chainmail Boots</v>
      </c>
      <c r="AH51" s="45" t="str">
        <f>'[1]Blocks (MC)'!B51</f>
        <v>Obsidian</v>
      </c>
    </row>
    <row r="52" spans="3:34"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t="str">
        <f xml:space="preserve"> 'Molded Items'!C48</f>
        <v>Fibers (Poly2,6-Dimethyl-1,4-Phenylene Ether)</v>
      </c>
      <c r="AB52" s="45">
        <f>Inventories!$D52</f>
        <v>0</v>
      </c>
      <c r="AC52" s="45">
        <f>'Gripped Tools'!C52</f>
        <v>0</v>
      </c>
      <c r="AD52" s="45">
        <f>'Pogo Stick'!$C52</f>
        <v>0</v>
      </c>
      <c r="AE52" s="45">
        <f>'Custom Item'!$C52</f>
        <v>0</v>
      </c>
      <c r="AF52" s="45"/>
      <c r="AG52" s="45" t="str">
        <f>'[1]Items (MC)'!B52</f>
        <v>Iron Helmet</v>
      </c>
      <c r="AH52" s="45" t="str">
        <f>'[1]Blocks (MC)'!B52</f>
        <v>Torch</v>
      </c>
    </row>
    <row r="53" spans="3:34"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t="str">
        <f xml:space="preserve"> 'Molded Items'!C49</f>
        <v>Fibers (Poly-2-Hydroxy Butyrate)</v>
      </c>
      <c r="AB53" s="45">
        <f>Inventories!$D53</f>
        <v>0</v>
      </c>
      <c r="AC53" s="45">
        <f>'Gripped Tools'!C53</f>
        <v>0</v>
      </c>
      <c r="AD53" s="45">
        <f>'Pogo Stick'!$C53</f>
        <v>0</v>
      </c>
      <c r="AE53" s="45">
        <f>'Custom Item'!$C53</f>
        <v>0</v>
      </c>
      <c r="AF53" s="45"/>
      <c r="AG53" s="45" t="str">
        <f>'[1]Items (MC)'!B53</f>
        <v>Iron Chestplate</v>
      </c>
      <c r="AH53" s="45" t="str">
        <f>'[1]Blocks (MC)'!B53</f>
        <v>Fire</v>
      </c>
    </row>
    <row r="54" spans="3:34"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t="str">
        <f xml:space="preserve"> 'Molded Items'!C50</f>
        <v>Fibers (Poly2-Hydroxyethyl Methacrylate)</v>
      </c>
      <c r="AB54" s="45">
        <f>Inventories!$D54</f>
        <v>0</v>
      </c>
      <c r="AC54" s="45">
        <f>'Gripped Tools'!C54</f>
        <v>0</v>
      </c>
      <c r="AD54" s="45">
        <f>'Pogo Stick'!$C54</f>
        <v>0</v>
      </c>
      <c r="AE54" s="45">
        <f>'Custom Item'!$C54</f>
        <v>0</v>
      </c>
      <c r="AF54" s="45"/>
      <c r="AG54" s="45" t="str">
        <f>'[1]Items (MC)'!B54</f>
        <v>Iron Leggings</v>
      </c>
      <c r="AH54" s="45" t="str">
        <f>'[1]Blocks (MC)'!B54</f>
        <v>Mob Spawner</v>
      </c>
    </row>
    <row r="55" spans="3:34"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t="str">
        <f xml:space="preserve"> 'Molded Items'!C51</f>
        <v>Fibers (PolyAcrylic Ester)</v>
      </c>
      <c r="AB55" s="45">
        <f>Inventories!$D55</f>
        <v>0</v>
      </c>
      <c r="AC55" s="45">
        <f>'Gripped Tools'!C55</f>
        <v>0</v>
      </c>
      <c r="AD55" s="45">
        <f>'Pogo Stick'!$C55</f>
        <v>0</v>
      </c>
      <c r="AE55" s="45">
        <f>'Custom Item'!$C55</f>
        <v>0</v>
      </c>
      <c r="AF55" s="45"/>
      <c r="AG55" s="45" t="str">
        <f>'[1]Items (MC)'!B55</f>
        <v>Iron Boots</v>
      </c>
      <c r="AH55" s="45" t="str">
        <f>'[1]Blocks (MC)'!B55</f>
        <v>Oak Stairs</v>
      </c>
    </row>
    <row r="56" spans="3:34"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t="str">
        <f xml:space="preserve"> 'Molded Items'!C52</f>
        <v>Fibers (PolyAcrylonitrile)</v>
      </c>
      <c r="AB56" s="45">
        <f>Inventories!$D56</f>
        <v>0</v>
      </c>
      <c r="AC56" s="45">
        <f>'Gripped Tools'!C56</f>
        <v>0</v>
      </c>
      <c r="AD56" s="45">
        <f>'Pogo Stick'!$C56</f>
        <v>0</v>
      </c>
      <c r="AE56" s="45">
        <f>'Custom Item'!$C56</f>
        <v>0</v>
      </c>
      <c r="AF56" s="45"/>
      <c r="AG56" s="45" t="str">
        <f>'[1]Items (MC)'!B56</f>
        <v>Diamond Helmet</v>
      </c>
      <c r="AH56" s="45" t="str">
        <f>'[1]Blocks (MC)'!B56</f>
        <v>Chest</v>
      </c>
    </row>
    <row r="57" spans="3:34"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t="str">
        <f xml:space="preserve"> 'Molded Items'!C53</f>
        <v>Fibers (PolyButadiene)</v>
      </c>
      <c r="AB57" s="45">
        <f>Inventories!$D57</f>
        <v>0</v>
      </c>
      <c r="AC57" s="45">
        <f>'Gripped Tools'!C57</f>
        <v>0</v>
      </c>
      <c r="AD57" s="45">
        <f>'Pogo Stick'!$C57</f>
        <v>0</v>
      </c>
      <c r="AE57" s="45">
        <f>'Custom Item'!$C57</f>
        <v>0</v>
      </c>
      <c r="AF57" s="45"/>
      <c r="AG57" s="45" t="str">
        <f>'[1]Items (MC)'!B57</f>
        <v>Diamond Chestplate</v>
      </c>
      <c r="AH57" s="45" t="str">
        <f>'[1]Blocks (MC)'!B57</f>
        <v>Redstone Wire</v>
      </c>
    </row>
    <row r="58" spans="3:34"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t="str">
        <f xml:space="preserve"> 'Molded Items'!C54</f>
        <v>Fibers (PolyButadiene Rubber)</v>
      </c>
      <c r="AB58" s="45">
        <f>Inventories!$D58</f>
        <v>0</v>
      </c>
      <c r="AC58" s="45">
        <f>'Gripped Tools'!C58</f>
        <v>0</v>
      </c>
      <c r="AD58" s="45">
        <f>'Pogo Stick'!$C58</f>
        <v>0</v>
      </c>
      <c r="AE58" s="45">
        <f>'Custom Item'!$C58</f>
        <v>0</v>
      </c>
      <c r="AF58" s="45"/>
      <c r="AG58" s="45" t="str">
        <f>'[1]Items (MC)'!B58</f>
        <v>Diamond Leggings</v>
      </c>
      <c r="AH58" s="45" t="str">
        <f>'[1]Blocks (MC)'!B58</f>
        <v>Diamond Ore</v>
      </c>
    </row>
    <row r="59" spans="3:34"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t="str">
        <f xml:space="preserve"> 'Molded Items'!C55</f>
        <v>Fibers (PolyButylene Succinate)</v>
      </c>
      <c r="AB59" s="45">
        <f>Inventories!$D59</f>
        <v>0</v>
      </c>
      <c r="AC59" s="45">
        <f>'Gripped Tools'!C59</f>
        <v>0</v>
      </c>
      <c r="AD59" s="45">
        <f>'Pogo Stick'!$C59</f>
        <v>0</v>
      </c>
      <c r="AE59" s="45">
        <f>'Custom Item'!$C59</f>
        <v>0</v>
      </c>
      <c r="AF59" s="45"/>
      <c r="AG59" s="45" t="str">
        <f>'[1]Items (MC)'!B59</f>
        <v>Diamond Boots</v>
      </c>
      <c r="AH59" s="45" t="str">
        <f>'[1]Blocks (MC)'!B59</f>
        <v>Diamond Block</v>
      </c>
    </row>
    <row r="60" spans="3:34"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t="str">
        <f xml:space="preserve"> 'Molded Items'!C56</f>
        <v>Fibers (PolyButylene Terephthalate)</v>
      </c>
      <c r="AB60" s="45">
        <f>Inventories!$D60</f>
        <v>0</v>
      </c>
      <c r="AC60" s="45">
        <f>'Gripped Tools'!C60</f>
        <v>0</v>
      </c>
      <c r="AD60" s="45">
        <f>'Pogo Stick'!$C60</f>
        <v>0</v>
      </c>
      <c r="AE60" s="45">
        <f>'Custom Item'!$C60</f>
        <v>0</v>
      </c>
      <c r="AF60" s="45"/>
      <c r="AG60" s="45" t="str">
        <f>'[1]Items (MC)'!B60</f>
        <v>Golden Helmet</v>
      </c>
      <c r="AH60" s="45" t="str">
        <f>'[1]Blocks (MC)'!B60</f>
        <v>Crafting Table</v>
      </c>
    </row>
    <row r="61" spans="3:34"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t="str">
        <f xml:space="preserve"> 'Molded Items'!C57</f>
        <v>Fibers (PolyCaprolactone)</v>
      </c>
      <c r="AB61" s="45">
        <f>Inventories!$D61</f>
        <v>0</v>
      </c>
      <c r="AC61" s="45">
        <f>'Gripped Tools'!C61</f>
        <v>0</v>
      </c>
      <c r="AD61" s="45">
        <f>'Pogo Stick'!$C61</f>
        <v>0</v>
      </c>
      <c r="AE61" s="45">
        <f>'Custom Item'!$C61</f>
        <v>0</v>
      </c>
      <c r="AF61" s="45"/>
      <c r="AG61" s="45" t="str">
        <f>'[1]Items (MC)'!B61</f>
        <v>Golden Chestplate</v>
      </c>
      <c r="AH61" s="45" t="str">
        <f>'[1]Blocks (MC)'!B61</f>
        <v>Wheat</v>
      </c>
    </row>
    <row r="62" spans="3:34"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t="str">
        <f xml:space="preserve"> 'Molded Items'!C58</f>
        <v>Fibers (PolyCarbonate)</v>
      </c>
      <c r="AB62" s="45">
        <f>Inventories!$D62</f>
        <v>0</v>
      </c>
      <c r="AC62" s="45">
        <f>'Gripped Tools'!C62</f>
        <v>0</v>
      </c>
      <c r="AD62" s="45">
        <f>'Pogo Stick'!$C62</f>
        <v>0</v>
      </c>
      <c r="AE62" s="45">
        <f>'Custom Item'!$C62</f>
        <v>0</v>
      </c>
      <c r="AF62" s="45"/>
      <c r="AG62" s="45" t="str">
        <f>'[1]Items (MC)'!B62</f>
        <v>Golden Leggings</v>
      </c>
      <c r="AH62" s="45" t="str">
        <f>'[1]Blocks (MC)'!B62</f>
        <v>Farmland</v>
      </c>
    </row>
    <row r="63" spans="3:34"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t="str">
        <f xml:space="preserve"> 'Molded Items'!C59</f>
        <v>Fibers (PolyChloroPrene)</v>
      </c>
      <c r="AB63" s="45">
        <f>Inventories!$D63</f>
        <v>0</v>
      </c>
      <c r="AC63" s="45">
        <f>'Gripped Tools'!C63</f>
        <v>0</v>
      </c>
      <c r="AD63" s="45">
        <f>'Pogo Stick'!$C63</f>
        <v>0</v>
      </c>
      <c r="AE63" s="45">
        <f>'Custom Item'!$C63</f>
        <v>0</v>
      </c>
      <c r="AF63" s="45"/>
      <c r="AG63" s="45" t="str">
        <f>'[1]Items (MC)'!B63</f>
        <v>Golden Boots</v>
      </c>
      <c r="AH63" s="45" t="str">
        <f>'[1]Blocks (MC)'!B63</f>
        <v>Furnace</v>
      </c>
    </row>
    <row r="64" spans="3:34"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t="str">
        <f xml:space="preserve"> 'Molded Items'!C60</f>
        <v>Fibers (PolyChlorotrifluoroethylene)</v>
      </c>
      <c r="AB64" s="45">
        <f>Inventories!$D64</f>
        <v>0</v>
      </c>
      <c r="AC64" s="45">
        <f>'Gripped Tools'!C64</f>
        <v>0</v>
      </c>
      <c r="AD64" s="45">
        <f>'Pogo Stick'!$C64</f>
        <v>0</v>
      </c>
      <c r="AE64" s="45">
        <f>'Custom Item'!$C64</f>
        <v>0</v>
      </c>
      <c r="AF64" s="45"/>
      <c r="AG64" s="45" t="str">
        <f>'[1]Items (MC)'!B64</f>
        <v>Flint</v>
      </c>
      <c r="AH64" s="45" t="str">
        <f>'[1]Blocks (MC)'!B64</f>
        <v>Lit Furnace</v>
      </c>
    </row>
    <row r="65" spans="3:34"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t="str">
        <f xml:space="preserve"> 'Molded Items'!C61</f>
        <v>Fibers (PolyDiMethylSiloxane)</v>
      </c>
      <c r="AB65" s="45">
        <f>Inventories!$D65</f>
        <v>0</v>
      </c>
      <c r="AC65" s="45">
        <f>'Gripped Tools'!C65</f>
        <v>0</v>
      </c>
      <c r="AD65" s="45">
        <f>'Pogo Stick'!$C65</f>
        <v>0</v>
      </c>
      <c r="AE65" s="45">
        <f>'Custom Item'!$C65</f>
        <v>0</v>
      </c>
      <c r="AF65" s="45"/>
      <c r="AG65" s="45" t="str">
        <f>'[1]Items (MC)'!B65</f>
        <v>Porkchop</v>
      </c>
      <c r="AH65" s="45" t="str">
        <f>'[1]Blocks (MC)'!B65</f>
        <v>Standing Sign</v>
      </c>
    </row>
    <row r="66" spans="3:34"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t="str">
        <f xml:space="preserve"> 'Molded Items'!C62</f>
        <v>Fibers (PolyEther Ether Ketone)</v>
      </c>
      <c r="AB66" s="45">
        <f>Inventories!$D66</f>
        <v>0</v>
      </c>
      <c r="AC66" s="45">
        <f>'Gripped Tools'!C66</f>
        <v>0</v>
      </c>
      <c r="AD66" s="45">
        <f>'Pogo Stick'!$C66</f>
        <v>0</v>
      </c>
      <c r="AE66" s="45">
        <f>'Custom Item'!$C66</f>
        <v>0</v>
      </c>
      <c r="AF66" s="45"/>
      <c r="AG66" s="45" t="str">
        <f>'[1]Items (MC)'!B66</f>
        <v>Cooked Porkchop</v>
      </c>
      <c r="AH66" s="45" t="str">
        <f>'[1]Blocks (MC)'!B66</f>
        <v>Wooden Door</v>
      </c>
    </row>
    <row r="67" spans="3:34"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t="str">
        <f xml:space="preserve"> 'Molded Items'!C63</f>
        <v>Fibers (PolyEtherImide)</v>
      </c>
      <c r="AB67" s="45">
        <f>Inventories!$D67</f>
        <v>0</v>
      </c>
      <c r="AC67" s="45">
        <f>'Gripped Tools'!C67</f>
        <v>0</v>
      </c>
      <c r="AD67" s="45">
        <f>'Pogo Stick'!$C67</f>
        <v>0</v>
      </c>
      <c r="AE67" s="45">
        <f>'Custom Item'!$C67</f>
        <v>0</v>
      </c>
      <c r="AF67" s="45"/>
      <c r="AG67" s="45" t="str">
        <f>'[1]Items (MC)'!B67</f>
        <v>Painting</v>
      </c>
      <c r="AH67" s="45" t="str">
        <f>'[1]Blocks (MC)'!B67</f>
        <v>Ladder</v>
      </c>
    </row>
    <row r="68" spans="3:34"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t="str">
        <f xml:space="preserve"> 'Molded Items'!C64</f>
        <v>Fibers (PolyEthyl Acrylate)</v>
      </c>
      <c r="AB68" s="45">
        <f>Inventories!$D68</f>
        <v>0</v>
      </c>
      <c r="AC68" s="45">
        <f>'Gripped Tools'!C68</f>
        <v>0</v>
      </c>
      <c r="AD68" s="45">
        <f>'Pogo Stick'!$C68</f>
        <v>0</v>
      </c>
      <c r="AE68" s="45">
        <f>'Custom Item'!$C68</f>
        <v>0</v>
      </c>
      <c r="AF68" s="45"/>
      <c r="AG68" s="45" t="str">
        <f>'[1]Items (MC)'!B68</f>
        <v>Golden Apple</v>
      </c>
      <c r="AH68" s="45" t="str">
        <f>'[1]Blocks (MC)'!B68</f>
        <v>Rail</v>
      </c>
    </row>
    <row r="69" spans="3:34"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t="str">
        <f xml:space="preserve"> 'Molded Items'!C65</f>
        <v>Fibers (PolyEthylene Adipate)</v>
      </c>
      <c r="AB69" s="45">
        <f>Inventories!$D69</f>
        <v>0</v>
      </c>
      <c r="AC69" s="45">
        <f>'Gripped Tools'!C69</f>
        <v>0</v>
      </c>
      <c r="AD69" s="45">
        <f>'Pogo Stick'!$C69</f>
        <v>0</v>
      </c>
      <c r="AE69" s="45">
        <f>'Custom Item'!$C69</f>
        <v>0</v>
      </c>
      <c r="AF69" s="45"/>
      <c r="AG69" s="45" t="str">
        <f>'[1]Items (MC)'!B69</f>
        <v>Sign</v>
      </c>
      <c r="AH69" s="45" t="str">
        <f>'[1]Blocks (MC)'!B69</f>
        <v>Stone Stairs</v>
      </c>
    </row>
    <row r="70" spans="3:34"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t="str">
        <f xml:space="preserve"> 'Molded Items'!C66</f>
        <v>Fibers (PolyEthylene Glycol)</v>
      </c>
      <c r="AB70" s="45">
        <f>Inventories!$D70</f>
        <v>0</v>
      </c>
      <c r="AC70" s="45">
        <f>'Gripped Tools'!C70</f>
        <v>0</v>
      </c>
      <c r="AD70" s="45">
        <f>'Pogo Stick'!$C70</f>
        <v>0</v>
      </c>
      <c r="AE70" s="45">
        <f>'Custom Item'!$C70</f>
        <v>0</v>
      </c>
      <c r="AF70" s="45"/>
      <c r="AG70" s="45" t="str">
        <f>'[1]Items (MC)'!B70</f>
        <v>Wooden Door</v>
      </c>
      <c r="AH70" s="45" t="str">
        <f>'[1]Blocks (MC)'!B70</f>
        <v>Wall Sign</v>
      </c>
    </row>
    <row r="71" spans="3:34"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t="str">
        <f xml:space="preserve"> 'Molded Items'!C67</f>
        <v>Fibers (PolyEthylene Hexamethylene Dicarbamate)</v>
      </c>
      <c r="AB71" s="45">
        <f>Inventories!$D71</f>
        <v>0</v>
      </c>
      <c r="AC71" s="45">
        <f>'Gripped Tools'!C71</f>
        <v>0</v>
      </c>
      <c r="AD71" s="45">
        <f>'Pogo Stick'!$C71</f>
        <v>0</v>
      </c>
      <c r="AE71" s="45">
        <f>'Custom Item'!$C71</f>
        <v>0</v>
      </c>
      <c r="AF71" s="45"/>
      <c r="AG71" s="45" t="str">
        <f>'[1]Items (MC)'!B71</f>
        <v>Bucket</v>
      </c>
      <c r="AH71" s="45" t="str">
        <f>'[1]Blocks (MC)'!B71</f>
        <v>Lever</v>
      </c>
    </row>
    <row r="72" spans="3:34"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t="str">
        <f xml:space="preserve"> 'Molded Items'!C68</f>
        <v>Fibers (PolyEthylene Naphthalate)</v>
      </c>
      <c r="AB72" s="45">
        <f>Inventories!$D72</f>
        <v>0</v>
      </c>
      <c r="AC72" s="45">
        <f>'Gripped Tools'!C72</f>
        <v>0</v>
      </c>
      <c r="AD72" s="45">
        <f>'Pogo Stick'!$C72</f>
        <v>0</v>
      </c>
      <c r="AE72" s="45">
        <f>'Custom Item'!$C72</f>
        <v>0</v>
      </c>
      <c r="AF72" s="45"/>
      <c r="AG72" s="45" t="str">
        <f>'[1]Items (MC)'!B72</f>
        <v>Water Bucket</v>
      </c>
      <c r="AH72" s="45" t="str">
        <f>'[1]Blocks (MC)'!B72</f>
        <v>Stone Pressure Plate</v>
      </c>
    </row>
    <row r="73" spans="3:34"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t="str">
        <f xml:space="preserve"> 'Molded Items'!C69</f>
        <v>Fibers (PolyEthylene Oxide)</v>
      </c>
      <c r="AB73" s="45">
        <f>Inventories!$D73</f>
        <v>0</v>
      </c>
      <c r="AC73" s="45">
        <f>'Gripped Tools'!C73</f>
        <v>0</v>
      </c>
      <c r="AD73" s="45">
        <f>'Pogo Stick'!$C73</f>
        <v>0</v>
      </c>
      <c r="AE73" s="45">
        <f>'Custom Item'!$C73</f>
        <v>0</v>
      </c>
      <c r="AF73" s="45"/>
      <c r="AG73" s="45" t="str">
        <f>'[1]Items (MC)'!B73</f>
        <v>Lava Bucket</v>
      </c>
      <c r="AH73" s="45" t="str">
        <f>'[1]Blocks (MC)'!B73</f>
        <v>Iron Door</v>
      </c>
    </row>
    <row r="74" spans="3:34"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t="str">
        <f xml:space="preserve"> 'Molded Items'!C70</f>
        <v>Fibers (PolyEthylene Sulphide)</v>
      </c>
      <c r="AB74" s="45">
        <f>Inventories!$D74</f>
        <v>0</v>
      </c>
      <c r="AC74" s="45">
        <f>'Gripped Tools'!C74</f>
        <v>0</v>
      </c>
      <c r="AD74" s="45">
        <f>'Pogo Stick'!$C74</f>
        <v>0</v>
      </c>
      <c r="AE74" s="45">
        <f>'Custom Item'!$C74</f>
        <v>0</v>
      </c>
      <c r="AF74" s="45"/>
      <c r="AG74" s="45" t="str">
        <f>'[1]Items (MC)'!B74</f>
        <v>Minecart</v>
      </c>
      <c r="AH74" s="45" t="str">
        <f>'[1]Blocks (MC)'!B74</f>
        <v>Wooden Pressure Plate</v>
      </c>
    </row>
    <row r="75" spans="3:34"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t="str">
        <f xml:space="preserve"> 'Molded Items'!C71</f>
        <v>Fibers (PolyEthylene Terephthalate)</v>
      </c>
      <c r="AB75" s="45">
        <f>Inventories!$D75</f>
        <v>0</v>
      </c>
      <c r="AC75" s="45">
        <f>'Gripped Tools'!C75</f>
        <v>0</v>
      </c>
      <c r="AD75" s="45">
        <f>'Pogo Stick'!$C75</f>
        <v>0</v>
      </c>
      <c r="AE75" s="45">
        <f>'Custom Item'!$C75</f>
        <v>0</v>
      </c>
      <c r="AF75" s="45"/>
      <c r="AG75" s="45" t="str">
        <f>'[1]Items (MC)'!B75</f>
        <v>Saddle</v>
      </c>
      <c r="AH75" s="45" t="str">
        <f>'[1]Blocks (MC)'!B75</f>
        <v>Redstone Ore</v>
      </c>
    </row>
    <row r="76" spans="3:34"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t="str">
        <f xml:space="preserve"> 'Molded Items'!C72</f>
        <v>Fibers (PolyEthylene Terephthalate Glycol-Modified)</v>
      </c>
      <c r="AB76" s="45">
        <f>Inventories!$D76</f>
        <v>0</v>
      </c>
      <c r="AC76" s="45">
        <f>'Gripped Tools'!C76</f>
        <v>0</v>
      </c>
      <c r="AD76" s="45">
        <f>'Pogo Stick'!$C76</f>
        <v>0</v>
      </c>
      <c r="AE76" s="45">
        <f>'Custom Item'!$C76</f>
        <v>0</v>
      </c>
      <c r="AF76" s="45"/>
      <c r="AG76" s="45" t="str">
        <f>'[1]Items (MC)'!B76</f>
        <v>Iron Door</v>
      </c>
      <c r="AH76" s="45" t="str">
        <f>'[1]Blocks (MC)'!B76</f>
        <v>Lit Redstone Ore</v>
      </c>
    </row>
    <row r="77" spans="3:34"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t="str">
        <f xml:space="preserve"> 'Molded Items'!C73</f>
        <v>Fibers (PolyGlycolic Acid)</v>
      </c>
      <c r="AB77" s="45">
        <f>Inventories!$D77</f>
        <v>0</v>
      </c>
      <c r="AC77" s="45">
        <f>'Gripped Tools'!C77</f>
        <v>0</v>
      </c>
      <c r="AD77" s="45">
        <f>'Pogo Stick'!$C77</f>
        <v>0</v>
      </c>
      <c r="AE77" s="45">
        <f>'Custom Item'!$C77</f>
        <v>0</v>
      </c>
      <c r="AF77" s="45"/>
      <c r="AG77" s="45" t="str">
        <f>'[1]Items (MC)'!B77</f>
        <v>Redstone</v>
      </c>
      <c r="AH77" s="45" t="str">
        <f>'[1]Blocks (MC)'!B77</f>
        <v>Unlit Redstone Torch</v>
      </c>
    </row>
    <row r="78" spans="3:34"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t="str">
        <f xml:space="preserve"> 'Molded Items'!C74</f>
        <v>Fibers (PolyHexamethylene Adipamide)</v>
      </c>
      <c r="AB78" s="45">
        <f>Inventories!$D78</f>
        <v>0</v>
      </c>
      <c r="AC78" s="45">
        <f>'Gripped Tools'!C78</f>
        <v>0</v>
      </c>
      <c r="AD78" s="45">
        <f>'Pogo Stick'!$C78</f>
        <v>0</v>
      </c>
      <c r="AE78" s="45">
        <f>'Custom Item'!$C78</f>
        <v>0</v>
      </c>
      <c r="AF78" s="45"/>
      <c r="AG78" s="45" t="str">
        <f>'[1]Items (MC)'!B78</f>
        <v>Snowball</v>
      </c>
      <c r="AH78" s="45" t="str">
        <f>'[1]Blocks (MC)'!B78</f>
        <v>Redstone Torch</v>
      </c>
    </row>
    <row r="79" spans="3:34"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t="str">
        <f xml:space="preserve"> 'Molded Items'!C75</f>
        <v>Fibers (PolyHexamethylene Sebacamide)</v>
      </c>
      <c r="AB79" s="45">
        <f>Inventories!$D79</f>
        <v>0</v>
      </c>
      <c r="AC79" s="45">
        <f>'Gripped Tools'!C79</f>
        <v>0</v>
      </c>
      <c r="AD79" s="45">
        <f>'Pogo Stick'!$C79</f>
        <v>0</v>
      </c>
      <c r="AE79" s="45">
        <f>'Custom Item'!$C79</f>
        <v>0</v>
      </c>
      <c r="AF79" s="45"/>
      <c r="AG79" s="45" t="str">
        <f>'[1]Items (MC)'!B79</f>
        <v>Boat</v>
      </c>
      <c r="AH79" s="45" t="str">
        <f>'[1]Blocks (MC)'!B79</f>
        <v>Stone Button</v>
      </c>
    </row>
    <row r="80" spans="3:34"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t="str">
        <f xml:space="preserve"> 'Molded Items'!C76</f>
        <v>Fibers (PolyHydroxyalkanoate)</v>
      </c>
      <c r="AB80" s="45">
        <f>Inventories!$D80</f>
        <v>0</v>
      </c>
      <c r="AC80" s="45">
        <f>'Gripped Tools'!C80</f>
        <v>0</v>
      </c>
      <c r="AD80" s="45">
        <f>'Pogo Stick'!$C80</f>
        <v>0</v>
      </c>
      <c r="AE80" s="45">
        <f>'Custom Item'!$C80</f>
        <v>0</v>
      </c>
      <c r="AF80" s="45"/>
      <c r="AG80" s="45" t="str">
        <f>'[1]Items (MC)'!B80</f>
        <v>Leather</v>
      </c>
      <c r="AH80" s="45" t="str">
        <f>'[1]Blocks (MC)'!B80</f>
        <v>Snow Layer</v>
      </c>
    </row>
    <row r="81" spans="3:34"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t="str">
        <f xml:space="preserve"> 'Molded Items'!C77</f>
        <v>Fibers (PolyHydroxybutyrate-Co-Hydroxyvalerate)</v>
      </c>
      <c r="AB81" s="45">
        <f>Inventories!$D81</f>
        <v>0</v>
      </c>
      <c r="AC81" s="45">
        <f>'Gripped Tools'!C81</f>
        <v>0</v>
      </c>
      <c r="AD81" s="45">
        <f>'Pogo Stick'!$C81</f>
        <v>0</v>
      </c>
      <c r="AE81" s="45">
        <f>'Custom Item'!$C81</f>
        <v>0</v>
      </c>
      <c r="AF81" s="45"/>
      <c r="AG81" s="45" t="str">
        <f>'[1]Items (MC)'!B81</f>
        <v>Milk Bucket</v>
      </c>
      <c r="AH81" s="45" t="str">
        <f>'[1]Blocks (MC)'!B81</f>
        <v>Ice</v>
      </c>
    </row>
    <row r="82" spans="3:34"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t="str">
        <f xml:space="preserve"> 'Molded Items'!C78</f>
        <v>Fibers (PolyImide)</v>
      </c>
      <c r="AB82" s="45">
        <f>Inventories!$D82</f>
        <v>0</v>
      </c>
      <c r="AC82" s="45">
        <f>'Gripped Tools'!C82</f>
        <v>0</v>
      </c>
      <c r="AD82" s="45">
        <f>'Pogo Stick'!$C82</f>
        <v>0</v>
      </c>
      <c r="AE82" s="45">
        <f>'Custom Item'!$C82</f>
        <v>0</v>
      </c>
      <c r="AF82" s="45"/>
      <c r="AG82" s="45" t="str">
        <f>'[1]Items (MC)'!B82</f>
        <v>Brick</v>
      </c>
      <c r="AH82" s="45" t="str">
        <f>'[1]Blocks (MC)'!B82</f>
        <v>Snow</v>
      </c>
    </row>
    <row r="83" spans="3:34"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t="str">
        <f xml:space="preserve"> 'Molded Items'!C79</f>
        <v>Fibers (PolyIsoBorynl Acrylate)</v>
      </c>
      <c r="AB83" s="45">
        <f>Inventories!$D83</f>
        <v>0</v>
      </c>
      <c r="AC83" s="45">
        <f>'Gripped Tools'!C83</f>
        <v>0</v>
      </c>
      <c r="AD83" s="45">
        <f>'Pogo Stick'!$C83</f>
        <v>0</v>
      </c>
      <c r="AE83" s="45">
        <f>'Custom Item'!$C83</f>
        <v>0</v>
      </c>
      <c r="AF83" s="45"/>
      <c r="AG83" s="45" t="str">
        <f>'[1]Items (MC)'!B83</f>
        <v>Clay Ball</v>
      </c>
      <c r="AH83" s="45" t="str">
        <f>'[1]Blocks (MC)'!B83</f>
        <v>Cactus</v>
      </c>
    </row>
    <row r="84" spans="3:34"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t="str">
        <f xml:space="preserve"> 'Molded Items'!C80</f>
        <v>Fibers (PolyIsoButyl Acrylate)</v>
      </c>
      <c r="AB84" s="45">
        <f>Inventories!$D84</f>
        <v>0</v>
      </c>
      <c r="AC84" s="45">
        <f>'Gripped Tools'!C84</f>
        <v>0</v>
      </c>
      <c r="AD84" s="45">
        <f>'Pogo Stick'!$C84</f>
        <v>0</v>
      </c>
      <c r="AE84" s="45">
        <f>'Custom Item'!$C84</f>
        <v>0</v>
      </c>
      <c r="AF84" s="45"/>
      <c r="AG84" s="45" t="str">
        <f>'[1]Items (MC)'!B84</f>
        <v>Reeds</v>
      </c>
      <c r="AH84" s="45" t="str">
        <f>'[1]Blocks (MC)'!B84</f>
        <v>Clay</v>
      </c>
    </row>
    <row r="85" spans="3:34"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t="str">
        <f xml:space="preserve"> 'Molded Items'!C81</f>
        <v>Fibers (PolyIsoButylene)</v>
      </c>
      <c r="AB85" s="45">
        <f>Inventories!$D85</f>
        <v>0</v>
      </c>
      <c r="AC85" s="45">
        <f>'Gripped Tools'!C85</f>
        <v>0</v>
      </c>
      <c r="AD85" s="45">
        <f>'Pogo Stick'!$C85</f>
        <v>0</v>
      </c>
      <c r="AE85" s="45">
        <f>'Custom Item'!$C85</f>
        <v>0</v>
      </c>
      <c r="AF85" s="45"/>
      <c r="AG85" s="45" t="str">
        <f>'[1]Items (MC)'!B85</f>
        <v>Paper</v>
      </c>
      <c r="AH85" s="45" t="str">
        <f>'[1]Blocks (MC)'!B85</f>
        <v>Reeds</v>
      </c>
    </row>
    <row r="86" spans="3:34"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t="str">
        <f xml:space="preserve"> 'Molded Items'!C82</f>
        <v>Fibers (PolyIsoPrene)</v>
      </c>
      <c r="AB86" s="45">
        <f>Inventories!$D86</f>
        <v>0</v>
      </c>
      <c r="AC86" s="45">
        <f>'Gripped Tools'!C86</f>
        <v>0</v>
      </c>
      <c r="AD86" s="45">
        <f>'Pogo Stick'!$C86</f>
        <v>0</v>
      </c>
      <c r="AE86" s="45">
        <f>'Custom Item'!$C86</f>
        <v>0</v>
      </c>
      <c r="AF86" s="45"/>
      <c r="AG86" s="45" t="str">
        <f>'[1]Items (MC)'!B86</f>
        <v>Book</v>
      </c>
      <c r="AH86" s="45" t="str">
        <f>'[1]Blocks (MC)'!B86</f>
        <v>Jukebox</v>
      </c>
    </row>
    <row r="87" spans="3:34"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t="str">
        <f xml:space="preserve"> 'Molded Items'!C83</f>
        <v>Fibers (PolyLactic Acid)</v>
      </c>
      <c r="AB87" s="45">
        <f>Inventories!$D87</f>
        <v>0</v>
      </c>
      <c r="AC87" s="45">
        <f>'Gripped Tools'!C87</f>
        <v>0</v>
      </c>
      <c r="AD87" s="45">
        <f>'Pogo Stick'!$C87</f>
        <v>0</v>
      </c>
      <c r="AE87" s="45">
        <f>'Custom Item'!$C87</f>
        <v>0</v>
      </c>
      <c r="AF87" s="45"/>
      <c r="AG87" s="45" t="str">
        <f>'[1]Items (MC)'!B87</f>
        <v>Slime Ball</v>
      </c>
      <c r="AH87" s="45" t="str">
        <f>'[1]Blocks (MC)'!B87</f>
        <v>Fence</v>
      </c>
    </row>
    <row r="88" spans="3:34"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t="str">
        <f xml:space="preserve"> 'Molded Items'!C84</f>
        <v>Fibers (PolyLactic-Co-Glycolic Acid)</v>
      </c>
      <c r="AB88" s="45">
        <f>Inventories!$D88</f>
        <v>0</v>
      </c>
      <c r="AC88" s="45">
        <f>'Gripped Tools'!C88</f>
        <v>0</v>
      </c>
      <c r="AD88" s="45">
        <f>'Pogo Stick'!$C88</f>
        <v>0</v>
      </c>
      <c r="AE88" s="45">
        <f>'Custom Item'!$C88</f>
        <v>0</v>
      </c>
      <c r="AF88" s="45"/>
      <c r="AG88" s="45" t="str">
        <f>'[1]Items (MC)'!B88</f>
        <v>Chest Minecart</v>
      </c>
      <c r="AH88" s="45" t="str">
        <f>'[1]Blocks (MC)'!B88</f>
        <v>Pumpkin</v>
      </c>
    </row>
    <row r="89" spans="3:34"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t="str">
        <f xml:space="preserve"> 'Molded Items'!C85</f>
        <v>Fibers (PolyMethyl Acrylate)</v>
      </c>
      <c r="AB89" s="45">
        <f>Inventories!$D89</f>
        <v>0</v>
      </c>
      <c r="AC89" s="45">
        <f>'Gripped Tools'!C89</f>
        <v>0</v>
      </c>
      <c r="AD89" s="45">
        <f>'Pogo Stick'!$C89</f>
        <v>0</v>
      </c>
      <c r="AE89" s="45">
        <f>'Custom Item'!$C89</f>
        <v>0</v>
      </c>
      <c r="AF89" s="45"/>
      <c r="AG89" s="45" t="str">
        <f>'[1]Items (MC)'!B89</f>
        <v>Furnace Minecart</v>
      </c>
      <c r="AH89" s="45" t="str">
        <f>'[1]Blocks (MC)'!B89</f>
        <v>Netherrack</v>
      </c>
    </row>
    <row r="90" spans="3:34"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t="str">
        <f xml:space="preserve"> 'Molded Items'!C86</f>
        <v>Fibers (PolyMethyl Cyanoacrylate)</v>
      </c>
      <c r="AB90" s="45">
        <f>Inventories!$D90</f>
        <v>0</v>
      </c>
      <c r="AC90" s="45">
        <f>'Gripped Tools'!C90</f>
        <v>0</v>
      </c>
      <c r="AD90" s="45">
        <f>'Pogo Stick'!$C90</f>
        <v>0</v>
      </c>
      <c r="AE90" s="45">
        <f>'Custom Item'!$C90</f>
        <v>0</v>
      </c>
      <c r="AF90" s="45"/>
      <c r="AG90" s="45" t="str">
        <f>'[1]Items (MC)'!B90</f>
        <v>Egg</v>
      </c>
      <c r="AH90" s="45" t="str">
        <f>'[1]Blocks (MC)'!B90</f>
        <v>Soul Sand</v>
      </c>
    </row>
    <row r="91" spans="3:34"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t="str">
        <f xml:space="preserve"> 'Molded Items'!C87</f>
        <v>Fibers (PolyMethyl Methacrylate)</v>
      </c>
      <c r="AB91" s="45">
        <f>Inventories!$D91</f>
        <v>0</v>
      </c>
      <c r="AC91" s="45">
        <f>'Gripped Tools'!C91</f>
        <v>0</v>
      </c>
      <c r="AD91" s="45">
        <f>'Pogo Stick'!$C91</f>
        <v>0</v>
      </c>
      <c r="AE91" s="45">
        <f>'Custom Item'!$C91</f>
        <v>0</v>
      </c>
      <c r="AF91" s="45"/>
      <c r="AG91" s="45" t="str">
        <f>'[1]Items (MC)'!B91</f>
        <v>Compass</v>
      </c>
      <c r="AH91" s="45" t="str">
        <f>'[1]Blocks (MC)'!B91</f>
        <v>Glowstone</v>
      </c>
    </row>
    <row r="92" spans="3:34"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t="str">
        <f xml:space="preserve"> 'Molded Items'!C88</f>
        <v>Fibers (PolyM-Methyl Styrene)</v>
      </c>
      <c r="AB92" s="45">
        <f>Inventories!$D92</f>
        <v>0</v>
      </c>
      <c r="AC92" s="45">
        <f>'Gripped Tools'!C92</f>
        <v>0</v>
      </c>
      <c r="AD92" s="45">
        <f>'Pogo Stick'!$C92</f>
        <v>0</v>
      </c>
      <c r="AE92" s="45">
        <f>'Custom Item'!$C92</f>
        <v>0</v>
      </c>
      <c r="AF92" s="45"/>
      <c r="AG92" s="45" t="str">
        <f>'[1]Items (MC)'!B92</f>
        <v>Fishing Rod</v>
      </c>
      <c r="AH92" s="45" t="str">
        <f>'[1]Blocks (MC)'!B92</f>
        <v>Portal</v>
      </c>
    </row>
    <row r="93" spans="3:34"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t="str">
        <f xml:space="preserve"> 'Molded Items'!C89</f>
        <v>Fibers (PolyM-Phenylene Isophthalamide)</v>
      </c>
      <c r="AB93" s="45">
        <f>Inventories!$D93</f>
        <v>0</v>
      </c>
      <c r="AC93" s="45">
        <f>'Gripped Tools'!C93</f>
        <v>0</v>
      </c>
      <c r="AD93" s="45">
        <f>'Pogo Stick'!$C93</f>
        <v>0</v>
      </c>
      <c r="AE93" s="45">
        <f>'Custom Item'!$C93</f>
        <v>0</v>
      </c>
      <c r="AF93" s="45"/>
      <c r="AG93" s="45" t="str">
        <f>'[1]Items (MC)'!B93</f>
        <v>Clock</v>
      </c>
      <c r="AH93" s="45" t="str">
        <f>'[1]Blocks (MC)'!B93</f>
        <v>Lit Pumpkin</v>
      </c>
    </row>
    <row r="94" spans="3:34"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t="str">
        <f xml:space="preserve"> 'Molded Items'!C90</f>
        <v>Fibers (PolyN-Butyl Acrylate)</v>
      </c>
      <c r="AB94" s="45">
        <f>Inventories!$D94</f>
        <v>0</v>
      </c>
      <c r="AC94" s="45">
        <f>'Gripped Tools'!C94</f>
        <v>0</v>
      </c>
      <c r="AD94" s="45">
        <f>'Pogo Stick'!$C94</f>
        <v>0</v>
      </c>
      <c r="AE94" s="45">
        <f>'Custom Item'!$C94</f>
        <v>0</v>
      </c>
      <c r="AF94" s="45"/>
      <c r="AG94" s="45" t="str">
        <f>'[1]Items (MC)'!B94</f>
        <v>Glowstone Dust</v>
      </c>
      <c r="AH94" s="45" t="str">
        <f>'[1]Blocks (MC)'!B94</f>
        <v>Cake</v>
      </c>
    </row>
    <row r="95" spans="3:34"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t="str">
        <f xml:space="preserve"> 'Molded Items'!C91</f>
        <v>Fibers (PolyOxymethylene)</v>
      </c>
      <c r="AB95" s="45">
        <f>Inventories!$D95</f>
        <v>0</v>
      </c>
      <c r="AC95" s="45">
        <f>'Gripped Tools'!C95</f>
        <v>0</v>
      </c>
      <c r="AD95" s="45">
        <f>'Pogo Stick'!$C95</f>
        <v>0</v>
      </c>
      <c r="AE95" s="45">
        <f>'Custom Item'!$C95</f>
        <v>0</v>
      </c>
      <c r="AF95" s="45"/>
      <c r="AG95" s="45" t="str">
        <f>'[1]Items (MC)'!B95</f>
        <v>Fish</v>
      </c>
      <c r="AH95" s="45" t="str">
        <f>'[1]Blocks (MC)'!B95</f>
        <v>Unpowered Repeater</v>
      </c>
    </row>
    <row r="96" spans="3:34"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t="str">
        <f xml:space="preserve"> 'Molded Items'!C92</f>
        <v>Fibers (PolyPentamethylene Hexamethylene Dicarbamate)</v>
      </c>
      <c r="AB96" s="45">
        <f>Inventories!$D96</f>
        <v>0</v>
      </c>
      <c r="AC96" s="45">
        <f>'Gripped Tools'!C96</f>
        <v>0</v>
      </c>
      <c r="AD96" s="45">
        <f>'Pogo Stick'!$C96</f>
        <v>0</v>
      </c>
      <c r="AE96" s="45">
        <f>'Custom Item'!$C96</f>
        <v>0</v>
      </c>
      <c r="AF96" s="45"/>
      <c r="AG96" s="45" t="str">
        <f>'[1]Items (MC)'!B96</f>
        <v>Cooked Fish</v>
      </c>
      <c r="AH96" s="45" t="str">
        <f>'[1]Blocks (MC)'!B96</f>
        <v>Powered Repeater</v>
      </c>
    </row>
    <row r="97" spans="3:34"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t="str">
        <f xml:space="preserve"> 'Molded Items'!C93</f>
        <v>Fibers (PolyPhenol)</v>
      </c>
      <c r="AB97" s="45">
        <f>Inventories!$D97</f>
        <v>0</v>
      </c>
      <c r="AC97" s="45">
        <f>'Gripped Tools'!C97</f>
        <v>0</v>
      </c>
      <c r="AD97" s="45">
        <f>'Pogo Stick'!$C97</f>
        <v>0</v>
      </c>
      <c r="AE97" s="45">
        <f>'Custom Item'!$C97</f>
        <v>0</v>
      </c>
      <c r="AF97" s="45"/>
      <c r="AG97" s="45" t="str">
        <f>'[1]Items (MC)'!B97</f>
        <v>Dye</v>
      </c>
      <c r="AH97" s="45" t="str">
        <f>'[1]Blocks (MC)'!B97</f>
        <v>Stained Glass</v>
      </c>
    </row>
    <row r="98" spans="3:34"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t="str">
        <f xml:space="preserve"> 'Molded Items'!C94</f>
        <v>Fibers (PolyPhenylene Oxide)</v>
      </c>
      <c r="AB98" s="45">
        <f>Inventories!$D98</f>
        <v>0</v>
      </c>
      <c r="AC98" s="45">
        <f>'Gripped Tools'!C98</f>
        <v>0</v>
      </c>
      <c r="AD98" s="45">
        <f>'Pogo Stick'!$C98</f>
        <v>0</v>
      </c>
      <c r="AE98" s="45">
        <f>'Custom Item'!$C98</f>
        <v>0</v>
      </c>
      <c r="AF98" s="45"/>
      <c r="AG98" s="45" t="str">
        <f>'[1]Items (MC)'!B98</f>
        <v>Bone</v>
      </c>
      <c r="AH98" s="45" t="str">
        <f>'[1]Blocks (MC)'!B98</f>
        <v>Trapdoor</v>
      </c>
    </row>
    <row r="99" spans="3:34"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t="str">
        <f xml:space="preserve"> 'Molded Items'!C95</f>
        <v>Fibers (PolyPhosphazene)</v>
      </c>
      <c r="AB99" s="45">
        <f>Inventories!$D99</f>
        <v>0</v>
      </c>
      <c r="AC99" s="45">
        <f>'Gripped Tools'!C99</f>
        <v>0</v>
      </c>
      <c r="AD99" s="45">
        <f>'Pogo Stick'!$C99</f>
        <v>0</v>
      </c>
      <c r="AE99" s="45">
        <f>'Custom Item'!$C99</f>
        <v>0</v>
      </c>
      <c r="AF99" s="45"/>
      <c r="AG99" s="45" t="str">
        <f>'[1]Items (MC)'!B99</f>
        <v>Sugar</v>
      </c>
      <c r="AH99" s="45" t="str">
        <f>'[1]Blocks (MC)'!B99</f>
        <v>Monster Egg</v>
      </c>
    </row>
    <row r="100" spans="3:34"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t="str">
        <f xml:space="preserve"> 'Molded Items'!C96</f>
        <v>Fibers (PolyP-Methyl Styrene)</v>
      </c>
      <c r="AB100" s="45">
        <f>Inventories!$D100</f>
        <v>0</v>
      </c>
      <c r="AC100" s="45">
        <f>'Gripped Tools'!C100</f>
        <v>0</v>
      </c>
      <c r="AD100" s="45">
        <f>'Pogo Stick'!$C100</f>
        <v>0</v>
      </c>
      <c r="AE100" s="45">
        <f>'Custom Item'!$C100</f>
        <v>0</v>
      </c>
      <c r="AF100" s="45"/>
      <c r="AG100" s="45" t="str">
        <f>'[1]Items (MC)'!B100</f>
        <v>Cake</v>
      </c>
      <c r="AH100" s="45" t="str">
        <f>'[1]Blocks (MC)'!B100</f>
        <v>Stonebrick</v>
      </c>
    </row>
    <row r="101" spans="3:34" x14ac:dyDescent="0.2">
      <c r="C101" s="44">
        <f>Ores!C101</f>
        <v>0</v>
      </c>
      <c r="D101" s="44">
        <f>Ingots!C101</f>
        <v>0</v>
      </c>
      <c r="E101" s="44">
        <f>'Block (Comp)'!C101</f>
        <v>0</v>
      </c>
      <c r="F101" s="45">
        <f>Catalysts!C101</f>
        <v>0</v>
      </c>
      <c r="G101" s="45" t="str">
        <f>'Pellets (Poly)'!F97</f>
        <v>Bag (PolyVinyl Butyral Pellets)</v>
      </c>
      <c r="H101" s="45" t="str">
        <f>'Compound Vessels (Deprecated)'!C101</f>
        <v>Flask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t="str">
        <f xml:space="preserve"> 'Molded Items'!C97</f>
        <v>Fibers (PolyP-Phenylene Sulphide)</v>
      </c>
      <c r="AB101" s="45">
        <f>Inventories!$D101</f>
        <v>0</v>
      </c>
      <c r="AC101" s="45">
        <f>'Gripped Tools'!C101</f>
        <v>0</v>
      </c>
      <c r="AD101" s="45">
        <f>'Pogo Stick'!$C101</f>
        <v>0</v>
      </c>
      <c r="AE101" s="45">
        <f>'Custom Item'!$C101</f>
        <v>0</v>
      </c>
      <c r="AF101" s="45"/>
      <c r="AG101" s="45" t="str">
        <f>'[1]Items (MC)'!B101</f>
        <v>Bed</v>
      </c>
      <c r="AH101" s="45" t="str">
        <f>'[1]Blocks (MC)'!B101</f>
        <v>Brown Mushroom Block</v>
      </c>
    </row>
    <row r="102" spans="3:34" x14ac:dyDescent="0.2">
      <c r="C102" s="44">
        <f>Ores!C102</f>
        <v>0</v>
      </c>
      <c r="D102" s="44">
        <f>Ingots!C102</f>
        <v>0</v>
      </c>
      <c r="E102" s="44">
        <f>'Block (Comp)'!C102</f>
        <v>0</v>
      </c>
      <c r="F102" s="45">
        <f>Catalysts!C102</f>
        <v>0</v>
      </c>
      <c r="G102" s="45" t="str">
        <f>'Pellets (Poly)'!F98</f>
        <v>Bag (PolyVinyl Chloride Pellets)</v>
      </c>
      <c r="H102" s="45" t="str">
        <f>'Compound Vessels (Deprecated)'!C102</f>
        <v>Cartridge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t="str">
        <f xml:space="preserve"> 'Molded Items'!C98</f>
        <v>Fibers (PolyP-Phenylene Terephthalamide)</v>
      </c>
      <c r="AB102" s="45">
        <f>Inventories!$D102</f>
        <v>0</v>
      </c>
      <c r="AC102" s="45">
        <f>'Gripped Tools'!C102</f>
        <v>0</v>
      </c>
      <c r="AD102" s="45">
        <f>'Pogo Stick'!$C102</f>
        <v>0</v>
      </c>
      <c r="AE102" s="45">
        <f>'Custom Item'!$C102</f>
        <v>0</v>
      </c>
      <c r="AF102" s="45"/>
      <c r="AG102" s="45" t="str">
        <f>'[1]Items (MC)'!B102</f>
        <v>Repeater</v>
      </c>
      <c r="AH102" s="45" t="str">
        <f>'[1]Blocks (MC)'!B102</f>
        <v>Red Mushroom Block</v>
      </c>
    </row>
    <row r="103" spans="3:34" x14ac:dyDescent="0.2">
      <c r="C103" s="44">
        <f>Ores!C103</f>
        <v>0</v>
      </c>
      <c r="D103" s="44">
        <f>Ingots!C103</f>
        <v>0</v>
      </c>
      <c r="E103" s="44">
        <f>'Block (Comp)'!C103</f>
        <v>0</v>
      </c>
      <c r="F103" s="45">
        <f>Catalysts!C103</f>
        <v>0</v>
      </c>
      <c r="G103" s="45" t="str">
        <f>'Pellets (Poly)'!F99</f>
        <v>Bag (PolyVinyl Chloride Acetate Pellets)</v>
      </c>
      <c r="H103" s="45" t="str">
        <f>'Compound Vessels (Deprecated)'!C103</f>
        <v>Canister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t="str">
        <f xml:space="preserve"> 'Molded Items'!C99</f>
        <v>Fibers (PolyPropylene)</v>
      </c>
      <c r="AB103" s="45">
        <f>Inventories!$D103</f>
        <v>0</v>
      </c>
      <c r="AC103" s="45">
        <f>'Gripped Tools'!C103</f>
        <v>0</v>
      </c>
      <c r="AD103" s="45">
        <f>'Pogo Stick'!$C103</f>
        <v>0</v>
      </c>
      <c r="AE103" s="45">
        <f>'Custom Item'!$C103</f>
        <v>0</v>
      </c>
      <c r="AF103" s="45"/>
      <c r="AG103" s="45" t="str">
        <f>'[1]Items (MC)'!B103</f>
        <v>Cookie</v>
      </c>
      <c r="AH103" s="45" t="str">
        <f>'[1]Blocks (MC)'!B103</f>
        <v>Iron Bars</v>
      </c>
    </row>
    <row r="104" spans="3:34"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t="str">
        <f xml:space="preserve"> 'Molded Items'!C100</f>
        <v>Fibers (PolyPropylene Glycol)</v>
      </c>
      <c r="AB104" s="45">
        <f>Inventories!$D104</f>
        <v>0</v>
      </c>
      <c r="AC104" s="45">
        <f>'Gripped Tools'!C104</f>
        <v>0</v>
      </c>
      <c r="AD104" s="45">
        <f>'Pogo Stick'!$C104</f>
        <v>0</v>
      </c>
      <c r="AE104" s="45">
        <f>'Custom Item'!$C104</f>
        <v>0</v>
      </c>
      <c r="AF104" s="45"/>
      <c r="AG104" s="45" t="str">
        <f>'[1]Items (MC)'!B104</f>
        <v>Filled Map</v>
      </c>
      <c r="AH104" s="45" t="str">
        <f>'[1]Blocks (MC)'!B104</f>
        <v>Glass Pane</v>
      </c>
    </row>
    <row r="105" spans="3:34"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t="str">
        <f xml:space="preserve"> 'Molded Items'!C101</f>
        <v>Fibers (PolyPropylene Oxide)</v>
      </c>
      <c r="AB105" s="45">
        <f>Inventories!$D105</f>
        <v>0</v>
      </c>
      <c r="AC105" s="45">
        <f>'Gripped Tools'!C105</f>
        <v>0</v>
      </c>
      <c r="AD105" s="45">
        <f>'Pogo Stick'!$C105</f>
        <v>0</v>
      </c>
      <c r="AE105" s="45">
        <f>'Custom Item'!$C105</f>
        <v>0</v>
      </c>
      <c r="AF105" s="45"/>
      <c r="AG105" s="45" t="str">
        <f>'[1]Items (MC)'!B105</f>
        <v>Shears</v>
      </c>
      <c r="AH105" s="45" t="str">
        <f>'[1]Blocks (MC)'!B105</f>
        <v>Melon Block</v>
      </c>
    </row>
    <row r="106" spans="3:34"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t="str">
        <f xml:space="preserve"> 'Molded Items'!C102</f>
        <v>Fibers (PolyStyrene)</v>
      </c>
      <c r="AB106" s="45">
        <f>Inventories!$D106</f>
        <v>0</v>
      </c>
      <c r="AC106" s="45">
        <f>'Gripped Tools'!C106</f>
        <v>0</v>
      </c>
      <c r="AD106" s="45">
        <f>'Pogo Stick'!$C106</f>
        <v>0</v>
      </c>
      <c r="AE106" s="45">
        <f>'Custom Item'!$C106</f>
        <v>0</v>
      </c>
      <c r="AF106" s="45"/>
      <c r="AG106" s="45" t="str">
        <f>'[1]Items (MC)'!B106</f>
        <v>Melon</v>
      </c>
      <c r="AH106" s="45" t="str">
        <f>'[1]Blocks (MC)'!B106</f>
        <v>Pumpkin Stem</v>
      </c>
    </row>
    <row r="107" spans="3:34"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t="str">
        <f xml:space="preserve"> 'Molded Items'!C103</f>
        <v>Fibers (PolyTert-Butyl Acrylate)</v>
      </c>
      <c r="AB107" s="45">
        <f>Inventories!$D107</f>
        <v>0</v>
      </c>
      <c r="AC107" s="45">
        <f>'Gripped Tools'!C107</f>
        <v>0</v>
      </c>
      <c r="AD107" s="45">
        <f>'Pogo Stick'!$C107</f>
        <v>0</v>
      </c>
      <c r="AE107" s="45">
        <f>'Custom Item'!$C107</f>
        <v>0</v>
      </c>
      <c r="AF107" s="45"/>
      <c r="AG107" s="45" t="str">
        <f>'[1]Items (MC)'!B107</f>
        <v>Pumpkin Seeds</v>
      </c>
      <c r="AH107" s="45" t="str">
        <f>'[1]Blocks (MC)'!B107</f>
        <v>Melon Stem</v>
      </c>
    </row>
    <row r="108" spans="3:34"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t="str">
        <f xml:space="preserve"> 'Molded Items'!C104</f>
        <v>Fibers (PolyTetraFluoroEthylene)</v>
      </c>
      <c r="AB108" s="45">
        <f>Inventories!$D108</f>
        <v>0</v>
      </c>
      <c r="AC108" s="45">
        <f>'Gripped Tools'!C108</f>
        <v>0</v>
      </c>
      <c r="AD108" s="45">
        <f>'Pogo Stick'!$C108</f>
        <v>0</v>
      </c>
      <c r="AE108" s="45">
        <f>'Custom Item'!$C108</f>
        <v>0</v>
      </c>
      <c r="AF108" s="45"/>
      <c r="AG108" s="45" t="str">
        <f>'[1]Items (MC)'!B108</f>
        <v>Melon Seeds</v>
      </c>
      <c r="AH108" s="45" t="str">
        <f>'[1]Blocks (MC)'!B108</f>
        <v>Vine</v>
      </c>
    </row>
    <row r="109" spans="3:34"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t="str">
        <f xml:space="preserve"> 'Molded Items'!C105</f>
        <v>Fibers (PolyTetramethylene Ether Glycol)</v>
      </c>
      <c r="AB109" s="45">
        <f>Inventories!$D109</f>
        <v>0</v>
      </c>
      <c r="AC109" s="45">
        <f>'Gripped Tools'!C109</f>
        <v>0</v>
      </c>
      <c r="AD109" s="45">
        <f>'Pogo Stick'!$C109</f>
        <v>0</v>
      </c>
      <c r="AE109" s="45">
        <f>'Custom Item'!$C109</f>
        <v>0</v>
      </c>
      <c r="AF109" s="45"/>
      <c r="AG109" s="45" t="str">
        <f>'[1]Items (MC)'!B109</f>
        <v>Beef</v>
      </c>
      <c r="AH109" s="45" t="str">
        <f>'[1]Blocks (MC)'!B109</f>
        <v>Fence Gate</v>
      </c>
    </row>
    <row r="110" spans="3:34"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t="str">
        <f xml:space="preserve"> 'Molded Items'!C106</f>
        <v>Fibers (PolyTetramethylene Glycol)</v>
      </c>
      <c r="AB110" s="45">
        <f>Inventories!$D110</f>
        <v>0</v>
      </c>
      <c r="AC110" s="45">
        <f>'Gripped Tools'!C110</f>
        <v>0</v>
      </c>
      <c r="AD110" s="45">
        <f>'Pogo Stick'!$C110</f>
        <v>0</v>
      </c>
      <c r="AE110" s="45">
        <f>'Custom Item'!$C110</f>
        <v>0</v>
      </c>
      <c r="AF110" s="45"/>
      <c r="AG110" s="45" t="str">
        <f>'[1]Items (MC)'!B110</f>
        <v>Cooked Beef</v>
      </c>
      <c r="AH110" s="45" t="str">
        <f>'[1]Blocks (MC)'!B110</f>
        <v>Brick Stairs</v>
      </c>
    </row>
    <row r="111" spans="3:34"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t="str">
        <f xml:space="preserve"> 'Molded Items'!C107</f>
        <v>Fibers (PolyThiazyl)</v>
      </c>
      <c r="AB111" s="45">
        <f>Inventories!$D111</f>
        <v>0</v>
      </c>
      <c r="AC111" s="45">
        <f>'Gripped Tools'!C111</f>
        <v>0</v>
      </c>
      <c r="AD111" s="45">
        <f>'Pogo Stick'!$C111</f>
        <v>0</v>
      </c>
      <c r="AE111" s="45">
        <f>'Custom Item'!$C111</f>
        <v>0</v>
      </c>
      <c r="AF111" s="45"/>
      <c r="AG111" s="45" t="str">
        <f>'[1]Items (MC)'!B111</f>
        <v>Chicken</v>
      </c>
      <c r="AH111" s="45" t="str">
        <f>'[1]Blocks (MC)'!B111</f>
        <v>Stone Brick Stairs</v>
      </c>
    </row>
    <row r="112" spans="3:34"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t="str">
        <f xml:space="preserve"> 'Molded Items'!C108</f>
        <v>Fibers (PolyTrimethylene Terephthalate)</v>
      </c>
      <c r="AB112" s="45">
        <f>Inventories!$D112</f>
        <v>0</v>
      </c>
      <c r="AC112" s="45">
        <f>'Gripped Tools'!C112</f>
        <v>0</v>
      </c>
      <c r="AD112" s="45">
        <f>'Pogo Stick'!$C112</f>
        <v>0</v>
      </c>
      <c r="AE112" s="45">
        <f>'Custom Item'!$C112</f>
        <v>0</v>
      </c>
      <c r="AF112" s="45"/>
      <c r="AG112" s="45" t="str">
        <f>'[1]Items (MC)'!B112</f>
        <v>Cooked Chicken</v>
      </c>
      <c r="AH112" s="45" t="str">
        <f>'[1]Blocks (MC)'!B112</f>
        <v>Mycelium</v>
      </c>
    </row>
    <row r="113" spans="3:34"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t="str">
        <f xml:space="preserve"> 'Molded Items'!C109</f>
        <v>Fibers (PolyUrethane)</v>
      </c>
      <c r="AB113" s="45">
        <f>Inventories!$D113</f>
        <v>0</v>
      </c>
      <c r="AC113" s="45">
        <f>'Gripped Tools'!C113</f>
        <v>0</v>
      </c>
      <c r="AD113" s="45">
        <f>'Pogo Stick'!$C113</f>
        <v>0</v>
      </c>
      <c r="AE113" s="45">
        <f>'Custom Item'!$C113</f>
        <v>0</v>
      </c>
      <c r="AF113" s="45"/>
      <c r="AG113" s="45" t="str">
        <f>'[1]Items (MC)'!B113</f>
        <v>Rotten Flesh</v>
      </c>
      <c r="AH113" s="45" t="str">
        <f>'[1]Blocks (MC)'!B113</f>
        <v>Waterlily</v>
      </c>
    </row>
    <row r="114" spans="3:34"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t="str">
        <f xml:space="preserve"> 'Molded Items'!C110</f>
        <v>Fibers (PolyVinyl Acetate)</v>
      </c>
      <c r="AB114" s="45">
        <f>Inventories!$D114</f>
        <v>0</v>
      </c>
      <c r="AC114" s="45">
        <f>'Gripped Tools'!C114</f>
        <v>0</v>
      </c>
      <c r="AD114" s="45">
        <f>'Pogo Stick'!$C114</f>
        <v>0</v>
      </c>
      <c r="AE114" s="45">
        <f>'Custom Item'!$C114</f>
        <v>0</v>
      </c>
      <c r="AF114" s="45"/>
      <c r="AG114" s="45" t="str">
        <f>'[1]Items (MC)'!B114</f>
        <v>Ender Pearl</v>
      </c>
      <c r="AH114" s="45" t="str">
        <f>'[1]Blocks (MC)'!B114</f>
        <v>Nether Brick</v>
      </c>
    </row>
    <row r="115" spans="3:34"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t="str">
        <f xml:space="preserve"> 'Molded Items'!C111</f>
        <v>Fibers (PolyVinyl Alcohol)</v>
      </c>
      <c r="AB115" s="45">
        <f>Inventories!$D115</f>
        <v>0</v>
      </c>
      <c r="AC115" s="45">
        <f>'Gripped Tools'!C115</f>
        <v>0</v>
      </c>
      <c r="AD115" s="45">
        <f>'Pogo Stick'!$C115</f>
        <v>0</v>
      </c>
      <c r="AE115" s="45">
        <f>'Custom Item'!$C115</f>
        <v>0</v>
      </c>
      <c r="AF115" s="45"/>
      <c r="AG115" s="45" t="str">
        <f>'[1]Items (MC)'!B115</f>
        <v>Blaze Rod</v>
      </c>
      <c r="AH115" s="45" t="str">
        <f>'[1]Blocks (MC)'!B115</f>
        <v>Nether Brick Fence</v>
      </c>
    </row>
    <row r="116" spans="3:34"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t="str">
        <f xml:space="preserve"> 'Molded Items'!C112</f>
        <v>Fibers (PolyVinyl Butyral)</v>
      </c>
      <c r="AB116" s="45">
        <f>Inventories!$D116</f>
        <v>0</v>
      </c>
      <c r="AC116" s="45">
        <f>'Gripped Tools'!C116</f>
        <v>0</v>
      </c>
      <c r="AD116" s="45">
        <f>'Pogo Stick'!$C116</f>
        <v>0</v>
      </c>
      <c r="AE116" s="45">
        <f>'Custom Item'!$C116</f>
        <v>0</v>
      </c>
      <c r="AF116" s="45"/>
      <c r="AG116" s="45" t="str">
        <f>'[1]Items (MC)'!B116</f>
        <v>Ghast Tear</v>
      </c>
      <c r="AH116" s="45" t="str">
        <f>'[1]Blocks (MC)'!B116</f>
        <v>Nether Brick Stairs</v>
      </c>
    </row>
    <row r="117" spans="3:34"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t="str">
        <f xml:space="preserve"> 'Molded Items'!C113</f>
        <v>Fibers (PolyVinyl Chloride)</v>
      </c>
      <c r="AB117" s="45">
        <f>Inventories!$D117</f>
        <v>0</v>
      </c>
      <c r="AC117" s="45">
        <f>'Gripped Tools'!C117</f>
        <v>0</v>
      </c>
      <c r="AD117" s="45">
        <f>'Pogo Stick'!$C117</f>
        <v>0</v>
      </c>
      <c r="AE117" s="45">
        <f>'Custom Item'!$C117</f>
        <v>0</v>
      </c>
      <c r="AF117" s="45"/>
      <c r="AG117" s="45" t="str">
        <f>'[1]Items (MC)'!B117</f>
        <v>Gold Nugget</v>
      </c>
      <c r="AH117" s="45" t="str">
        <f>'[1]Blocks (MC)'!B117</f>
        <v>Nether Wart</v>
      </c>
    </row>
    <row r="118" spans="3:34"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t="str">
        <f xml:space="preserve"> 'Molded Items'!C114</f>
        <v>Fibers (PolyVinyl Chloride Acetate)</v>
      </c>
      <c r="AB118" s="45">
        <f>Inventories!$D118</f>
        <v>0</v>
      </c>
      <c r="AC118" s="45">
        <f>'Gripped Tools'!C118</f>
        <v>0</v>
      </c>
      <c r="AD118" s="45">
        <f>'Pogo Stick'!$C118</f>
        <v>0</v>
      </c>
      <c r="AE118" s="45">
        <f>'Custom Item'!$C118</f>
        <v>0</v>
      </c>
      <c r="AF118" s="45"/>
      <c r="AG118" s="45" t="str">
        <f>'[1]Items (MC)'!B118</f>
        <v>Nether Wart</v>
      </c>
      <c r="AH118" s="45" t="str">
        <f>'[1]Blocks (MC)'!B118</f>
        <v>Enchanting Table</v>
      </c>
    </row>
    <row r="119" spans="3:34"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t="str">
        <f xml:space="preserve"> 'Molded Items'!C115</f>
        <v>Fibers (PolyVinyl Fluoride)</v>
      </c>
      <c r="AB119" s="45">
        <f>Inventories!$D119</f>
        <v>0</v>
      </c>
      <c r="AC119" s="45">
        <f>'Gripped Tools'!C119</f>
        <v>0</v>
      </c>
      <c r="AD119" s="45">
        <f>'Pogo Stick'!$C119</f>
        <v>0</v>
      </c>
      <c r="AE119" s="45">
        <f>'Custom Item'!$C119</f>
        <v>0</v>
      </c>
      <c r="AF119" s="45"/>
      <c r="AG119" s="45" t="str">
        <f>'[1]Items (MC)'!B119</f>
        <v>Potion</v>
      </c>
      <c r="AH119" s="45" t="str">
        <f>'[1]Blocks (MC)'!B119</f>
        <v>Brewing Stand</v>
      </c>
    </row>
    <row r="120" spans="3:34"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t="str">
        <f xml:space="preserve"> 'Molded Items'!C116</f>
        <v>Fibers (PolyVinyl Formal)</v>
      </c>
      <c r="AB120" s="45">
        <f>Inventories!$D120</f>
        <v>0</v>
      </c>
      <c r="AC120" s="45">
        <f>'Gripped Tools'!C120</f>
        <v>0</v>
      </c>
      <c r="AD120" s="45">
        <f>'Pogo Stick'!$C120</f>
        <v>0</v>
      </c>
      <c r="AE120" s="45">
        <f>'Custom Item'!$C120</f>
        <v>0</v>
      </c>
      <c r="AF120" s="45"/>
      <c r="AG120" s="45" t="str">
        <f>'[1]Items (MC)'!B120</f>
        <v>Glass Bottle</v>
      </c>
      <c r="AH120" s="45" t="str">
        <f>'[1]Blocks (MC)'!B120</f>
        <v>Cauldron</v>
      </c>
    </row>
    <row r="121" spans="3:34"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t="str">
        <f xml:space="preserve"> 'Molded Items'!C117</f>
        <v>Fibers (PolyVinyl Methyl Ether)</v>
      </c>
      <c r="AB121" s="45">
        <f>Inventories!$D121</f>
        <v>0</v>
      </c>
      <c r="AC121" s="45">
        <f>'Gripped Tools'!C121</f>
        <v>0</v>
      </c>
      <c r="AD121" s="45">
        <f>'Pogo Stick'!$C121</f>
        <v>0</v>
      </c>
      <c r="AE121" s="45">
        <f>'Custom Item'!$C121</f>
        <v>0</v>
      </c>
      <c r="AF121" s="45"/>
      <c r="AG121" s="45" t="str">
        <f>'[1]Items (MC)'!B121</f>
        <v>Spider Eye</v>
      </c>
      <c r="AH121" s="45" t="str">
        <f>'[1]Blocks (MC)'!B121</f>
        <v>End Portal</v>
      </c>
    </row>
    <row r="122" spans="3:34"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t="str">
        <f xml:space="preserve"> 'Molded Items'!C118</f>
        <v>Fibers (PolyVinylidene Dichloride)</v>
      </c>
      <c r="AB122" s="45">
        <f>Inventories!$D122</f>
        <v>0</v>
      </c>
      <c r="AC122" s="45">
        <f>'Gripped Tools'!C122</f>
        <v>0</v>
      </c>
      <c r="AD122" s="45">
        <f>'Pogo Stick'!$C122</f>
        <v>0</v>
      </c>
      <c r="AE122" s="45">
        <f>'Custom Item'!$C122</f>
        <v>0</v>
      </c>
      <c r="AF122" s="45"/>
      <c r="AG122" s="45" t="str">
        <f>'[1]Items (MC)'!B122</f>
        <v>Fermented Spider Eye</v>
      </c>
      <c r="AH122" s="45" t="str">
        <f>'[1]Blocks (MC)'!B122</f>
        <v>End Portal Frame</v>
      </c>
    </row>
    <row r="123" spans="3:34"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t="str">
        <f xml:space="preserve"> 'Molded Items'!C119</f>
        <v>Fibers (PolyVinylidene Fluoride)</v>
      </c>
      <c r="AB123" s="45">
        <f>Inventories!$D123</f>
        <v>0</v>
      </c>
      <c r="AC123" s="45">
        <f>'Gripped Tools'!C123</f>
        <v>0</v>
      </c>
      <c r="AD123" s="45">
        <f>'Pogo Stick'!$C123</f>
        <v>0</v>
      </c>
      <c r="AE123" s="45">
        <f>'Custom Item'!$C123</f>
        <v>0</v>
      </c>
      <c r="AF123" s="45"/>
      <c r="AG123" s="45" t="str">
        <f>'[1]Items (MC)'!B123</f>
        <v>Blaze Powder</v>
      </c>
      <c r="AH123" s="45" t="str">
        <f>'[1]Blocks (MC)'!B123</f>
        <v>End Stone</v>
      </c>
    </row>
    <row r="124" spans="3:34"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t="str">
        <f xml:space="preserve"> 'Molded Items'!C120</f>
        <v>Fibers (PolyVinylidene Fluoride-Trifluoroethylene)</v>
      </c>
      <c r="AB124" s="45">
        <f>Inventories!$D124</f>
        <v>0</v>
      </c>
      <c r="AC124" s="45">
        <f>'Gripped Tools'!C124</f>
        <v>0</v>
      </c>
      <c r="AD124" s="45">
        <f>'Pogo Stick'!$C124</f>
        <v>0</v>
      </c>
      <c r="AE124" s="45">
        <f>'Custom Item'!$C124</f>
        <v>0</v>
      </c>
      <c r="AF124" s="45"/>
      <c r="AG124" s="45" t="str">
        <f>'[1]Items (MC)'!B124</f>
        <v>Magma Cream</v>
      </c>
      <c r="AH124" s="45" t="str">
        <f>'[1]Blocks (MC)'!B124</f>
        <v>Dragon Egg</v>
      </c>
    </row>
    <row r="125" spans="3:34"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t="str">
        <f xml:space="preserve"> 'Molded Items'!C121</f>
        <v>Fibers (Styrene-Acrylonitrile)</v>
      </c>
      <c r="AB125" s="45">
        <f>Inventories!$D125</f>
        <v>0</v>
      </c>
      <c r="AC125" s="45">
        <f>'Gripped Tools'!C125</f>
        <v>0</v>
      </c>
      <c r="AD125" s="45">
        <f>'Pogo Stick'!$C125</f>
        <v>0</v>
      </c>
      <c r="AE125" s="45">
        <f>'Custom Item'!$C125</f>
        <v>0</v>
      </c>
      <c r="AF125" s="45"/>
      <c r="AG125" s="45" t="str">
        <f>'[1]Items (MC)'!B125</f>
        <v>Brewing Stand</v>
      </c>
      <c r="AH125" s="45" t="str">
        <f>'[1]Blocks (MC)'!B125</f>
        <v>Redstone Lamp</v>
      </c>
    </row>
    <row r="126" spans="3:34" x14ac:dyDescent="0.2">
      <c r="C126" s="44">
        <f>Ores!C126</f>
        <v>0</v>
      </c>
      <c r="D126" s="44">
        <f>Ingots!C126</f>
        <v>0</v>
      </c>
      <c r="E126" s="44">
        <f>'Block (Comp)'!C126</f>
        <v>0</v>
      </c>
      <c r="F126" s="45">
        <f>Catalysts!C126</f>
        <v>0</v>
      </c>
      <c r="G126" s="45">
        <f>'Pellets (Poly)'!F122</f>
        <v>0</v>
      </c>
      <c r="H126" s="45" t="str">
        <f>'Compound Vessels (Deprecated)'!C128</f>
        <v>Vial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t="str">
        <f xml:space="preserve"> 'Molded Items'!C122</f>
        <v>Fibers (Styrene-Butadiene Rubber)</v>
      </c>
      <c r="AB126" s="45">
        <f>Inventories!$D126</f>
        <v>0</v>
      </c>
      <c r="AC126" s="45">
        <f>'Gripped Tools'!C126</f>
        <v>0</v>
      </c>
      <c r="AD126" s="45">
        <f>'Pogo Stick'!$C126</f>
        <v>0</v>
      </c>
      <c r="AE126" s="45">
        <f>'Custom Item'!$C126</f>
        <v>0</v>
      </c>
      <c r="AF126" s="45"/>
      <c r="AG126" s="45" t="str">
        <f>'[1]Items (MC)'!B126</f>
        <v>Cauldron</v>
      </c>
      <c r="AH126" s="45" t="str">
        <f>'[1]Blocks (MC)'!B126</f>
        <v>Lit Redstone Lamp</v>
      </c>
    </row>
    <row r="127" spans="3:34" x14ac:dyDescent="0.2">
      <c r="C127" s="44">
        <f>Ores!C127</f>
        <v>0</v>
      </c>
      <c r="D127" s="44">
        <f>Ingots!C127</f>
        <v>0</v>
      </c>
      <c r="E127" s="44">
        <f>'Block (Comp)'!C127</f>
        <v>0</v>
      </c>
      <c r="F127" s="45">
        <f>Catalysts!C127</f>
        <v>0</v>
      </c>
      <c r="G127" s="45">
        <f>'Pellets (Poly)'!F123</f>
        <v>0</v>
      </c>
      <c r="H127" s="45" t="str">
        <f>'Compound Vessels (Deprecated)'!C129</f>
        <v>Beaker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t="str">
        <f xml:space="preserve"> 'Molded Items'!C123</f>
        <v>Fibers (Styrene-Butadiene-Styrene)</v>
      </c>
      <c r="AB127" s="45">
        <f>Inventories!$D127</f>
        <v>0</v>
      </c>
      <c r="AC127" s="45">
        <f>'Gripped Tools'!C127</f>
        <v>0</v>
      </c>
      <c r="AD127" s="45">
        <f>'Pogo Stick'!$C127</f>
        <v>0</v>
      </c>
      <c r="AE127" s="45">
        <f>'Custom Item'!$C127</f>
        <v>0</v>
      </c>
      <c r="AF127" s="45"/>
      <c r="AG127" s="45" t="str">
        <f>'[1]Items (MC)'!B127</f>
        <v>Ender Eye</v>
      </c>
      <c r="AH127" s="45" t="str">
        <f>'[1]Blocks (MC)'!B127</f>
        <v>Double Wooden Slab</v>
      </c>
    </row>
    <row r="128" spans="3:34" x14ac:dyDescent="0.2">
      <c r="C128" s="44">
        <f>Ores!C128</f>
        <v>0</v>
      </c>
      <c r="D128" s="44">
        <f>Ingots!C128</f>
        <v>0</v>
      </c>
      <c r="E128" s="44">
        <f>'Block (Comp)'!C128</f>
        <v>0</v>
      </c>
      <c r="F128" s="45">
        <f>Catalysts!C128</f>
        <v>0</v>
      </c>
      <c r="G128" s="45">
        <f>'Pellets (Poly)'!F124</f>
        <v>0</v>
      </c>
      <c r="H128" s="45" t="str">
        <f>'Compound Vessels (Deprecated)'!C130</f>
        <v>Drum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t="str">
        <f xml:space="preserve"> 'Molded Items'!C124</f>
        <v>Fibers (Styrene-Isoprene-Styrene)</v>
      </c>
      <c r="AB128" s="45">
        <f>Inventories!$D128</f>
        <v>0</v>
      </c>
      <c r="AC128" s="45">
        <f>'Gripped Tools'!C128</f>
        <v>0</v>
      </c>
      <c r="AD128" s="45">
        <f>'Pogo Stick'!$C128</f>
        <v>0</v>
      </c>
      <c r="AE128" s="45">
        <f>'Custom Item'!$C128</f>
        <v>0</v>
      </c>
      <c r="AF128" s="45"/>
      <c r="AG128" s="45" t="str">
        <f>'[1]Items (MC)'!B128</f>
        <v>Speckled Melon</v>
      </c>
      <c r="AH128" s="45" t="str">
        <f>'[1]Blocks (MC)'!B128</f>
        <v>Wooden Slab</v>
      </c>
    </row>
    <row r="129" spans="3:34"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t="str">
        <f xml:space="preserve"> 'Molded Items'!C125</f>
        <v>Fibers (Styrene-Maleic Anhydride Copolymer)</v>
      </c>
      <c r="AB129" s="45">
        <f>Inventories!$D129</f>
        <v>0</v>
      </c>
      <c r="AC129" s="45">
        <f>'Gripped Tools'!C129</f>
        <v>0</v>
      </c>
      <c r="AD129" s="45">
        <f>'Pogo Stick'!$C129</f>
        <v>0</v>
      </c>
      <c r="AE129" s="45">
        <f>'Custom Item'!$C129</f>
        <v>0</v>
      </c>
      <c r="AF129" s="45"/>
      <c r="AG129" s="45" t="str">
        <f>'[1]Items (MC)'!B129</f>
        <v>Spawn Egg</v>
      </c>
      <c r="AH129" s="45" t="str">
        <f>'[1]Blocks (MC)'!B129</f>
        <v>Cocoa</v>
      </c>
    </row>
    <row r="130" spans="3:34"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t="str">
        <f xml:space="preserve"> 'Molded Items'!C126</f>
        <v>Fibers (Ultra-High-Molecular-Weight PolyEthylene)</v>
      </c>
      <c r="AB130" s="45">
        <f>Inventories!$D130</f>
        <v>0</v>
      </c>
      <c r="AC130" s="45">
        <f>'Gripped Tools'!C130</f>
        <v>0</v>
      </c>
      <c r="AD130" s="45">
        <f>'Pogo Stick'!$C130</f>
        <v>0</v>
      </c>
      <c r="AE130" s="45">
        <f>'Custom Item'!$C130</f>
        <v>0</v>
      </c>
      <c r="AF130" s="45"/>
      <c r="AG130" s="45" t="str">
        <f>'[1]Items (MC)'!B130</f>
        <v>Experience Bottle</v>
      </c>
      <c r="AH130" s="45" t="str">
        <f>'[1]Blocks (MC)'!B130</f>
        <v>Sandstone Stairs</v>
      </c>
    </row>
    <row r="131" spans="3:34"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t="str">
        <f xml:space="preserve"> 'Molded Items'!C127</f>
        <v>Fibers (Urea-Formaldehyde Polymers)</v>
      </c>
      <c r="AB131" s="45">
        <f>Inventories!$D131</f>
        <v>0</v>
      </c>
      <c r="AC131" s="45">
        <f>'Gripped Tools'!C131</f>
        <v>0</v>
      </c>
      <c r="AD131" s="45">
        <f>'Pogo Stick'!$C131</f>
        <v>0</v>
      </c>
      <c r="AE131" s="45">
        <f>'Custom Item'!$C131</f>
        <v>0</v>
      </c>
      <c r="AF131" s="45"/>
      <c r="AG131" s="45" t="str">
        <f>'[1]Items (MC)'!B131</f>
        <v>Fire Charge</v>
      </c>
      <c r="AH131" s="45" t="str">
        <f>'[1]Blocks (MC)'!B131</f>
        <v>Emerald Ore</v>
      </c>
    </row>
    <row r="132" spans="3:34"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t="str">
        <f xml:space="preserve"> 'Molded Items'!C128</f>
        <v>Fibers (Very-Low-Density PolyEthylene)</v>
      </c>
      <c r="AB132" s="45">
        <f>Inventories!$D132</f>
        <v>0</v>
      </c>
      <c r="AC132" s="45">
        <f>'Gripped Tools'!C132</f>
        <v>0</v>
      </c>
      <c r="AD132" s="45">
        <f>'Pogo Stick'!$C132</f>
        <v>0</v>
      </c>
      <c r="AE132" s="45">
        <f>'Custom Item'!$C132</f>
        <v>0</v>
      </c>
      <c r="AF132" s="45"/>
      <c r="AG132" s="45" t="str">
        <f>'[1]Items (MC)'!B132</f>
        <v>Writable Book</v>
      </c>
      <c r="AH132" s="45" t="str">
        <f>'[1]Blocks (MC)'!B132</f>
        <v>Ender Chest</v>
      </c>
    </row>
    <row r="133" spans="3:34"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t="str">
        <f xml:space="preserve"> 'Molded Items'!C129</f>
        <v>Fibers (Vinyl Acetate-Acrylic Acid)</v>
      </c>
      <c r="AB133" s="45">
        <f>Inventories!$D133</f>
        <v>0</v>
      </c>
      <c r="AC133" s="45">
        <f>'Gripped Tools'!C133</f>
        <v>0</v>
      </c>
      <c r="AD133" s="45">
        <f>'Pogo Stick'!$C133</f>
        <v>0</v>
      </c>
      <c r="AE133" s="45">
        <f>'Custom Item'!$C133</f>
        <v>0</v>
      </c>
      <c r="AF133" s="45"/>
      <c r="AG133" s="45" t="str">
        <f>'[1]Items (MC)'!B133</f>
        <v>Written Book</v>
      </c>
      <c r="AH133" s="45" t="str">
        <f>'[1]Blocks (MC)'!B133</f>
        <v>Tripwire Hook</v>
      </c>
    </row>
    <row r="134" spans="3:34"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Items'!C130</f>
        <v>0</v>
      </c>
      <c r="AB134" s="45">
        <f>Inventories!$D134</f>
        <v>0</v>
      </c>
      <c r="AC134" s="45">
        <f>'Gripped Tools'!C134</f>
        <v>0</v>
      </c>
      <c r="AD134" s="45">
        <f>'Pogo Stick'!$C134</f>
        <v>0</v>
      </c>
      <c r="AE134" s="45">
        <f>'Custom Item'!$C134</f>
        <v>0</v>
      </c>
      <c r="AF134" s="45"/>
      <c r="AG134" s="45" t="str">
        <f>'[1]Items (MC)'!B134</f>
        <v>Emerald</v>
      </c>
      <c r="AH134" s="45" t="str">
        <f>'[1]Blocks (MC)'!B134</f>
        <v>Tripwire</v>
      </c>
    </row>
    <row r="135" spans="3:34"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Items'!C131</f>
        <v>0</v>
      </c>
      <c r="AB135" s="45">
        <f>Inventories!$D135</f>
        <v>0</v>
      </c>
      <c r="AC135" s="45">
        <f>'Gripped Tools'!C135</f>
        <v>0</v>
      </c>
      <c r="AD135" s="45">
        <f>'Pogo Stick'!$C135</f>
        <v>0</v>
      </c>
      <c r="AE135" s="45">
        <f>'Custom Item'!$C135</f>
        <v>0</v>
      </c>
      <c r="AF135" s="45"/>
      <c r="AG135" s="45" t="str">
        <f>'[1]Items (MC)'!B135</f>
        <v>Item Frame</v>
      </c>
      <c r="AH135" s="45" t="str">
        <f>'[1]Blocks (MC)'!B135</f>
        <v>Emerald Block</v>
      </c>
    </row>
    <row r="136" spans="3:34"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Items'!C132</f>
        <v>0</v>
      </c>
      <c r="AB136" s="45">
        <f>Inventories!$D136</f>
        <v>0</v>
      </c>
      <c r="AC136" s="45">
        <f>'Gripped Tools'!C136</f>
        <v>0</v>
      </c>
      <c r="AD136" s="45">
        <f>'Pogo Stick'!$C136</f>
        <v>0</v>
      </c>
      <c r="AE136" s="45">
        <f>'Custom Item'!$C136</f>
        <v>0</v>
      </c>
      <c r="AF136" s="45"/>
      <c r="AG136" s="45" t="str">
        <f>'[1]Items (MC)'!B136</f>
        <v>Flower Pot</v>
      </c>
      <c r="AH136" s="45" t="str">
        <f>'[1]Blocks (MC)'!B136</f>
        <v>Spruce Stairs</v>
      </c>
    </row>
    <row r="137" spans="3:34"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Items'!C133</f>
        <v>0</v>
      </c>
      <c r="AB137" s="45">
        <f>Inventories!$D137</f>
        <v>0</v>
      </c>
      <c r="AC137" s="45">
        <f>'Gripped Tools'!C137</f>
        <v>0</v>
      </c>
      <c r="AD137" s="45">
        <f>'Pogo Stick'!$C137</f>
        <v>0</v>
      </c>
      <c r="AE137" s="45">
        <f>'Custom Item'!$C137</f>
        <v>0</v>
      </c>
      <c r="AF137" s="45"/>
      <c r="AG137" s="45" t="str">
        <f>'[1]Items (MC)'!B137</f>
        <v>Carrot</v>
      </c>
      <c r="AH137" s="45" t="str">
        <f>'[1]Blocks (MC)'!B137</f>
        <v>Birch Stairs</v>
      </c>
    </row>
    <row r="138" spans="3:34"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Items'!C134</f>
        <v>0</v>
      </c>
      <c r="AB138" s="45">
        <f>Inventories!$D138</f>
        <v>0</v>
      </c>
      <c r="AC138" s="45">
        <f>'Gripped Tools'!C138</f>
        <v>0</v>
      </c>
      <c r="AD138" s="45">
        <f>'Pogo Stick'!$C138</f>
        <v>0</v>
      </c>
      <c r="AE138" s="45">
        <f>'Custom Item'!$C138</f>
        <v>0</v>
      </c>
      <c r="AF138" s="45"/>
      <c r="AG138" s="45" t="str">
        <f>'[1]Items (MC)'!B138</f>
        <v>Potato</v>
      </c>
      <c r="AH138" s="45" t="str">
        <f>'[1]Blocks (MC)'!B138</f>
        <v>Jungle Stairs</v>
      </c>
    </row>
    <row r="139" spans="3:34"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Items'!C135</f>
        <v>0</v>
      </c>
      <c r="AB139" s="45">
        <f>Inventories!$D139</f>
        <v>0</v>
      </c>
      <c r="AC139" s="45">
        <f>'Gripped Tools'!C139</f>
        <v>0</v>
      </c>
      <c r="AD139" s="45">
        <f>'Pogo Stick'!$C139</f>
        <v>0</v>
      </c>
      <c r="AE139" s="45">
        <f>'Custom Item'!$C139</f>
        <v>0</v>
      </c>
      <c r="AF139" s="45"/>
      <c r="AG139" s="45" t="str">
        <f>'[1]Items (MC)'!B139</f>
        <v>Baked Potato</v>
      </c>
      <c r="AH139" s="45" t="str">
        <f>'[1]Blocks (MC)'!B139</f>
        <v>Command Block</v>
      </c>
    </row>
    <row r="140" spans="3:34"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Items'!C136</f>
        <v>0</v>
      </c>
      <c r="AB140" s="45">
        <f>Inventories!$D140</f>
        <v>0</v>
      </c>
      <c r="AC140" s="45">
        <f>'Gripped Tools'!C140</f>
        <v>0</v>
      </c>
      <c r="AD140" s="45">
        <f>'Pogo Stick'!$C140</f>
        <v>0</v>
      </c>
      <c r="AE140" s="45">
        <f>'Custom Item'!$C140</f>
        <v>0</v>
      </c>
      <c r="AF140" s="45"/>
      <c r="AG140" s="45" t="str">
        <f>'[1]Items (MC)'!B140</f>
        <v>Poisonous Potato</v>
      </c>
      <c r="AH140" s="45" t="str">
        <f>'[1]Blocks (MC)'!B140</f>
        <v>Beacon</v>
      </c>
    </row>
    <row r="141" spans="3:34"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Items'!C137</f>
        <v>0</v>
      </c>
      <c r="AB141" s="45">
        <f>Inventories!$D141</f>
        <v>0</v>
      </c>
      <c r="AC141" s="45">
        <f>'Gripped Tools'!C141</f>
        <v>0</v>
      </c>
      <c r="AD141" s="45">
        <f>'Pogo Stick'!$C141</f>
        <v>0</v>
      </c>
      <c r="AE141" s="45">
        <f>'Custom Item'!$C141</f>
        <v>0</v>
      </c>
      <c r="AF141" s="45"/>
      <c r="AG141" s="45" t="str">
        <f>'[1]Items (MC)'!B141</f>
        <v>Map</v>
      </c>
      <c r="AH141" s="45" t="str">
        <f>'[1]Blocks (MC)'!B141</f>
        <v>Cobblestone Wall</v>
      </c>
    </row>
    <row r="142" spans="3:34"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Items'!C138</f>
        <v>0</v>
      </c>
      <c r="AB142" s="45">
        <f>Inventories!$D142</f>
        <v>0</v>
      </c>
      <c r="AC142" s="45">
        <f>'Gripped Tools'!C142</f>
        <v>0</v>
      </c>
      <c r="AD142" s="45">
        <f>'Pogo Stick'!$C142</f>
        <v>0</v>
      </c>
      <c r="AE142" s="45">
        <f>'Custom Item'!$C142</f>
        <v>0</v>
      </c>
      <c r="AF142" s="45"/>
      <c r="AG142" s="45" t="str">
        <f>'[1]Items (MC)'!B142</f>
        <v>Golden Carrot</v>
      </c>
      <c r="AH142" s="45" t="str">
        <f>'[1]Blocks (MC)'!B142</f>
        <v>Flower Pot</v>
      </c>
    </row>
    <row r="143" spans="3:34"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Items'!C139</f>
        <v>0</v>
      </c>
      <c r="AB143" s="45">
        <f>Inventories!$D143</f>
        <v>0</v>
      </c>
      <c r="AC143" s="45">
        <f>'Gripped Tools'!C143</f>
        <v>0</v>
      </c>
      <c r="AD143" s="45">
        <f>'Pogo Stick'!$C143</f>
        <v>0</v>
      </c>
      <c r="AE143" s="45">
        <f>'Custom Item'!$C143</f>
        <v>0</v>
      </c>
      <c r="AF143" s="45"/>
      <c r="AG143" s="45" t="str">
        <f>'[1]Items (MC)'!B143</f>
        <v>Skull</v>
      </c>
      <c r="AH143" s="45" t="str">
        <f>'[1]Blocks (MC)'!B143</f>
        <v>Carrots</v>
      </c>
    </row>
    <row r="144" spans="3:34"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Items'!C140</f>
        <v>0</v>
      </c>
      <c r="AB144" s="45">
        <f>Inventories!$D144</f>
        <v>0</v>
      </c>
      <c r="AC144" s="45">
        <f>'Gripped Tools'!C144</f>
        <v>0</v>
      </c>
      <c r="AD144" s="45">
        <f>'Pogo Stick'!$C144</f>
        <v>0</v>
      </c>
      <c r="AE144" s="45">
        <f>'Custom Item'!$C144</f>
        <v>0</v>
      </c>
      <c r="AF144" s="45"/>
      <c r="AG144" s="45" t="str">
        <f>'[1]Items (MC)'!B144</f>
        <v>Carrot On A Stick</v>
      </c>
      <c r="AH144" s="45" t="str">
        <f>'[1]Blocks (MC)'!B144</f>
        <v>Potatoes</v>
      </c>
    </row>
    <row r="145" spans="3:34"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Items'!C141</f>
        <v>0</v>
      </c>
      <c r="AB145" s="45">
        <f>Inventories!$D145</f>
        <v>0</v>
      </c>
      <c r="AC145" s="45">
        <f>'Gripped Tools'!C145</f>
        <v>0</v>
      </c>
      <c r="AD145" s="45">
        <f>'Pogo Stick'!$C145</f>
        <v>0</v>
      </c>
      <c r="AE145" s="45">
        <f>'Custom Item'!$C145</f>
        <v>0</v>
      </c>
      <c r="AF145" s="45"/>
      <c r="AG145" s="45" t="str">
        <f>'[1]Items (MC)'!B145</f>
        <v>Nether Star</v>
      </c>
      <c r="AH145" s="45" t="str">
        <f>'[1]Blocks (MC)'!B145</f>
        <v>Wooden Button</v>
      </c>
    </row>
    <row r="146" spans="3:34"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Items'!C142</f>
        <v>0</v>
      </c>
      <c r="AB146" s="45">
        <f>Inventories!$D146</f>
        <v>0</v>
      </c>
      <c r="AC146" s="45">
        <f>'Gripped Tools'!C146</f>
        <v>0</v>
      </c>
      <c r="AD146" s="45">
        <f>'Pogo Stick'!$C146</f>
        <v>0</v>
      </c>
      <c r="AE146" s="45">
        <f>'Custom Item'!$C146</f>
        <v>0</v>
      </c>
      <c r="AF146" s="45"/>
      <c r="AG146" s="45" t="str">
        <f>'[1]Items (MC)'!B146</f>
        <v>Pumpkin Pie</v>
      </c>
      <c r="AH146" s="45" t="str">
        <f>'[1]Blocks (MC)'!B146</f>
        <v>Skull</v>
      </c>
    </row>
    <row r="147" spans="3:34"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Items'!C143</f>
        <v>0</v>
      </c>
      <c r="AB147" s="45">
        <f>Inventories!$D147</f>
        <v>0</v>
      </c>
      <c r="AC147" s="45">
        <f>'Gripped Tools'!C147</f>
        <v>0</v>
      </c>
      <c r="AD147" s="45">
        <f>'Pogo Stick'!$C147</f>
        <v>0</v>
      </c>
      <c r="AE147" s="45">
        <f>'Custom Item'!$C147</f>
        <v>0</v>
      </c>
      <c r="AF147" s="45"/>
      <c r="AG147" s="45" t="str">
        <f>'[1]Items (MC)'!B147</f>
        <v>Fireworks</v>
      </c>
      <c r="AH147" s="45" t="str">
        <f>'[1]Blocks (MC)'!B147</f>
        <v>Anvil</v>
      </c>
    </row>
    <row r="148" spans="3:34"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Items'!C144</f>
        <v>0</v>
      </c>
      <c r="AB148" s="45">
        <f>Inventories!$D148</f>
        <v>0</v>
      </c>
      <c r="AC148" s="45">
        <f>'Gripped Tools'!C148</f>
        <v>0</v>
      </c>
      <c r="AD148" s="45">
        <f>'Pogo Stick'!$C148</f>
        <v>0</v>
      </c>
      <c r="AE148" s="45">
        <f>'Custom Item'!$C148</f>
        <v>0</v>
      </c>
      <c r="AF148" s="45"/>
      <c r="AG148" s="45" t="str">
        <f>'[1]Items (MC)'!B148</f>
        <v>Firework Charge</v>
      </c>
      <c r="AH148" s="45" t="str">
        <f>'[1]Blocks (MC)'!B148</f>
        <v>Trapped Chest</v>
      </c>
    </row>
    <row r="149" spans="3:34"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Items'!C145</f>
        <v>0</v>
      </c>
      <c r="AB149" s="45">
        <f>Inventories!$D149</f>
        <v>0</v>
      </c>
      <c r="AC149" s="45">
        <f>'Gripped Tools'!C149</f>
        <v>0</v>
      </c>
      <c r="AD149" s="45">
        <f>'Pogo Stick'!$C149</f>
        <v>0</v>
      </c>
      <c r="AE149" s="45">
        <f>'Custom Item'!$C149</f>
        <v>0</v>
      </c>
      <c r="AF149" s="45"/>
      <c r="AG149" s="45" t="str">
        <f>'[1]Items (MC)'!B149</f>
        <v>Enchanted Book</v>
      </c>
      <c r="AH149" s="45" t="str">
        <f>'[1]Blocks (MC)'!B149</f>
        <v>Light Weighted Pressure Plate</v>
      </c>
    </row>
    <row r="150" spans="3:34"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Items'!C146</f>
        <v>0</v>
      </c>
      <c r="AB150" s="45">
        <f>Inventories!$D150</f>
        <v>0</v>
      </c>
      <c r="AC150" s="45">
        <f>'Gripped Tools'!C150</f>
        <v>0</v>
      </c>
      <c r="AD150" s="45">
        <f>'Pogo Stick'!$C150</f>
        <v>0</v>
      </c>
      <c r="AE150" s="45">
        <f>'Custom Item'!$C150</f>
        <v>0</v>
      </c>
      <c r="AF150" s="45"/>
      <c r="AG150" s="45" t="str">
        <f>'[1]Items (MC)'!B150</f>
        <v>Comparator</v>
      </c>
      <c r="AH150" s="45" t="str">
        <f>'[1]Blocks (MC)'!B150</f>
        <v>Heavy Weighted Pressure Plate</v>
      </c>
    </row>
    <row r="151" spans="3:34"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Items'!C147</f>
        <v>0</v>
      </c>
      <c r="AB151" s="45">
        <f>Inventories!$D151</f>
        <v>0</v>
      </c>
      <c r="AC151" s="45">
        <f>'Gripped Tools'!C151</f>
        <v>0</v>
      </c>
      <c r="AD151" s="45">
        <f>'Pogo Stick'!$C151</f>
        <v>0</v>
      </c>
      <c r="AE151" s="45">
        <f>'Custom Item'!$C151</f>
        <v>0</v>
      </c>
      <c r="AF151" s="45"/>
      <c r="AG151" s="45" t="str">
        <f>'[1]Items (MC)'!B151</f>
        <v>Netherbrick</v>
      </c>
      <c r="AH151" s="45" t="str">
        <f>'[1]Blocks (MC)'!B151</f>
        <v>Unpowered Comparator</v>
      </c>
    </row>
    <row r="152" spans="3:34"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Items'!C148</f>
        <v>0</v>
      </c>
      <c r="AB152" s="45">
        <f>Inventories!$D152</f>
        <v>0</v>
      </c>
      <c r="AC152" s="45">
        <f>'Gripped Tools'!C152</f>
        <v>0</v>
      </c>
      <c r="AD152" s="45">
        <f>'Pogo Stick'!$C152</f>
        <v>0</v>
      </c>
      <c r="AE152" s="45">
        <f>'Custom Item'!$C152</f>
        <v>0</v>
      </c>
      <c r="AF152" s="45"/>
      <c r="AG152" s="45" t="str">
        <f>'[1]Items (MC)'!B152</f>
        <v>Quartz</v>
      </c>
      <c r="AH152" s="45" t="str">
        <f>'[1]Blocks (MC)'!B152</f>
        <v>Powered Comparator</v>
      </c>
    </row>
    <row r="153" spans="3:34"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Items'!C149</f>
        <v>0</v>
      </c>
      <c r="AB153" s="45">
        <f>Inventories!$D153</f>
        <v>0</v>
      </c>
      <c r="AC153" s="45">
        <f>'Gripped Tools'!C153</f>
        <v>0</v>
      </c>
      <c r="AD153" s="45">
        <f>'Pogo Stick'!$C153</f>
        <v>0</v>
      </c>
      <c r="AE153" s="45">
        <f>'Custom Item'!$C153</f>
        <v>0</v>
      </c>
      <c r="AF153" s="45"/>
      <c r="AG153" s="45" t="str">
        <f>'[1]Items (MC)'!B153</f>
        <v>Tnt Minecart</v>
      </c>
      <c r="AH153" s="45" t="str">
        <f>'[1]Blocks (MC)'!B153</f>
        <v>Daylight Detector</v>
      </c>
    </row>
    <row r="154" spans="3:34"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Items'!C150</f>
        <v>0</v>
      </c>
      <c r="AB154" s="45">
        <f>Inventories!$D154</f>
        <v>0</v>
      </c>
      <c r="AC154" s="45">
        <f>'Gripped Tools'!C154</f>
        <v>0</v>
      </c>
      <c r="AD154" s="45">
        <f>'Pogo Stick'!$C154</f>
        <v>0</v>
      </c>
      <c r="AE154" s="45">
        <f>'Custom Item'!$C154</f>
        <v>0</v>
      </c>
      <c r="AF154" s="45"/>
      <c r="AG154" s="45" t="str">
        <f>'[1]Items (MC)'!B154</f>
        <v>Hopper Minecart</v>
      </c>
      <c r="AH154" s="45" t="str">
        <f>'[1]Blocks (MC)'!B154</f>
        <v>Redstone Block</v>
      </c>
    </row>
    <row r="155" spans="3:34"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Items'!C151</f>
        <v>0</v>
      </c>
      <c r="AB155" s="45">
        <f>Inventories!$D155</f>
        <v>0</v>
      </c>
      <c r="AC155" s="45">
        <f>'Gripped Tools'!C155</f>
        <v>0</v>
      </c>
      <c r="AD155" s="45">
        <f>'Pogo Stick'!$C155</f>
        <v>0</v>
      </c>
      <c r="AE155" s="45">
        <f>'Custom Item'!$C155</f>
        <v>0</v>
      </c>
      <c r="AF155" s="45"/>
      <c r="AG155" s="45" t="str">
        <f>'[1]Items (MC)'!B155</f>
        <v>0</v>
      </c>
      <c r="AH155" s="45" t="str">
        <f>'[1]Blocks (MC)'!B155</f>
        <v>Quartz Ore</v>
      </c>
    </row>
    <row r="156" spans="3:34"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Items'!C152</f>
        <v>0</v>
      </c>
      <c r="AB156" s="45">
        <f>Inventories!$D156</f>
        <v>0</v>
      </c>
      <c r="AC156" s="45">
        <f>'Gripped Tools'!C156</f>
        <v>0</v>
      </c>
      <c r="AD156" s="45">
        <f>'Pogo Stick'!$C156</f>
        <v>0</v>
      </c>
      <c r="AE156" s="45">
        <f>'Custom Item'!$C156</f>
        <v>0</v>
      </c>
      <c r="AF156" s="45"/>
      <c r="AG156" s="45" t="str">
        <f>'[1]Items (MC)'!B156</f>
        <v>0</v>
      </c>
      <c r="AH156" s="45" t="str">
        <f>'[1]Blocks (MC)'!B156</f>
        <v>Hopper</v>
      </c>
    </row>
    <row r="157" spans="3:34"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Items'!C153</f>
        <v>0</v>
      </c>
      <c r="AB157" s="45">
        <f>Inventories!$D157</f>
        <v>0</v>
      </c>
      <c r="AC157" s="45">
        <f>'Gripped Tools'!C157</f>
        <v>0</v>
      </c>
      <c r="AD157" s="45">
        <f>'Pogo Stick'!$C157</f>
        <v>0</v>
      </c>
      <c r="AE157" s="45">
        <f>'Custom Item'!$C157</f>
        <v>0</v>
      </c>
      <c r="AF157" s="45"/>
      <c r="AG157" s="45" t="str">
        <f>'[1]Items (MC)'!B157</f>
        <v>0</v>
      </c>
      <c r="AH157" s="45" t="str">
        <f>'[1]Blocks (MC)'!B157</f>
        <v>Quartz Block</v>
      </c>
    </row>
    <row r="158" spans="3:34"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Items'!C154</f>
        <v>0</v>
      </c>
      <c r="AB158" s="45">
        <f>Inventories!$D158</f>
        <v>0</v>
      </c>
      <c r="AC158" s="45">
        <f>'Gripped Tools'!C158</f>
        <v>0</v>
      </c>
      <c r="AD158" s="45">
        <f>'Pogo Stick'!$C158</f>
        <v>0</v>
      </c>
      <c r="AE158" s="45">
        <f>'Custom Item'!$C158</f>
        <v>0</v>
      </c>
      <c r="AF158" s="45"/>
      <c r="AG158" s="45" t="str">
        <f>'[1]Items (MC)'!B158</f>
        <v>0</v>
      </c>
      <c r="AH158" s="45" t="str">
        <f>'[1]Blocks (MC)'!B158</f>
        <v>Quartz Stairs</v>
      </c>
    </row>
    <row r="159" spans="3:34"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Items'!C155</f>
        <v>0</v>
      </c>
      <c r="AB159" s="45">
        <f>Inventories!$D159</f>
        <v>0</v>
      </c>
      <c r="AC159" s="45">
        <f>'Gripped Tools'!C159</f>
        <v>0</v>
      </c>
      <c r="AD159" s="45">
        <f>'Pogo Stick'!$C159</f>
        <v>0</v>
      </c>
      <c r="AE159" s="45">
        <f>'Custom Item'!$C159</f>
        <v>0</v>
      </c>
      <c r="AF159" s="45"/>
      <c r="AG159" s="45" t="str">
        <f>'[1]Items (MC)'!B159</f>
        <v>0</v>
      </c>
      <c r="AH159" s="45" t="str">
        <f>'[1]Blocks (MC)'!B159</f>
        <v>Activator Rail</v>
      </c>
    </row>
    <row r="160" spans="3:34"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Items'!C156</f>
        <v>0</v>
      </c>
      <c r="AB160" s="45">
        <f>Inventories!$D160</f>
        <v>0</v>
      </c>
      <c r="AC160" s="45">
        <f>'Gripped Tools'!C160</f>
        <v>0</v>
      </c>
      <c r="AD160" s="45">
        <f>'Pogo Stick'!$C160</f>
        <v>0</v>
      </c>
      <c r="AE160" s="45">
        <f>'Custom Item'!$C160</f>
        <v>0</v>
      </c>
      <c r="AF160" s="45"/>
      <c r="AG160" s="45" t="str">
        <f>'[1]Items (MC)'!B160</f>
        <v>0</v>
      </c>
      <c r="AH160" s="45" t="str">
        <f>'[1]Blocks (MC)'!B160</f>
        <v>Dropper</v>
      </c>
    </row>
    <row r="161" spans="3:34"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Items'!C157</f>
        <v>0</v>
      </c>
      <c r="AB161" s="45">
        <f>Inventories!$D161</f>
        <v>0</v>
      </c>
      <c r="AC161" s="45">
        <f>'Gripped Tools'!C161</f>
        <v>0</v>
      </c>
      <c r="AD161" s="45">
        <f>'Pogo Stick'!$C161</f>
        <v>0</v>
      </c>
      <c r="AE161" s="45">
        <f>'Custom Item'!$C161</f>
        <v>0</v>
      </c>
      <c r="AF161" s="45"/>
      <c r="AG161" s="45" t="str">
        <f>'[1]Items (MC)'!B161</f>
        <v>0</v>
      </c>
      <c r="AH161" s="45" t="str">
        <f>'[1]Blocks (MC)'!B161</f>
        <v>Stained Hardened Clay</v>
      </c>
    </row>
    <row r="162" spans="3:34"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Items'!C158</f>
        <v>0</v>
      </c>
      <c r="AB162" s="45">
        <f>Inventories!$D162</f>
        <v>0</v>
      </c>
      <c r="AC162" s="45">
        <f>'Gripped Tools'!C162</f>
        <v>0</v>
      </c>
      <c r="AD162" s="45">
        <f>'Pogo Stick'!$C162</f>
        <v>0</v>
      </c>
      <c r="AE162" s="45">
        <f>'Custom Item'!$C162</f>
        <v>0</v>
      </c>
      <c r="AF162" s="45"/>
      <c r="AG162" s="45" t="str">
        <f>'[1]Items (MC)'!B162</f>
        <v>0</v>
      </c>
      <c r="AH162" s="45" t="str">
        <f>'[1]Blocks (MC)'!B162</f>
        <v>Stained Glass Pane</v>
      </c>
    </row>
    <row r="163" spans="3:34"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Items'!C159</f>
        <v>0</v>
      </c>
      <c r="AB163" s="45">
        <f>Inventories!$D163</f>
        <v>0</v>
      </c>
      <c r="AC163" s="45">
        <f>'Gripped Tools'!C163</f>
        <v>0</v>
      </c>
      <c r="AD163" s="45">
        <f>'Pogo Stick'!$C163</f>
        <v>0</v>
      </c>
      <c r="AE163" s="45">
        <f>'Custom Item'!$C163</f>
        <v>0</v>
      </c>
      <c r="AF163" s="45"/>
      <c r="AG163" s="45" t="str">
        <f>'[1]Items (MC)'!B163</f>
        <v>Iron Horse Armor</v>
      </c>
      <c r="AH163" s="45" t="str">
        <f>'[1]Blocks (MC)'!B163</f>
        <v>Leaves2</v>
      </c>
    </row>
    <row r="164" spans="3:34"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Items'!C160</f>
        <v>0</v>
      </c>
      <c r="AB164" s="45">
        <f>Inventories!$D164</f>
        <v>0</v>
      </c>
      <c r="AC164" s="45">
        <f>'Gripped Tools'!C164</f>
        <v>0</v>
      </c>
      <c r="AD164" s="45">
        <f>'Pogo Stick'!$C164</f>
        <v>0</v>
      </c>
      <c r="AE164" s="45">
        <f>'Custom Item'!$C164</f>
        <v>0</v>
      </c>
      <c r="AF164" s="45"/>
      <c r="AG164" s="45" t="str">
        <f>'[1]Items (MC)'!B164</f>
        <v>Golden Horse Armor</v>
      </c>
      <c r="AH164" s="45" t="str">
        <f>'[1]Blocks (MC)'!B164</f>
        <v>Log2</v>
      </c>
    </row>
    <row r="165" spans="3:34"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Items'!C161</f>
        <v>0</v>
      </c>
      <c r="AB165" s="45">
        <f>Inventories!$D165</f>
        <v>0</v>
      </c>
      <c r="AC165" s="45">
        <f>'Gripped Tools'!C165</f>
        <v>0</v>
      </c>
      <c r="AD165" s="45">
        <f>'Pogo Stick'!$C165</f>
        <v>0</v>
      </c>
      <c r="AE165" s="45">
        <f>'Custom Item'!$C165</f>
        <v>0</v>
      </c>
      <c r="AF165" s="45"/>
      <c r="AG165" s="45" t="str">
        <f>'[1]Items (MC)'!B165</f>
        <v>Diamond Horse Armor</v>
      </c>
      <c r="AH165" s="45" t="str">
        <f>'[1]Blocks (MC)'!B165</f>
        <v>Acacia Stairs</v>
      </c>
    </row>
    <row r="166" spans="3:34"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Items'!C162</f>
        <v>0</v>
      </c>
      <c r="AB166" s="45">
        <f>Inventories!$D166</f>
        <v>0</v>
      </c>
      <c r="AC166" s="45">
        <f>'Gripped Tools'!C166</f>
        <v>0</v>
      </c>
      <c r="AD166" s="45">
        <f>'Pogo Stick'!$C166</f>
        <v>0</v>
      </c>
      <c r="AE166" s="45">
        <f>'Custom Item'!$C166</f>
        <v>0</v>
      </c>
      <c r="AF166" s="45"/>
      <c r="AG166" s="45" t="str">
        <f>'[1]Items (MC)'!B166</f>
        <v>Lead</v>
      </c>
      <c r="AH166" s="45" t="str">
        <f>'[1]Blocks (MC)'!B166</f>
        <v>Dark Oak Stairs</v>
      </c>
    </row>
    <row r="167" spans="3:34"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Items'!C163</f>
        <v>0</v>
      </c>
      <c r="AB167" s="45">
        <f>Inventories!$D167</f>
        <v>0</v>
      </c>
      <c r="AC167" s="45">
        <f>'Gripped Tools'!C167</f>
        <v>0</v>
      </c>
      <c r="AD167" s="45">
        <f>'Pogo Stick'!$C167</f>
        <v>0</v>
      </c>
      <c r="AE167" s="45">
        <f>'Custom Item'!$C167</f>
        <v>0</v>
      </c>
      <c r="AF167" s="45"/>
      <c r="AG167" s="45" t="str">
        <f>'[1]Items (MC)'!B167</f>
        <v>Name Tag</v>
      </c>
      <c r="AH167" s="45" t="str">
        <f>'[1]Blocks (MC)'!B167</f>
        <v>Slime</v>
      </c>
    </row>
    <row r="168" spans="3:34"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Items'!C164</f>
        <v>0</v>
      </c>
      <c r="AB168" s="45">
        <f>Inventories!$D168</f>
        <v>0</v>
      </c>
      <c r="AC168" s="45">
        <f>'Gripped Tools'!C168</f>
        <v>0</v>
      </c>
      <c r="AD168" s="45">
        <f>'Pogo Stick'!$C168</f>
        <v>0</v>
      </c>
      <c r="AE168" s="45">
        <f>'Custom Item'!$C168</f>
        <v>0</v>
      </c>
      <c r="AF168" s="45"/>
      <c r="AG168" s="45" t="str">
        <f>'[1]Items (MC)'!B168</f>
        <v>Command Block Minecart</v>
      </c>
      <c r="AH168" s="45" t="str">
        <f>'[1]Blocks (MC)'!B168</f>
        <v>Barrier</v>
      </c>
    </row>
    <row r="169" spans="3:34"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Items'!C165</f>
        <v>0</v>
      </c>
      <c r="AB169" s="45">
        <f>Inventories!$D169</f>
        <v>0</v>
      </c>
      <c r="AC169" s="45">
        <f>'Gripped Tools'!C169</f>
        <v>0</v>
      </c>
      <c r="AD169" s="45">
        <f>'Pogo Stick'!$C169</f>
        <v>0</v>
      </c>
      <c r="AE169" s="45">
        <f>'Custom Item'!$C169</f>
        <v>0</v>
      </c>
      <c r="AF169" s="45"/>
      <c r="AG169" s="45" t="str">
        <f>'[1]Items (MC)'!B169</f>
        <v>0</v>
      </c>
      <c r="AH169" s="45" t="str">
        <f>'[1]Blocks (MC)'!B169</f>
        <v>Iron Trapdoor</v>
      </c>
    </row>
    <row r="170" spans="3:34"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Items'!C166</f>
        <v>0</v>
      </c>
      <c r="AB170" s="45">
        <f>Inventories!$D170</f>
        <v>0</v>
      </c>
      <c r="AC170" s="45">
        <f>'Gripped Tools'!C170</f>
        <v>0</v>
      </c>
      <c r="AD170" s="45">
        <f>'Pogo Stick'!$C170</f>
        <v>0</v>
      </c>
      <c r="AE170" s="45">
        <f>'Custom Item'!$C170</f>
        <v>0</v>
      </c>
      <c r="AF170" s="45"/>
      <c r="AG170" s="45" t="str">
        <f>'[1]Items (MC)'!B170</f>
        <v>0</v>
      </c>
      <c r="AH170" s="45" t="str">
        <f>'[1]Blocks (MC)'!B170</f>
        <v>0</v>
      </c>
    </row>
    <row r="171" spans="3:34"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Items'!C167</f>
        <v>0</v>
      </c>
      <c r="AB171" s="45">
        <f>Inventories!$D171</f>
        <v>0</v>
      </c>
      <c r="AC171" s="45">
        <f>'Gripped Tools'!C171</f>
        <v>0</v>
      </c>
      <c r="AD171" s="45">
        <f>'Pogo Stick'!$C171</f>
        <v>0</v>
      </c>
      <c r="AE171" s="45">
        <f>'Custom Item'!$C171</f>
        <v>0</v>
      </c>
      <c r="AF171" s="45"/>
      <c r="AG171" s="45" t="str">
        <f>'[1]Items (MC)'!B171</f>
        <v>0</v>
      </c>
      <c r="AH171" s="45" t="str">
        <f>'[1]Blocks (MC)'!B171</f>
        <v>0</v>
      </c>
    </row>
    <row r="172" spans="3:34"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Items'!C168</f>
        <v>0</v>
      </c>
      <c r="AB172" s="45">
        <f>Inventories!$D172</f>
        <v>0</v>
      </c>
      <c r="AC172" s="45">
        <f>'Gripped Tools'!C172</f>
        <v>0</v>
      </c>
      <c r="AD172" s="45">
        <f>'Pogo Stick'!$C172</f>
        <v>0</v>
      </c>
      <c r="AE172" s="45">
        <f>'Custom Item'!$C172</f>
        <v>0</v>
      </c>
      <c r="AF172" s="45"/>
      <c r="AG172" s="45" t="str">
        <f>'[1]Items (MC)'!B172</f>
        <v>0</v>
      </c>
      <c r="AH172" s="45" t="str">
        <f>'[1]Blocks (MC)'!B172</f>
        <v>Hay Block</v>
      </c>
    </row>
    <row r="173" spans="3:34"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Items'!C169</f>
        <v>0</v>
      </c>
      <c r="AB173" s="45">
        <f>Inventories!$D173</f>
        <v>0</v>
      </c>
      <c r="AC173" s="45">
        <f>'Gripped Tools'!C173</f>
        <v>0</v>
      </c>
      <c r="AD173" s="45">
        <f>'Pogo Stick'!$C173</f>
        <v>0</v>
      </c>
      <c r="AE173" s="45">
        <f>'Custom Item'!$C173</f>
        <v>0</v>
      </c>
      <c r="AF173" s="45"/>
      <c r="AG173" s="45" t="str">
        <f>'[1]Items (MC)'!B173</f>
        <v>0</v>
      </c>
      <c r="AH173" s="45" t="str">
        <f>'[1]Blocks (MC)'!B173</f>
        <v>Carpet</v>
      </c>
    </row>
    <row r="174" spans="3:34"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Items'!C170</f>
        <v>0</v>
      </c>
      <c r="AB174" s="45">
        <f>Inventories!$D174</f>
        <v>0</v>
      </c>
      <c r="AC174" s="45">
        <f>'Gripped Tools'!C174</f>
        <v>0</v>
      </c>
      <c r="AD174" s="45">
        <f>'Pogo Stick'!$C174</f>
        <v>0</v>
      </c>
      <c r="AE174" s="45">
        <f>'Custom Item'!$C174</f>
        <v>0</v>
      </c>
      <c r="AF174" s="45"/>
      <c r="AG174" s="45" t="str">
        <f>'[1]Items (MC)'!B174</f>
        <v>0</v>
      </c>
      <c r="AH174" s="45" t="str">
        <f>'[1]Blocks (MC)'!B174</f>
        <v>Hardened Clay</v>
      </c>
    </row>
    <row r="175" spans="3:34"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Items'!C171</f>
        <v>0</v>
      </c>
      <c r="AB175" s="45">
        <f>Inventories!$D175</f>
        <v>0</v>
      </c>
      <c r="AC175" s="45">
        <f>'Gripped Tools'!C175</f>
        <v>0</v>
      </c>
      <c r="AD175" s="45">
        <f>'Pogo Stick'!$C175</f>
        <v>0</v>
      </c>
      <c r="AE175" s="45">
        <f>'Custom Item'!$C175</f>
        <v>0</v>
      </c>
      <c r="AF175" s="45"/>
      <c r="AG175" s="45" t="str">
        <f>'[1]Items (MC)'!B175</f>
        <v>0</v>
      </c>
      <c r="AH175" s="45" t="str">
        <f>'[1]Blocks (MC)'!B175</f>
        <v>Coal Block</v>
      </c>
    </row>
    <row r="176" spans="3:34"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Items'!C172</f>
        <v>0</v>
      </c>
      <c r="AB176" s="45">
        <f>Inventories!$D176</f>
        <v>0</v>
      </c>
      <c r="AC176" s="45">
        <f>'Gripped Tools'!C176</f>
        <v>0</v>
      </c>
      <c r="AD176" s="45">
        <f>'Pogo Stick'!$C176</f>
        <v>0</v>
      </c>
      <c r="AE176" s="45">
        <f>'Custom Item'!$C176</f>
        <v>0</v>
      </c>
      <c r="AF176" s="45"/>
      <c r="AG176" s="45" t="str">
        <f>'[1]Items (MC)'!B176</f>
        <v>0</v>
      </c>
      <c r="AH176" s="45" t="str">
        <f>'[1]Blocks (MC)'!B176</f>
        <v>Packed Ice</v>
      </c>
    </row>
    <row r="177" spans="3:34"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Items'!C173</f>
        <v>0</v>
      </c>
      <c r="AB177" s="45">
        <f>Inventories!$D177</f>
        <v>0</v>
      </c>
      <c r="AC177" s="45">
        <f>'Gripped Tools'!C177</f>
        <v>0</v>
      </c>
      <c r="AD177" s="45">
        <f>'Pogo Stick'!$C177</f>
        <v>0</v>
      </c>
      <c r="AE177" s="45">
        <f>'Custom Item'!$C177</f>
        <v>0</v>
      </c>
      <c r="AF177" s="45"/>
      <c r="AG177" s="45" t="str">
        <f>'[1]Items (MC)'!B177</f>
        <v>0</v>
      </c>
      <c r="AH177" s="45" t="str">
        <f>'[1]Blocks (MC)'!B177</f>
        <v>Double Plant</v>
      </c>
    </row>
    <row r="178" spans="3:34"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Items'!C174</f>
        <v>0</v>
      </c>
      <c r="AB178" s="45">
        <f>Inventories!$D178</f>
        <v>0</v>
      </c>
      <c r="AC178" s="45">
        <f>'Gripped Tools'!C178</f>
        <v>0</v>
      </c>
      <c r="AD178" s="45">
        <f>'Pogo Stick'!$C178</f>
        <v>0</v>
      </c>
      <c r="AE178" s="45">
        <f>'Custom Item'!$C178</f>
        <v>0</v>
      </c>
      <c r="AF178" s="45"/>
      <c r="AG178" s="45" t="str">
        <f>'[1]Items (MC)'!B178</f>
        <v>Record 13</v>
      </c>
      <c r="AH178" s="45">
        <f>'[1]Blocks (MC)'!B178</f>
        <v>0</v>
      </c>
    </row>
    <row r="179" spans="3:34"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Items'!C175</f>
        <v>0</v>
      </c>
      <c r="AB179" s="45">
        <f>Inventories!$D179</f>
        <v>0</v>
      </c>
      <c r="AC179" s="45">
        <f>'Gripped Tools'!C179</f>
        <v>0</v>
      </c>
      <c r="AD179" s="45">
        <f>'Pogo Stick'!$C179</f>
        <v>0</v>
      </c>
      <c r="AE179" s="45">
        <f>'Custom Item'!$C179</f>
        <v>0</v>
      </c>
      <c r="AF179" s="45"/>
      <c r="AG179" s="45" t="str">
        <f>'[1]Items (MC)'!B179</f>
        <v>Record Cat</v>
      </c>
      <c r="AH179" s="45">
        <f>'[1]Blocks (MC)'!B179</f>
        <v>0</v>
      </c>
    </row>
    <row r="180" spans="3:34"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Items'!C176</f>
        <v>0</v>
      </c>
      <c r="AB180" s="45">
        <f>Inventories!$D180</f>
        <v>0</v>
      </c>
      <c r="AC180" s="45">
        <f>'Gripped Tools'!C180</f>
        <v>0</v>
      </c>
      <c r="AD180" s="45">
        <f>'Pogo Stick'!$C180</f>
        <v>0</v>
      </c>
      <c r="AE180" s="45">
        <f>'Custom Item'!$C180</f>
        <v>0</v>
      </c>
      <c r="AF180" s="45"/>
      <c r="AG180" s="45" t="str">
        <f>'[1]Items (MC)'!B180</f>
        <v>Record Blocks</v>
      </c>
      <c r="AH180" s="45">
        <f>'[1]Blocks (MC)'!B180</f>
        <v>0</v>
      </c>
    </row>
    <row r="181" spans="3:34"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Items'!C177</f>
        <v>0</v>
      </c>
      <c r="AB181" s="45">
        <f>Inventories!$D181</f>
        <v>0</v>
      </c>
      <c r="AC181" s="45">
        <f>'Gripped Tools'!C181</f>
        <v>0</v>
      </c>
      <c r="AD181" s="45">
        <f>'Pogo Stick'!$C181</f>
        <v>0</v>
      </c>
      <c r="AE181" s="45">
        <f>'Custom Item'!$C181</f>
        <v>0</v>
      </c>
      <c r="AF181" s="45"/>
      <c r="AG181" s="45" t="str">
        <f>'[1]Items (MC)'!B181</f>
        <v>Record Chirp</v>
      </c>
      <c r="AH181" s="45">
        <f>'[1]Blocks (MC)'!B181</f>
        <v>0</v>
      </c>
    </row>
    <row r="182" spans="3:34"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Items'!C178</f>
        <v>0</v>
      </c>
      <c r="AB182" s="45">
        <f>Inventories!$D182</f>
        <v>0</v>
      </c>
      <c r="AC182" s="45">
        <f>'Gripped Tools'!C182</f>
        <v>0</v>
      </c>
      <c r="AD182" s="45">
        <f>'Pogo Stick'!$C182</f>
        <v>0</v>
      </c>
      <c r="AE182" s="45">
        <f>'Custom Item'!$C182</f>
        <v>0</v>
      </c>
      <c r="AF182" s="45"/>
      <c r="AG182" s="45" t="str">
        <f>'[1]Items (MC)'!B182</f>
        <v>Record Far</v>
      </c>
      <c r="AH182" s="45">
        <f>'[1]Blocks (MC)'!B182</f>
        <v>0</v>
      </c>
    </row>
    <row r="183" spans="3:34"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Items'!C179</f>
        <v>0</v>
      </c>
      <c r="AB183" s="45">
        <f>Inventories!$D183</f>
        <v>0</v>
      </c>
      <c r="AC183" s="45">
        <f>'Gripped Tools'!C183</f>
        <v>0</v>
      </c>
      <c r="AD183" s="45">
        <f>'Pogo Stick'!$C183</f>
        <v>0</v>
      </c>
      <c r="AE183" s="45">
        <f>'Custom Item'!$C183</f>
        <v>0</v>
      </c>
      <c r="AF183" s="45"/>
      <c r="AG183" s="45" t="str">
        <f>'[1]Items (MC)'!B183</f>
        <v>Record Mall</v>
      </c>
      <c r="AH183" s="45">
        <f>'[1]Blocks (MC)'!B183</f>
        <v>0</v>
      </c>
    </row>
    <row r="184" spans="3:34"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Items'!C180</f>
        <v>0</v>
      </c>
      <c r="AB184" s="45">
        <f>Inventories!$D184</f>
        <v>0</v>
      </c>
      <c r="AC184" s="45">
        <f>'Gripped Tools'!C184</f>
        <v>0</v>
      </c>
      <c r="AD184" s="45">
        <f>'Pogo Stick'!$C184</f>
        <v>0</v>
      </c>
      <c r="AE184" s="45">
        <f>'Custom Item'!$C184</f>
        <v>0</v>
      </c>
      <c r="AF184" s="45"/>
      <c r="AG184" s="45" t="str">
        <f>'[1]Items (MC)'!B184</f>
        <v>Record Mellohi</v>
      </c>
      <c r="AH184" s="45">
        <f>'[1]Blocks (MC)'!B184</f>
        <v>0</v>
      </c>
    </row>
    <row r="185" spans="3:34"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Items'!C181</f>
        <v>0</v>
      </c>
      <c r="AB185" s="45">
        <f>Inventories!$D185</f>
        <v>0</v>
      </c>
      <c r="AC185" s="45">
        <f>'Gripped Tools'!C185</f>
        <v>0</v>
      </c>
      <c r="AD185" s="45">
        <f>'Pogo Stick'!$C185</f>
        <v>0</v>
      </c>
      <c r="AE185" s="45">
        <f>'Custom Item'!$C185</f>
        <v>0</v>
      </c>
      <c r="AF185" s="45"/>
      <c r="AG185" s="45" t="str">
        <f>'[1]Items (MC)'!B185</f>
        <v>Record Stal</v>
      </c>
      <c r="AH185" s="45">
        <f>'[1]Blocks (MC)'!B185</f>
        <v>0</v>
      </c>
    </row>
    <row r="186" spans="3:34"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Items'!C182</f>
        <v>0</v>
      </c>
      <c r="AB186" s="45">
        <f>Inventories!$D186</f>
        <v>0</v>
      </c>
      <c r="AC186" s="45">
        <f>'Gripped Tools'!C186</f>
        <v>0</v>
      </c>
      <c r="AD186" s="45">
        <f>'Pogo Stick'!$C186</f>
        <v>0</v>
      </c>
      <c r="AE186" s="45">
        <f>'Custom Item'!$C186</f>
        <v>0</v>
      </c>
      <c r="AF186" s="45"/>
      <c r="AG186" s="45" t="str">
        <f>'[1]Items (MC)'!B186</f>
        <v>Record Strad</v>
      </c>
      <c r="AH186" s="45">
        <f>'[1]Blocks (MC)'!B186</f>
        <v>0</v>
      </c>
    </row>
    <row r="187" spans="3:34"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Items'!C183</f>
        <v>0</v>
      </c>
      <c r="AB187" s="45">
        <f>Inventories!$D187</f>
        <v>0</v>
      </c>
      <c r="AC187" s="45">
        <f>'Gripped Tools'!C187</f>
        <v>0</v>
      </c>
      <c r="AD187" s="45">
        <f>'Pogo Stick'!$C187</f>
        <v>0</v>
      </c>
      <c r="AE187" s="45">
        <f>'Custom Item'!$C187</f>
        <v>0</v>
      </c>
      <c r="AF187" s="45"/>
      <c r="AG187" s="45" t="str">
        <f>'[1]Items (MC)'!B187</f>
        <v>Record Ward</v>
      </c>
      <c r="AH187" s="45">
        <f>'[1]Blocks (MC)'!B187</f>
        <v>0</v>
      </c>
    </row>
    <row r="188" spans="3:34"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Items'!C184</f>
        <v>0</v>
      </c>
      <c r="AB188" s="45">
        <f>Inventories!$D188</f>
        <v>0</v>
      </c>
      <c r="AC188" s="45">
        <f>'Gripped Tools'!C188</f>
        <v>0</v>
      </c>
      <c r="AD188" s="45">
        <f>'Pogo Stick'!$C188</f>
        <v>0</v>
      </c>
      <c r="AE188" s="45">
        <f>'Custom Item'!$C188</f>
        <v>0</v>
      </c>
      <c r="AF188" s="45"/>
      <c r="AG188" s="45" t="str">
        <f>'[1]Items (MC)'!B188</f>
        <v>Record 11</v>
      </c>
      <c r="AH188" s="45">
        <f>'[1]Blocks (MC)'!B188</f>
        <v>0</v>
      </c>
    </row>
    <row r="189" spans="3:34"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Items'!C185</f>
        <v>0</v>
      </c>
      <c r="AB189" s="45">
        <f>Inventories!$D189</f>
        <v>0</v>
      </c>
      <c r="AC189" s="45">
        <f>'Gripped Tools'!C189</f>
        <v>0</v>
      </c>
      <c r="AD189" s="45">
        <f>'Pogo Stick'!$C189</f>
        <v>0</v>
      </c>
      <c r="AE189" s="45">
        <f>'Custom Item'!$C189</f>
        <v>0</v>
      </c>
      <c r="AF189" s="45"/>
      <c r="AG189" s="45" t="str">
        <f>'[1]Items (MC)'!B189</f>
        <v>Record Wait</v>
      </c>
      <c r="AH189" s="45">
        <f>'[1]Blocks (MC)'!B189</f>
        <v>0</v>
      </c>
    </row>
    <row r="190" spans="3:34"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Items'!C186</f>
        <v>0</v>
      </c>
      <c r="AB190" s="45">
        <f>Inventories!$D190</f>
        <v>0</v>
      </c>
      <c r="AC190" s="45">
        <f>'Gripped Tools'!C190</f>
        <v>0</v>
      </c>
      <c r="AD190" s="45">
        <f>'Pogo Stick'!$C190</f>
        <v>0</v>
      </c>
      <c r="AE190" s="45">
        <f>'Custom Item'!$C190</f>
        <v>0</v>
      </c>
      <c r="AF190" s="45"/>
      <c r="AG190" s="45">
        <f>'[1]Items (MC)'!A190</f>
        <v>0</v>
      </c>
      <c r="AH190" s="45">
        <f>'[1]Blocks (MC)'!A190</f>
        <v>0</v>
      </c>
    </row>
    <row r="191" spans="3:34"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Items'!C187</f>
        <v>0</v>
      </c>
      <c r="AB191" s="45">
        <f>Inventories!$D191</f>
        <v>0</v>
      </c>
      <c r="AC191" s="45">
        <f>'Gripped Tools'!C191</f>
        <v>0</v>
      </c>
      <c r="AD191" s="45">
        <f>'Pogo Stick'!$C191</f>
        <v>0</v>
      </c>
      <c r="AE191" s="45">
        <f>'Custom Item'!$C191</f>
        <v>0</v>
      </c>
      <c r="AF191" s="45"/>
      <c r="AG191" s="45">
        <f>'[1]Items (MC)'!A191</f>
        <v>0</v>
      </c>
      <c r="AH191" s="45">
        <f>'[1]Blocks (MC)'!A191</f>
        <v>0</v>
      </c>
    </row>
    <row r="192" spans="3:34"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Items'!C188</f>
        <v>0</v>
      </c>
      <c r="AB192" s="45">
        <f>Inventories!$D192</f>
        <v>0</v>
      </c>
      <c r="AC192" s="45">
        <f>'Gripped Tools'!C192</f>
        <v>0</v>
      </c>
      <c r="AD192" s="45">
        <f>'Pogo Stick'!$C192</f>
        <v>0</v>
      </c>
      <c r="AE192" s="45">
        <f>'Custom Item'!$C192</f>
        <v>0</v>
      </c>
      <c r="AF192" s="45"/>
      <c r="AG192" s="45">
        <f>'[1]Items (MC)'!A192</f>
        <v>0</v>
      </c>
      <c r="AH192" s="45">
        <f>'[1]Blocks (MC)'!A192</f>
        <v>0</v>
      </c>
    </row>
    <row r="193" spans="3:34"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Items'!C189</f>
        <v>0</v>
      </c>
      <c r="AB193" s="45">
        <f>Inventories!$D193</f>
        <v>0</v>
      </c>
      <c r="AC193" s="45">
        <f>'Gripped Tools'!C193</f>
        <v>0</v>
      </c>
      <c r="AD193" s="45">
        <f>'Pogo Stick'!$C193</f>
        <v>0</v>
      </c>
      <c r="AE193" s="45">
        <f>'Custom Item'!$C193</f>
        <v>0</v>
      </c>
      <c r="AF193" s="45"/>
      <c r="AG193" s="45">
        <f>'[1]Items (MC)'!A193</f>
        <v>0</v>
      </c>
      <c r="AH193" s="45">
        <f>'[1]Blocks (MC)'!A193</f>
        <v>0</v>
      </c>
    </row>
    <row r="194" spans="3:34"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Items'!C190</f>
        <v>0</v>
      </c>
      <c r="AB194" s="45">
        <f>Inventories!$D194</f>
        <v>0</v>
      </c>
      <c r="AC194" s="45">
        <f>'Gripped Tools'!C194</f>
        <v>0</v>
      </c>
      <c r="AD194" s="45">
        <f>'Pogo Stick'!$C194</f>
        <v>0</v>
      </c>
      <c r="AE194" s="45">
        <f>'Custom Item'!$C194</f>
        <v>0</v>
      </c>
      <c r="AF194" s="45"/>
      <c r="AG194" s="45">
        <f>'[1]Items (MC)'!A194</f>
        <v>0</v>
      </c>
      <c r="AH194" s="45">
        <f>'[1]Blocks (MC)'!A194</f>
        <v>0</v>
      </c>
    </row>
    <row r="195" spans="3:34"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Items'!C191</f>
        <v>0</v>
      </c>
      <c r="AB195" s="45">
        <f>Inventories!$D195</f>
        <v>0</v>
      </c>
      <c r="AC195" s="45">
        <f>'Gripped Tools'!C195</f>
        <v>0</v>
      </c>
      <c r="AD195" s="45">
        <f>'Pogo Stick'!$C195</f>
        <v>0</v>
      </c>
      <c r="AE195" s="45">
        <f>'Custom Item'!$C195</f>
        <v>0</v>
      </c>
      <c r="AF195" s="45"/>
      <c r="AG195" s="45">
        <f>'[1]Items (MC)'!A195</f>
        <v>0</v>
      </c>
      <c r="AH195" s="45">
        <f>'[1]Blocks (MC)'!A195</f>
        <v>0</v>
      </c>
    </row>
    <row r="196" spans="3:34"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Items'!C192</f>
        <v>0</v>
      </c>
      <c r="AB196" s="45">
        <f>Inventories!$D196</f>
        <v>0</v>
      </c>
      <c r="AC196" s="45">
        <f>'Gripped Tools'!C196</f>
        <v>0</v>
      </c>
      <c r="AD196" s="45">
        <f>'Pogo Stick'!$C196</f>
        <v>0</v>
      </c>
      <c r="AE196" s="45">
        <f>'Custom Item'!$C196</f>
        <v>0</v>
      </c>
      <c r="AF196" s="45"/>
      <c r="AG196" s="45">
        <f>'[1]Items (MC)'!A196</f>
        <v>0</v>
      </c>
      <c r="AH196" s="45">
        <f>'[1]Blocks (MC)'!A196</f>
        <v>0</v>
      </c>
    </row>
    <row r="197" spans="3:34"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Items'!C193</f>
        <v>0</v>
      </c>
      <c r="AB197" s="45">
        <f>Inventories!$D197</f>
        <v>0</v>
      </c>
      <c r="AC197" s="45">
        <f>'Gripped Tools'!C197</f>
        <v>0</v>
      </c>
      <c r="AD197" s="45">
        <f>'Pogo Stick'!$C197</f>
        <v>0</v>
      </c>
      <c r="AE197" s="45">
        <f>'Custom Item'!$C197</f>
        <v>0</v>
      </c>
      <c r="AF197" s="45"/>
      <c r="AG197" s="45">
        <f>'[1]Items (MC)'!A197</f>
        <v>0</v>
      </c>
      <c r="AH197" s="45">
        <f>'[1]Blocks (MC)'!A197</f>
        <v>0</v>
      </c>
    </row>
    <row r="198" spans="3:34"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Items'!C194</f>
        <v>0</v>
      </c>
      <c r="AB198" s="45">
        <f>Inventories!$D198</f>
        <v>0</v>
      </c>
      <c r="AC198" s="45">
        <f>'Gripped Tools'!C198</f>
        <v>0</v>
      </c>
      <c r="AD198" s="45">
        <f>'Pogo Stick'!$C198</f>
        <v>0</v>
      </c>
      <c r="AE198" s="45">
        <f>'Custom Item'!$C198</f>
        <v>0</v>
      </c>
      <c r="AF198" s="45"/>
      <c r="AG198" s="45">
        <f>'[1]Items (MC)'!A198</f>
        <v>0</v>
      </c>
      <c r="AH198" s="45">
        <f>'[1]Blocks (MC)'!A198</f>
        <v>0</v>
      </c>
    </row>
    <row r="199" spans="3:34"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Items'!C195</f>
        <v>0</v>
      </c>
      <c r="AB199" s="45">
        <f>Inventories!$D199</f>
        <v>0</v>
      </c>
      <c r="AC199" s="45">
        <f>'Gripped Tools'!C199</f>
        <v>0</v>
      </c>
      <c r="AD199" s="45">
        <f>'Pogo Stick'!$C199</f>
        <v>0</v>
      </c>
      <c r="AE199" s="45">
        <f>'Custom Item'!$C199</f>
        <v>0</v>
      </c>
      <c r="AF199" s="45"/>
      <c r="AG199" s="45">
        <f>'[1]Items (MC)'!A199</f>
        <v>0</v>
      </c>
      <c r="AH199" s="45">
        <f>'[1]Blocks (MC)'!A199</f>
        <v>0</v>
      </c>
    </row>
    <row r="200" spans="3:34"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Items'!C196</f>
        <v>0</v>
      </c>
      <c r="AB200" s="45">
        <f>Inventories!$D200</f>
        <v>0</v>
      </c>
      <c r="AC200" s="45">
        <f>'Gripped Tools'!C200</f>
        <v>0</v>
      </c>
      <c r="AD200" s="45">
        <f>'Pogo Stick'!$C200</f>
        <v>0</v>
      </c>
      <c r="AE200" s="45">
        <f>'Custom Item'!$C200</f>
        <v>0</v>
      </c>
      <c r="AF200" s="45"/>
      <c r="AG200" s="45">
        <f>'[1]Items (MC)'!A200</f>
        <v>0</v>
      </c>
      <c r="AH200" s="45">
        <f>'[1]Blocks (MC)'!A200</f>
        <v>0</v>
      </c>
    </row>
    <row r="201" spans="3:34"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Items'!C197</f>
        <v>0</v>
      </c>
      <c r="AB201" s="45">
        <f>Inventories!$D201</f>
        <v>0</v>
      </c>
      <c r="AC201" s="45">
        <f>'Gripped Tools'!C201</f>
        <v>0</v>
      </c>
      <c r="AD201" s="45">
        <f>'Pogo Stick'!$C201</f>
        <v>0</v>
      </c>
      <c r="AE201" s="45">
        <f>'Custom Item'!$C201</f>
        <v>0</v>
      </c>
      <c r="AF201" s="45"/>
      <c r="AG201" s="45">
        <f>'[1]Items (MC)'!A201</f>
        <v>0</v>
      </c>
      <c r="AH201" s="45">
        <f>'[1]Blocks (MC)'!A201</f>
        <v>0</v>
      </c>
    </row>
    <row r="202" spans="3:34"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Items'!C198</f>
        <v>0</v>
      </c>
      <c r="AB202" s="45">
        <f>Inventories!$D202</f>
        <v>0</v>
      </c>
      <c r="AC202" s="45">
        <f>'Gripped Tools'!C202</f>
        <v>0</v>
      </c>
      <c r="AD202" s="45">
        <f>'Pogo Stick'!$C202</f>
        <v>0</v>
      </c>
      <c r="AE202" s="45">
        <f>'Custom Item'!$C202</f>
        <v>0</v>
      </c>
      <c r="AF202" s="45"/>
      <c r="AG202" s="45">
        <f>'[1]Items (MC)'!A202</f>
        <v>0</v>
      </c>
      <c r="AH202" s="45">
        <f>'[1]Blocks (MC)'!A202</f>
        <v>0</v>
      </c>
    </row>
    <row r="203" spans="3:34"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Items'!C199</f>
        <v>0</v>
      </c>
      <c r="AB203" s="45">
        <f>Inventories!$D203</f>
        <v>0</v>
      </c>
      <c r="AC203" s="45">
        <f>'Gripped Tools'!C203</f>
        <v>0</v>
      </c>
      <c r="AD203" s="45">
        <f>'Pogo Stick'!$C203</f>
        <v>0</v>
      </c>
      <c r="AE203" s="45">
        <f>'Custom Item'!$C203</f>
        <v>0</v>
      </c>
      <c r="AF203" s="45"/>
      <c r="AG203" s="45">
        <f>'[1]Items (MC)'!A203</f>
        <v>0</v>
      </c>
      <c r="AH203" s="45">
        <f>'[1]Blocks (MC)'!A203</f>
        <v>0</v>
      </c>
    </row>
    <row r="204" spans="3:34"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Items'!C200</f>
        <v>0</v>
      </c>
      <c r="AB204" s="45">
        <f>Inventories!$D204</f>
        <v>0</v>
      </c>
      <c r="AC204" s="45">
        <f>'Gripped Tools'!C204</f>
        <v>0</v>
      </c>
      <c r="AD204" s="45">
        <f>'Pogo Stick'!$C204</f>
        <v>0</v>
      </c>
      <c r="AE204" s="45">
        <f>'Custom Item'!$C204</f>
        <v>0</v>
      </c>
      <c r="AF204" s="45"/>
      <c r="AG204" s="45">
        <f>'[1]Items (MC)'!A204</f>
        <v>0</v>
      </c>
      <c r="AH204" s="45">
        <f>'[1]Blocks (MC)'!A204</f>
        <v>0</v>
      </c>
    </row>
    <row r="205" spans="3:34"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Items'!C201</f>
        <v>0</v>
      </c>
      <c r="AB205" s="45">
        <f>Inventories!$D205</f>
        <v>0</v>
      </c>
      <c r="AC205" s="45">
        <f>'Gripped Tools'!C205</f>
        <v>0</v>
      </c>
      <c r="AD205" s="45">
        <f>'Pogo Stick'!$C205</f>
        <v>0</v>
      </c>
      <c r="AE205" s="45">
        <f>'Custom Item'!$C205</f>
        <v>0</v>
      </c>
      <c r="AF205" s="45"/>
      <c r="AG205" s="45">
        <f>'[1]Items (MC)'!A205</f>
        <v>0</v>
      </c>
      <c r="AH205" s="45">
        <f>'[1]Blocks (MC)'!A205</f>
        <v>0</v>
      </c>
    </row>
    <row r="206" spans="3:34"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Items'!C202</f>
        <v>0</v>
      </c>
      <c r="AB206" s="45">
        <f>Inventories!$D206</f>
        <v>0</v>
      </c>
      <c r="AC206" s="45">
        <f>'Gripped Tools'!C206</f>
        <v>0</v>
      </c>
      <c r="AD206" s="45">
        <f>'Pogo Stick'!$C206</f>
        <v>0</v>
      </c>
      <c r="AE206" s="45">
        <f>'Custom Item'!$C206</f>
        <v>0</v>
      </c>
      <c r="AF206" s="45"/>
      <c r="AG206" s="45">
        <f>'[1]Items (MC)'!A206</f>
        <v>0</v>
      </c>
      <c r="AH206" s="45">
        <f>'[1]Blocks (MC)'!A206</f>
        <v>0</v>
      </c>
    </row>
    <row r="207" spans="3:34"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Items'!C203</f>
        <v>0</v>
      </c>
      <c r="AB207" s="45">
        <f>Inventories!$D207</f>
        <v>0</v>
      </c>
      <c r="AC207" s="45">
        <f>'Gripped Tools'!C207</f>
        <v>0</v>
      </c>
      <c r="AD207" s="45">
        <f>'Pogo Stick'!$C207</f>
        <v>0</v>
      </c>
      <c r="AE207" s="45">
        <f>'Custom Item'!$C207</f>
        <v>0</v>
      </c>
      <c r="AF207" s="45"/>
      <c r="AG207" s="45">
        <f>'[1]Items (MC)'!A207</f>
        <v>0</v>
      </c>
      <c r="AH207" s="45">
        <f>'[1]Blocks (MC)'!A207</f>
        <v>0</v>
      </c>
    </row>
    <row r="208" spans="3:34"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Items'!C204</f>
        <v>0</v>
      </c>
      <c r="AB208" s="45">
        <f>Inventories!$D208</f>
        <v>0</v>
      </c>
      <c r="AC208" s="45">
        <f>'Gripped Tools'!C208</f>
        <v>0</v>
      </c>
      <c r="AD208" s="45">
        <f>'Pogo Stick'!$C208</f>
        <v>0</v>
      </c>
      <c r="AE208" s="45">
        <f>'Custom Item'!$C208</f>
        <v>0</v>
      </c>
      <c r="AF208" s="45"/>
      <c r="AG208" s="45">
        <f>'[1]Items (MC)'!A208</f>
        <v>0</v>
      </c>
      <c r="AH208" s="45">
        <f>'[1]Blocks (MC)'!A208</f>
        <v>0</v>
      </c>
    </row>
    <row r="209" spans="3:34"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Items'!C205</f>
        <v>0</v>
      </c>
      <c r="AB209" s="45">
        <f>Inventories!$D209</f>
        <v>0</v>
      </c>
      <c r="AC209" s="45">
        <f>'Gripped Tools'!C209</f>
        <v>0</v>
      </c>
      <c r="AD209" s="45">
        <f>'Pogo Stick'!$C209</f>
        <v>0</v>
      </c>
      <c r="AE209" s="45">
        <f>'Custom Item'!$C209</f>
        <v>0</v>
      </c>
      <c r="AF209" s="45"/>
      <c r="AG209" s="45">
        <f>'[1]Items (MC)'!A209</f>
        <v>0</v>
      </c>
      <c r="AH209" s="45">
        <f>'[1]Blocks (MC)'!A209</f>
        <v>0</v>
      </c>
    </row>
    <row r="210" spans="3:34"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Items'!C206</f>
        <v>0</v>
      </c>
      <c r="AB210" s="45">
        <f>Inventories!$D210</f>
        <v>0</v>
      </c>
      <c r="AC210" s="45">
        <f>'Gripped Tools'!C210</f>
        <v>0</v>
      </c>
      <c r="AD210" s="45">
        <f>'Pogo Stick'!$C210</f>
        <v>0</v>
      </c>
      <c r="AE210" s="45">
        <f>'Custom Item'!$C210</f>
        <v>0</v>
      </c>
      <c r="AF210" s="45"/>
      <c r="AG210" s="45">
        <f>'[1]Items (MC)'!A210</f>
        <v>0</v>
      </c>
      <c r="AH210" s="45">
        <f>'[1]Blocks (MC)'!A210</f>
        <v>0</v>
      </c>
    </row>
    <row r="211" spans="3:34"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Items'!C207</f>
        <v>0</v>
      </c>
      <c r="AB211" s="45">
        <f>Inventories!$D211</f>
        <v>0</v>
      </c>
      <c r="AC211" s="45">
        <f>'Gripped Tools'!C211</f>
        <v>0</v>
      </c>
      <c r="AD211" s="45">
        <f>'Pogo Stick'!$C211</f>
        <v>0</v>
      </c>
      <c r="AE211" s="45">
        <f>'Custom Item'!$C211</f>
        <v>0</v>
      </c>
      <c r="AF211" s="45"/>
      <c r="AG211" s="45">
        <f>'[1]Items (MC)'!A211</f>
        <v>0</v>
      </c>
      <c r="AH211" s="45">
        <f>'[1]Blocks (MC)'!A211</f>
        <v>0</v>
      </c>
    </row>
    <row r="212" spans="3:34"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Items'!C208</f>
        <v>0</v>
      </c>
      <c r="AB212" s="45">
        <f>Inventories!$D212</f>
        <v>0</v>
      </c>
      <c r="AC212" s="45">
        <f>'Gripped Tools'!C212</f>
        <v>0</v>
      </c>
      <c r="AD212" s="45">
        <f>'Pogo Stick'!$C212</f>
        <v>0</v>
      </c>
      <c r="AE212" s="45">
        <f>'Custom Item'!$C212</f>
        <v>0</v>
      </c>
      <c r="AF212" s="45"/>
      <c r="AG212" s="45">
        <f>'[1]Items (MC)'!A212</f>
        <v>0</v>
      </c>
      <c r="AH212" s="45">
        <f>'[1]Blocks (MC)'!A212</f>
        <v>0</v>
      </c>
    </row>
    <row r="213" spans="3:34"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Items'!C209</f>
        <v>0</v>
      </c>
      <c r="AB213" s="45">
        <f>Inventories!$D213</f>
        <v>0</v>
      </c>
      <c r="AC213" s="45">
        <f>'Gripped Tools'!C213</f>
        <v>0</v>
      </c>
      <c r="AD213" s="45">
        <f>'Pogo Stick'!$C213</f>
        <v>0</v>
      </c>
      <c r="AE213" s="45">
        <f>'Custom Item'!$C213</f>
        <v>0</v>
      </c>
      <c r="AF213" s="45"/>
      <c r="AG213" s="45">
        <f>'[1]Items (MC)'!A213</f>
        <v>0</v>
      </c>
      <c r="AH213" s="45">
        <f>'[1]Blocks (MC)'!A213</f>
        <v>0</v>
      </c>
    </row>
    <row r="214" spans="3:34"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Items'!C210</f>
        <v>0</v>
      </c>
      <c r="AB214" s="45">
        <f>Inventories!$D214</f>
        <v>0</v>
      </c>
      <c r="AC214" s="45">
        <f>'Gripped Tools'!C214</f>
        <v>0</v>
      </c>
      <c r="AD214" s="45">
        <f>'Pogo Stick'!$C214</f>
        <v>0</v>
      </c>
      <c r="AE214" s="45">
        <f>'Custom Item'!$C214</f>
        <v>0</v>
      </c>
      <c r="AF214" s="45"/>
      <c r="AG214" s="45">
        <f>'[1]Items (MC)'!A214</f>
        <v>0</v>
      </c>
      <c r="AH214" s="45">
        <f>'[1]Blocks (MC)'!A214</f>
        <v>0</v>
      </c>
    </row>
    <row r="215" spans="3:34"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Items'!C211</f>
        <v>0</v>
      </c>
      <c r="AB215" s="45">
        <f>Inventories!$D215</f>
        <v>0</v>
      </c>
      <c r="AC215" s="45">
        <f>'Gripped Tools'!C215</f>
        <v>0</v>
      </c>
      <c r="AD215" s="45">
        <f>'Pogo Stick'!$C215</f>
        <v>0</v>
      </c>
      <c r="AE215" s="45">
        <f>'Custom Item'!$C215</f>
        <v>0</v>
      </c>
      <c r="AF215" s="45"/>
      <c r="AG215" s="45">
        <f>'[1]Items (MC)'!A215</f>
        <v>0</v>
      </c>
      <c r="AH215" s="45">
        <f>'[1]Blocks (MC)'!A215</f>
        <v>0</v>
      </c>
    </row>
    <row r="216" spans="3:34"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Items'!C212</f>
        <v>0</v>
      </c>
      <c r="AB216" s="45">
        <f>Inventories!$D216</f>
        <v>0</v>
      </c>
      <c r="AC216" s="45">
        <f>'Gripped Tools'!C216</f>
        <v>0</v>
      </c>
      <c r="AD216" s="45">
        <f>'Pogo Stick'!$C216</f>
        <v>0</v>
      </c>
      <c r="AE216" s="45">
        <f>'Custom Item'!$C216</f>
        <v>0</v>
      </c>
      <c r="AF216" s="45"/>
      <c r="AG216" s="45">
        <f>'[1]Items (MC)'!A216</f>
        <v>0</v>
      </c>
      <c r="AH216" s="45">
        <f>'[1]Blocks (MC)'!A216</f>
        <v>0</v>
      </c>
    </row>
    <row r="217" spans="3:34"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Items'!C213</f>
        <v>0</v>
      </c>
      <c r="AB217" s="45">
        <f>Inventories!$D217</f>
        <v>0</v>
      </c>
      <c r="AC217" s="45">
        <f>'Gripped Tools'!C217</f>
        <v>0</v>
      </c>
      <c r="AD217" s="45">
        <f>'Pogo Stick'!$C217</f>
        <v>0</v>
      </c>
      <c r="AE217" s="45">
        <f>'Custom Item'!$C217</f>
        <v>0</v>
      </c>
      <c r="AF217" s="45"/>
      <c r="AG217" s="45">
        <f>'[1]Items (MC)'!A217</f>
        <v>0</v>
      </c>
      <c r="AH217" s="45">
        <f>'[1]Blocks (MC)'!A217</f>
        <v>0</v>
      </c>
    </row>
    <row r="218" spans="3:34"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Items'!C214</f>
        <v>0</v>
      </c>
      <c r="AB218" s="45">
        <f>Inventories!$D218</f>
        <v>0</v>
      </c>
      <c r="AC218" s="45">
        <f>'Gripped Tools'!C218</f>
        <v>0</v>
      </c>
      <c r="AD218" s="45">
        <f>'Pogo Stick'!$C218</f>
        <v>0</v>
      </c>
      <c r="AE218" s="45">
        <f>'Custom Item'!$C218</f>
        <v>0</v>
      </c>
      <c r="AF218" s="45"/>
      <c r="AG218" s="45">
        <f>'[1]Items (MC)'!A218</f>
        <v>0</v>
      </c>
      <c r="AH218" s="45">
        <f>'[1]Blocks (MC)'!A218</f>
        <v>0</v>
      </c>
    </row>
    <row r="219" spans="3:34"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Items'!C215</f>
        <v>0</v>
      </c>
      <c r="AB219" s="45">
        <f>Inventories!$D219</f>
        <v>0</v>
      </c>
      <c r="AC219" s="45">
        <f>'Gripped Tools'!C219</f>
        <v>0</v>
      </c>
      <c r="AD219" s="45">
        <f>'Pogo Stick'!$C219</f>
        <v>0</v>
      </c>
      <c r="AE219" s="45">
        <f>'Custom Item'!$C219</f>
        <v>0</v>
      </c>
      <c r="AF219" s="45"/>
      <c r="AG219" s="45">
        <f>'[1]Items (MC)'!A219</f>
        <v>0</v>
      </c>
      <c r="AH219" s="45">
        <f>'[1]Blocks (MC)'!A219</f>
        <v>0</v>
      </c>
    </row>
    <row r="220" spans="3:34"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Items'!C216</f>
        <v>0</v>
      </c>
      <c r="AB220" s="45">
        <f>Inventories!$D220</f>
        <v>0</v>
      </c>
      <c r="AC220" s="45">
        <f>'Gripped Tools'!C220</f>
        <v>0</v>
      </c>
      <c r="AD220" s="45">
        <f>'Pogo Stick'!$C220</f>
        <v>0</v>
      </c>
      <c r="AE220" s="45">
        <f>'Custom Item'!$C220</f>
        <v>0</v>
      </c>
      <c r="AF220" s="45"/>
      <c r="AG220" s="45">
        <f>'[1]Items (MC)'!A220</f>
        <v>0</v>
      </c>
      <c r="AH220" s="45">
        <f>'[1]Blocks (MC)'!A220</f>
        <v>0</v>
      </c>
    </row>
    <row r="221" spans="3:34"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Items'!C217</f>
        <v>0</v>
      </c>
      <c r="AB221" s="45">
        <f>Inventories!$D221</f>
        <v>0</v>
      </c>
      <c r="AC221" s="45">
        <f>'Gripped Tools'!C221</f>
        <v>0</v>
      </c>
      <c r="AD221" s="45">
        <f>'Pogo Stick'!$C221</f>
        <v>0</v>
      </c>
      <c r="AE221" s="45">
        <f>'Custom Item'!$C221</f>
        <v>0</v>
      </c>
      <c r="AF221" s="45"/>
      <c r="AG221" s="45">
        <f>'[1]Items (MC)'!A221</f>
        <v>0</v>
      </c>
      <c r="AH221" s="45">
        <f>'[1]Blocks (MC)'!A221</f>
        <v>0</v>
      </c>
    </row>
    <row r="222" spans="3:34"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Items'!C218</f>
        <v>0</v>
      </c>
      <c r="AB222" s="45">
        <f>Inventories!$D222</f>
        <v>0</v>
      </c>
      <c r="AC222" s="45">
        <f>'Gripped Tools'!C222</f>
        <v>0</v>
      </c>
      <c r="AD222" s="45">
        <f>'Pogo Stick'!$C222</f>
        <v>0</v>
      </c>
      <c r="AE222" s="45">
        <f>'Custom Item'!$C222</f>
        <v>0</v>
      </c>
      <c r="AF222" s="45"/>
      <c r="AG222" s="45">
        <f>'[1]Items (MC)'!A222</f>
        <v>0</v>
      </c>
      <c r="AH222" s="45">
        <f>'[1]Blocks (MC)'!A222</f>
        <v>0</v>
      </c>
    </row>
    <row r="223" spans="3:34"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Items'!C219</f>
        <v>0</v>
      </c>
      <c r="AB223" s="45">
        <f>Inventories!$D223</f>
        <v>0</v>
      </c>
      <c r="AC223" s="45">
        <f>'Gripped Tools'!C223</f>
        <v>0</v>
      </c>
      <c r="AD223" s="45">
        <f>'Pogo Stick'!$C223</f>
        <v>0</v>
      </c>
      <c r="AE223" s="45">
        <f>'Custom Item'!$C223</f>
        <v>0</v>
      </c>
      <c r="AF223" s="45"/>
      <c r="AG223" s="45">
        <f>'[1]Items (MC)'!A223</f>
        <v>0</v>
      </c>
      <c r="AH223" s="45">
        <f>'[1]Blocks (MC)'!A223</f>
        <v>0</v>
      </c>
    </row>
    <row r="224" spans="3:34"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Items'!C220</f>
        <v>0</v>
      </c>
      <c r="AB224" s="45">
        <f>Inventories!$D224</f>
        <v>0</v>
      </c>
      <c r="AC224" s="45">
        <f>'Gripped Tools'!C224</f>
        <v>0</v>
      </c>
      <c r="AD224" s="45">
        <f>'Pogo Stick'!$C224</f>
        <v>0</v>
      </c>
      <c r="AE224" s="45">
        <f>'Custom Item'!$C224</f>
        <v>0</v>
      </c>
      <c r="AF224" s="45"/>
      <c r="AG224" s="45">
        <f>'[1]Items (MC)'!A224</f>
        <v>0</v>
      </c>
      <c r="AH224" s="45">
        <f>'[1]Blocks (MC)'!A224</f>
        <v>0</v>
      </c>
    </row>
    <row r="225" spans="3:34"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Items'!C221</f>
        <v>0</v>
      </c>
      <c r="AB225" s="45">
        <f>Inventories!$D225</f>
        <v>0</v>
      </c>
      <c r="AC225" s="45">
        <f>'Gripped Tools'!C225</f>
        <v>0</v>
      </c>
      <c r="AD225" s="45">
        <f>'Pogo Stick'!$C225</f>
        <v>0</v>
      </c>
      <c r="AE225" s="45">
        <f>'Custom Item'!$C225</f>
        <v>0</v>
      </c>
      <c r="AF225" s="45"/>
      <c r="AG225" s="45">
        <f>'[1]Items (MC)'!A225</f>
        <v>0</v>
      </c>
      <c r="AH225" s="45">
        <f>'[1]Blocks (MC)'!A225</f>
        <v>0</v>
      </c>
    </row>
    <row r="226" spans="3:34"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Items'!C222</f>
        <v>0</v>
      </c>
      <c r="AB226" s="45">
        <f>Inventories!$D226</f>
        <v>0</v>
      </c>
      <c r="AC226" s="45">
        <f>'Gripped Tools'!C226</f>
        <v>0</v>
      </c>
      <c r="AD226" s="45">
        <f>'Pogo Stick'!$C226</f>
        <v>0</v>
      </c>
      <c r="AE226" s="45">
        <f>'Custom Item'!$C226</f>
        <v>0</v>
      </c>
      <c r="AF226" s="45"/>
      <c r="AG226" s="45">
        <f>'[1]Items (MC)'!A226</f>
        <v>0</v>
      </c>
      <c r="AH226" s="45">
        <f>'[1]Blocks (MC)'!A226</f>
        <v>0</v>
      </c>
    </row>
    <row r="227" spans="3:34"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Items'!C223</f>
        <v>0</v>
      </c>
      <c r="AB227" s="45">
        <f>Inventories!$D227</f>
        <v>0</v>
      </c>
      <c r="AC227" s="45">
        <f>'Gripped Tools'!C227</f>
        <v>0</v>
      </c>
      <c r="AD227" s="45">
        <f>'Pogo Stick'!$C227</f>
        <v>0</v>
      </c>
      <c r="AE227" s="45">
        <f>'Custom Item'!$C227</f>
        <v>0</v>
      </c>
      <c r="AF227" s="45"/>
      <c r="AG227" s="45">
        <f>'[1]Items (MC)'!A227</f>
        <v>0</v>
      </c>
      <c r="AH227" s="45">
        <f>'[1]Blocks (MC)'!A227</f>
        <v>0</v>
      </c>
    </row>
    <row r="228" spans="3:34"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Items'!C224</f>
        <v>0</v>
      </c>
      <c r="AB228" s="45">
        <f>Inventories!$D228</f>
        <v>0</v>
      </c>
      <c r="AC228" s="45">
        <f>'Gripped Tools'!C228</f>
        <v>0</v>
      </c>
      <c r="AD228" s="45">
        <f>'Pogo Stick'!$C228</f>
        <v>0</v>
      </c>
      <c r="AE228" s="45">
        <f>'Custom Item'!$C228</f>
        <v>0</v>
      </c>
      <c r="AF228" s="45"/>
      <c r="AG228" s="45">
        <f>'[1]Items (MC)'!A228</f>
        <v>0</v>
      </c>
      <c r="AH228" s="45">
        <f>'[1]Blocks (MC)'!A228</f>
        <v>0</v>
      </c>
    </row>
    <row r="229" spans="3:34"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Items'!C225</f>
        <v>0</v>
      </c>
      <c r="AB229" s="45">
        <f>Inventories!$D229</f>
        <v>0</v>
      </c>
      <c r="AC229" s="45">
        <f>'Gripped Tools'!C229</f>
        <v>0</v>
      </c>
      <c r="AD229" s="45">
        <f>'Pogo Stick'!$C229</f>
        <v>0</v>
      </c>
      <c r="AE229" s="45">
        <f>'Custom Item'!$C229</f>
        <v>0</v>
      </c>
      <c r="AF229" s="45"/>
      <c r="AG229" s="45">
        <f>'[1]Items (MC)'!A229</f>
        <v>0</v>
      </c>
      <c r="AH229" s="45">
        <f>'[1]Blocks (MC)'!A229</f>
        <v>0</v>
      </c>
    </row>
    <row r="230" spans="3:34"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Items'!C226</f>
        <v>0</v>
      </c>
      <c r="AB230" s="45">
        <f>Inventories!$D230</f>
        <v>0</v>
      </c>
      <c r="AC230" s="45">
        <f>'Gripped Tools'!C230</f>
        <v>0</v>
      </c>
      <c r="AD230" s="45">
        <f>'Pogo Stick'!$C230</f>
        <v>0</v>
      </c>
      <c r="AE230" s="45">
        <f>'Custom Item'!$C230</f>
        <v>0</v>
      </c>
      <c r="AF230" s="45"/>
      <c r="AG230" s="45">
        <f>'[1]Items (MC)'!A230</f>
        <v>0</v>
      </c>
      <c r="AH230" s="45">
        <f>'[1]Blocks (MC)'!A230</f>
        <v>0</v>
      </c>
    </row>
    <row r="231" spans="3:34"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Items'!C227</f>
        <v>0</v>
      </c>
      <c r="AB231" s="45">
        <f>Inventories!$D231</f>
        <v>0</v>
      </c>
      <c r="AC231" s="45">
        <f>'Gripped Tools'!C231</f>
        <v>0</v>
      </c>
      <c r="AD231" s="45">
        <f>'Pogo Stick'!$C231</f>
        <v>0</v>
      </c>
      <c r="AE231" s="45">
        <f>'Custom Item'!$C231</f>
        <v>0</v>
      </c>
      <c r="AF231" s="45"/>
      <c r="AG231" s="45">
        <f>'[1]Items (MC)'!A231</f>
        <v>0</v>
      </c>
      <c r="AH231" s="45">
        <f>'[1]Blocks (MC)'!A231</f>
        <v>0</v>
      </c>
    </row>
    <row r="232" spans="3:34"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Items'!C228</f>
        <v>0</v>
      </c>
      <c r="AB232" s="45">
        <f>Inventories!$D232</f>
        <v>0</v>
      </c>
      <c r="AC232" s="45">
        <f>'Gripped Tools'!C232</f>
        <v>0</v>
      </c>
      <c r="AD232" s="45">
        <f>'Pogo Stick'!$C232</f>
        <v>0</v>
      </c>
      <c r="AE232" s="45">
        <f>'Custom Item'!$C232</f>
        <v>0</v>
      </c>
      <c r="AF232" s="45"/>
      <c r="AG232" s="45">
        <f>'[1]Items (MC)'!A232</f>
        <v>0</v>
      </c>
      <c r="AH232" s="45">
        <f>'[1]Blocks (MC)'!A232</f>
        <v>0</v>
      </c>
    </row>
    <row r="233" spans="3:34"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Items'!C229</f>
        <v>0</v>
      </c>
      <c r="AB233" s="45">
        <f>Inventories!$D233</f>
        <v>0</v>
      </c>
      <c r="AC233" s="45">
        <f>'Gripped Tools'!C233</f>
        <v>0</v>
      </c>
      <c r="AD233" s="45">
        <f>'Pogo Stick'!$C233</f>
        <v>0</v>
      </c>
      <c r="AE233" s="45">
        <f>'Custom Item'!$C233</f>
        <v>0</v>
      </c>
      <c r="AF233" s="45"/>
      <c r="AG233" s="45">
        <f>'[1]Items (MC)'!A233</f>
        <v>0</v>
      </c>
      <c r="AH233" s="45">
        <f>'[1]Blocks (MC)'!A233</f>
        <v>0</v>
      </c>
    </row>
    <row r="234" spans="3:34"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Items'!C230</f>
        <v>0</v>
      </c>
      <c r="AB234" s="45">
        <f>Inventories!$D234</f>
        <v>0</v>
      </c>
      <c r="AC234" s="45">
        <f>'Gripped Tools'!C234</f>
        <v>0</v>
      </c>
      <c r="AD234" s="45">
        <f>'Pogo Stick'!$C234</f>
        <v>0</v>
      </c>
      <c r="AE234" s="45">
        <f>'Custom Item'!$C234</f>
        <v>0</v>
      </c>
      <c r="AF234" s="45"/>
      <c r="AG234" s="45">
        <f>'[1]Items (MC)'!A234</f>
        <v>0</v>
      </c>
      <c r="AH234" s="45">
        <f>'[1]Blocks (MC)'!A234</f>
        <v>0</v>
      </c>
    </row>
    <row r="235" spans="3:34"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Items'!C231</f>
        <v>0</v>
      </c>
      <c r="AB235" s="45">
        <f>Inventories!$D235</f>
        <v>0</v>
      </c>
      <c r="AC235" s="45">
        <f>'Gripped Tools'!C235</f>
        <v>0</v>
      </c>
      <c r="AD235" s="45">
        <f>'Pogo Stick'!$C235</f>
        <v>0</v>
      </c>
      <c r="AE235" s="45">
        <f>'Custom Item'!$C235</f>
        <v>0</v>
      </c>
      <c r="AF235" s="45"/>
      <c r="AG235" s="45">
        <f>'[1]Items (MC)'!A235</f>
        <v>0</v>
      </c>
      <c r="AH235" s="45">
        <f>'[1]Blocks (MC)'!A235</f>
        <v>0</v>
      </c>
    </row>
    <row r="236" spans="3:34"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Items'!C232</f>
        <v>0</v>
      </c>
      <c r="AB236" s="45">
        <f>Inventories!$D236</f>
        <v>0</v>
      </c>
      <c r="AC236" s="45">
        <f>'Gripped Tools'!C236</f>
        <v>0</v>
      </c>
      <c r="AD236" s="45">
        <f>'Pogo Stick'!$C236</f>
        <v>0</v>
      </c>
      <c r="AE236" s="45">
        <f>'Custom Item'!$C236</f>
        <v>0</v>
      </c>
      <c r="AF236" s="45"/>
      <c r="AG236" s="45">
        <f>'[1]Items (MC)'!A236</f>
        <v>0</v>
      </c>
      <c r="AH236" s="45">
        <f>'[1]Blocks (MC)'!A236</f>
        <v>0</v>
      </c>
    </row>
    <row r="237" spans="3:34"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Items'!C233</f>
        <v>0</v>
      </c>
      <c r="AB237" s="45">
        <f>Inventories!$D237</f>
        <v>0</v>
      </c>
      <c r="AC237" s="45">
        <f>'Gripped Tools'!C237</f>
        <v>0</v>
      </c>
      <c r="AD237" s="45">
        <f>'Pogo Stick'!$C237</f>
        <v>0</v>
      </c>
      <c r="AE237" s="45">
        <f>'Custom Item'!$C237</f>
        <v>0</v>
      </c>
      <c r="AF237" s="45"/>
      <c r="AG237" s="45">
        <f>'[1]Items (MC)'!A237</f>
        <v>0</v>
      </c>
      <c r="AH237" s="45">
        <f>'[1]Blocks (MC)'!A237</f>
        <v>0</v>
      </c>
    </row>
    <row r="238" spans="3:34"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Items'!C234</f>
        <v>0</v>
      </c>
      <c r="AB238" s="45">
        <f>Inventories!$D238</f>
        <v>0</v>
      </c>
      <c r="AC238" s="45">
        <f>'Gripped Tools'!C238</f>
        <v>0</v>
      </c>
      <c r="AD238" s="45">
        <f>'Pogo Stick'!$C238</f>
        <v>0</v>
      </c>
      <c r="AE238" s="45">
        <f>'Custom Item'!$C238</f>
        <v>0</v>
      </c>
      <c r="AF238" s="45"/>
      <c r="AG238" s="45">
        <f>'[1]Items (MC)'!A238</f>
        <v>0</v>
      </c>
      <c r="AH238" s="45">
        <f>'[1]Blocks (MC)'!A238</f>
        <v>0</v>
      </c>
    </row>
    <row r="239" spans="3:34"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Items'!C235</f>
        <v>0</v>
      </c>
      <c r="AB239" s="45">
        <f>Inventories!$D239</f>
        <v>0</v>
      </c>
      <c r="AC239" s="45">
        <f>'Gripped Tools'!C239</f>
        <v>0</v>
      </c>
      <c r="AD239" s="45">
        <f>'Pogo Stick'!$C239</f>
        <v>0</v>
      </c>
      <c r="AE239" s="45">
        <f>'Custom Item'!$C239</f>
        <v>0</v>
      </c>
      <c r="AF239" s="45"/>
      <c r="AG239" s="45">
        <f>'[1]Items (MC)'!A239</f>
        <v>0</v>
      </c>
      <c r="AH239" s="45">
        <f>'[1]Blocks (MC)'!A239</f>
        <v>0</v>
      </c>
    </row>
    <row r="240" spans="3:34"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Items'!C236</f>
        <v>0</v>
      </c>
      <c r="AB240" s="45">
        <f>Inventories!$D240</f>
        <v>0</v>
      </c>
      <c r="AC240" s="45">
        <f>'Gripped Tools'!C240</f>
        <v>0</v>
      </c>
      <c r="AD240" s="45">
        <f>'Pogo Stick'!$C240</f>
        <v>0</v>
      </c>
      <c r="AE240" s="45">
        <f>'Custom Item'!$C240</f>
        <v>0</v>
      </c>
      <c r="AF240" s="45"/>
      <c r="AG240" s="45">
        <f>'[1]Items (MC)'!A240</f>
        <v>0</v>
      </c>
      <c r="AH240" s="45">
        <f>'[1]Blocks (MC)'!A240</f>
        <v>0</v>
      </c>
    </row>
    <row r="241" spans="3:34"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Items'!C237</f>
        <v>0</v>
      </c>
      <c r="AB241" s="45">
        <f>Inventories!$D241</f>
        <v>0</v>
      </c>
      <c r="AC241" s="45">
        <f>'Gripped Tools'!C241</f>
        <v>0</v>
      </c>
      <c r="AD241" s="45">
        <f>'Pogo Stick'!$C241</f>
        <v>0</v>
      </c>
      <c r="AE241" s="45">
        <f>'Custom Item'!$C241</f>
        <v>0</v>
      </c>
      <c r="AF241" s="45"/>
      <c r="AG241" s="45">
        <f>'[1]Items (MC)'!A241</f>
        <v>0</v>
      </c>
      <c r="AH241" s="45">
        <f>'[1]Blocks (MC)'!A241</f>
        <v>0</v>
      </c>
    </row>
    <row r="242" spans="3:34"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Items'!C238</f>
        <v>0</v>
      </c>
      <c r="AB242" s="45">
        <f>Inventories!$D242</f>
        <v>0</v>
      </c>
      <c r="AC242" s="45">
        <f>'Gripped Tools'!C242</f>
        <v>0</v>
      </c>
      <c r="AD242" s="45">
        <f>'Pogo Stick'!$C242</f>
        <v>0</v>
      </c>
      <c r="AE242" s="45">
        <f>'Custom Item'!$C242</f>
        <v>0</v>
      </c>
      <c r="AF242" s="45"/>
      <c r="AG242" s="45">
        <f>'[1]Items (MC)'!A242</f>
        <v>0</v>
      </c>
      <c r="AH242" s="45">
        <f>'[1]Blocks (MC)'!A242</f>
        <v>0</v>
      </c>
    </row>
    <row r="243" spans="3:34"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Items'!C239</f>
        <v>0</v>
      </c>
      <c r="AB243" s="45">
        <f>Inventories!$D243</f>
        <v>0</v>
      </c>
      <c r="AC243" s="45">
        <f>'Gripped Tools'!C243</f>
        <v>0</v>
      </c>
      <c r="AD243" s="45">
        <f>'Pogo Stick'!$C243</f>
        <v>0</v>
      </c>
      <c r="AE243" s="45">
        <f>'Custom Item'!$C243</f>
        <v>0</v>
      </c>
      <c r="AF243" s="45"/>
      <c r="AG243" s="45">
        <f>'[1]Items (MC)'!A243</f>
        <v>0</v>
      </c>
      <c r="AH243" s="45">
        <f>'[1]Blocks (MC)'!A243</f>
        <v>0</v>
      </c>
    </row>
    <row r="244" spans="3:34"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Items'!C240</f>
        <v>0</v>
      </c>
      <c r="AB244" s="45">
        <f>Inventories!$D244</f>
        <v>0</v>
      </c>
      <c r="AC244" s="45">
        <f>'Gripped Tools'!C244</f>
        <v>0</v>
      </c>
      <c r="AD244" s="45">
        <f>'Pogo Stick'!$C244</f>
        <v>0</v>
      </c>
      <c r="AE244" s="45">
        <f>'Custom Item'!$C244</f>
        <v>0</v>
      </c>
      <c r="AF244" s="45"/>
      <c r="AG244" s="45">
        <f>'[1]Items (MC)'!A244</f>
        <v>0</v>
      </c>
      <c r="AH244" s="45">
        <f>'[1]Blocks (MC)'!A244</f>
        <v>0</v>
      </c>
    </row>
    <row r="245" spans="3:34"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Items'!C241</f>
        <v>0</v>
      </c>
      <c r="AB245" s="45">
        <f>Inventories!$D245</f>
        <v>0</v>
      </c>
      <c r="AC245" s="45">
        <f>'Gripped Tools'!C245</f>
        <v>0</v>
      </c>
      <c r="AD245" s="45">
        <f>'Pogo Stick'!$C245</f>
        <v>0</v>
      </c>
      <c r="AE245" s="45">
        <f>'Custom Item'!$C245</f>
        <v>0</v>
      </c>
      <c r="AF245" s="45"/>
      <c r="AG245" s="45">
        <f>'[1]Items (MC)'!A245</f>
        <v>0</v>
      </c>
      <c r="AH245" s="45">
        <f>'[1]Blocks (MC)'!A245</f>
        <v>0</v>
      </c>
    </row>
    <row r="246" spans="3:34"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Items'!C242</f>
        <v>0</v>
      </c>
      <c r="AB246" s="45">
        <f>Inventories!$D246</f>
        <v>0</v>
      </c>
      <c r="AC246" s="45">
        <f>'Gripped Tools'!C246</f>
        <v>0</v>
      </c>
      <c r="AD246" s="45">
        <f>'Pogo Stick'!$C246</f>
        <v>0</v>
      </c>
      <c r="AE246" s="45">
        <f>'Custom Item'!$C246</f>
        <v>0</v>
      </c>
      <c r="AF246" s="45"/>
      <c r="AG246" s="45">
        <f>'[1]Items (MC)'!A246</f>
        <v>0</v>
      </c>
      <c r="AH246" s="45">
        <f>'[1]Blocks (MC)'!A246</f>
        <v>0</v>
      </c>
    </row>
    <row r="247" spans="3:34"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Items'!C243</f>
        <v>0</v>
      </c>
      <c r="AB247" s="45">
        <f>Inventories!$D247</f>
        <v>0</v>
      </c>
      <c r="AC247" s="45">
        <f>'Gripped Tools'!C247</f>
        <v>0</v>
      </c>
      <c r="AD247" s="45">
        <f>'Pogo Stick'!$C247</f>
        <v>0</v>
      </c>
      <c r="AE247" s="45">
        <f>'Custom Item'!$C247</f>
        <v>0</v>
      </c>
      <c r="AF247" s="45"/>
      <c r="AG247" s="45">
        <f>'[1]Items (MC)'!A247</f>
        <v>0</v>
      </c>
      <c r="AH247" s="45">
        <f>'[1]Blocks (MC)'!A247</f>
        <v>0</v>
      </c>
    </row>
    <row r="248" spans="3:34"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Items'!C244</f>
        <v>0</v>
      </c>
      <c r="AB248" s="45">
        <f>Inventories!$D248</f>
        <v>0</v>
      </c>
      <c r="AC248" s="45">
        <f>'Gripped Tools'!C248</f>
        <v>0</v>
      </c>
      <c r="AD248" s="45">
        <f>'Pogo Stick'!$C248</f>
        <v>0</v>
      </c>
      <c r="AE248" s="45">
        <f>'Custom Item'!$C248</f>
        <v>0</v>
      </c>
      <c r="AF248" s="45"/>
      <c r="AG248" s="45">
        <f>'[1]Items (MC)'!A248</f>
        <v>0</v>
      </c>
      <c r="AH248" s="45">
        <f>'[1]Blocks (MC)'!A248</f>
        <v>0</v>
      </c>
    </row>
    <row r="249" spans="3:34"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Items'!C245</f>
        <v>0</v>
      </c>
      <c r="AB249" s="45">
        <f>Inventories!$D249</f>
        <v>0</v>
      </c>
      <c r="AC249" s="45">
        <f>'Gripped Tools'!C249</f>
        <v>0</v>
      </c>
      <c r="AD249" s="45">
        <f>'Pogo Stick'!$C249</f>
        <v>0</v>
      </c>
      <c r="AE249" s="45">
        <f>'Custom Item'!$C249</f>
        <v>0</v>
      </c>
      <c r="AF249" s="45"/>
      <c r="AG249" s="45">
        <f>'[1]Items (MC)'!A249</f>
        <v>0</v>
      </c>
      <c r="AH249" s="45">
        <f>'[1]Blocks (MC)'!A249</f>
        <v>0</v>
      </c>
    </row>
    <row r="250" spans="3:34"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Items'!C246</f>
        <v>0</v>
      </c>
      <c r="AB250" s="45">
        <f>Inventories!$D250</f>
        <v>0</v>
      </c>
      <c r="AC250" s="45">
        <f>'Gripped Tools'!C250</f>
        <v>0</v>
      </c>
      <c r="AD250" s="45">
        <f>'Pogo Stick'!$C250</f>
        <v>0</v>
      </c>
      <c r="AE250" s="45">
        <f>'Custom Item'!$C250</f>
        <v>0</v>
      </c>
      <c r="AF250" s="45"/>
      <c r="AG250" s="45">
        <f>'[1]Items (MC)'!A250</f>
        <v>0</v>
      </c>
      <c r="AH250" s="45">
        <f>'[1]Blocks (MC)'!A250</f>
        <v>0</v>
      </c>
    </row>
    <row r="251" spans="3:34"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Items'!C247</f>
        <v>0</v>
      </c>
      <c r="AB251" s="45">
        <f>Inventories!$D251</f>
        <v>0</v>
      </c>
      <c r="AC251" s="45">
        <f>'Gripped Tools'!C251</f>
        <v>0</v>
      </c>
      <c r="AD251" s="45">
        <f>'Pogo Stick'!$C251</f>
        <v>0</v>
      </c>
      <c r="AE251" s="45">
        <f>'Custom Item'!$C251</f>
        <v>0</v>
      </c>
      <c r="AF251" s="45"/>
      <c r="AG251" s="45">
        <f>'[1]Items (MC)'!A251</f>
        <v>0</v>
      </c>
      <c r="AH251" s="45">
        <f>'[1]Blocks (MC)'!A251</f>
        <v>0</v>
      </c>
    </row>
    <row r="252" spans="3:34"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Items'!C248</f>
        <v>0</v>
      </c>
      <c r="AB252" s="45">
        <f>Inventories!$D252</f>
        <v>0</v>
      </c>
      <c r="AC252" s="45">
        <f>'Gripped Tools'!C252</f>
        <v>0</v>
      </c>
      <c r="AD252" s="45">
        <f>'Pogo Stick'!$C252</f>
        <v>0</v>
      </c>
      <c r="AE252" s="45">
        <f>'Custom Item'!$C252</f>
        <v>0</v>
      </c>
      <c r="AF252" s="45"/>
      <c r="AG252" s="45">
        <f>'[1]Items (MC)'!A252</f>
        <v>0</v>
      </c>
      <c r="AH252" s="45">
        <f>'[1]Blocks (MC)'!A252</f>
        <v>0</v>
      </c>
    </row>
    <row r="253" spans="3:34"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Items'!C249</f>
        <v>0</v>
      </c>
      <c r="AB253" s="45">
        <f>Inventories!$D253</f>
        <v>0</v>
      </c>
      <c r="AC253" s="45">
        <f>'Gripped Tools'!C253</f>
        <v>0</v>
      </c>
      <c r="AD253" s="45">
        <f>'Pogo Stick'!$C253</f>
        <v>0</v>
      </c>
      <c r="AE253" s="45">
        <f>'Custom Item'!$C253</f>
        <v>0</v>
      </c>
      <c r="AF253" s="45"/>
      <c r="AG253" s="45">
        <f>'[1]Items (MC)'!A253</f>
        <v>0</v>
      </c>
      <c r="AH253" s="45">
        <f>'[1]Blocks (MC)'!A253</f>
        <v>0</v>
      </c>
    </row>
    <row r="254" spans="3:34"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Items'!C250</f>
        <v>0</v>
      </c>
      <c r="AB254" s="45">
        <f>Inventories!$D254</f>
        <v>0</v>
      </c>
      <c r="AC254" s="45">
        <f>'Gripped Tools'!C254</f>
        <v>0</v>
      </c>
      <c r="AD254" s="45">
        <f>'Pogo Stick'!$C254</f>
        <v>0</v>
      </c>
      <c r="AE254" s="45">
        <f>'Custom Item'!$C254</f>
        <v>0</v>
      </c>
      <c r="AF254" s="45"/>
      <c r="AG254" s="45">
        <f>'[1]Items (MC)'!A254</f>
        <v>0</v>
      </c>
      <c r="AH254" s="45">
        <f>'[1]Blocks (MC)'!A254</f>
        <v>0</v>
      </c>
    </row>
    <row r="255" spans="3:34" x14ac:dyDescent="0.2">
      <c r="C255" s="44">
        <f>Ores!C255</f>
        <v>0</v>
      </c>
      <c r="D255" s="44">
        <f>Ingots!C255</f>
        <v>0</v>
      </c>
      <c r="E255" s="44">
        <f>'Block (Comp)'!C255</f>
        <v>0</v>
      </c>
      <c r="F255" s="45">
        <f>Catalysts!C255</f>
        <v>0</v>
      </c>
      <c r="G255" s="45">
        <f>'Pellets (Poly)'!F251</f>
        <v>0</v>
      </c>
      <c r="H255" s="45">
        <f>'Compound Vessels (Deprecated)'!C257</f>
        <v>0</v>
      </c>
      <c r="I255" s="48" t="str">
        <f>'Compound Vessels'!F255</f>
        <v>Flask (Propylene)</v>
      </c>
      <c r="J255" s="48" t="str">
        <f>'Compound Vessels'!G255</f>
        <v>Cartridge (Propylene)</v>
      </c>
      <c r="K255" s="48" t="str">
        <f>'Compound Vessels'!H255</f>
        <v>Canister (Propylene)</v>
      </c>
      <c r="L255" s="48" t="str">
        <f>'Compound Vessels'!I255</f>
        <v>Chemical Tank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Items'!C251</f>
        <v>0</v>
      </c>
      <c r="AB255" s="45">
        <f>Inventories!$D255</f>
        <v>0</v>
      </c>
      <c r="AC255" s="45">
        <f>'Gripped Tools'!C255</f>
        <v>0</v>
      </c>
      <c r="AD255" s="45">
        <f>'Pogo Stick'!$C255</f>
        <v>0</v>
      </c>
      <c r="AE255" s="45">
        <f>'Custom Item'!$C255</f>
        <v>0</v>
      </c>
      <c r="AF255" s="45"/>
      <c r="AG255" s="45">
        <f>'[1]Items (MC)'!A255</f>
        <v>0</v>
      </c>
      <c r="AH255" s="45">
        <f>'[1]Blocks (MC)'!A255</f>
        <v>0</v>
      </c>
    </row>
    <row r="256" spans="3:34"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Items'!C252</f>
        <v>0</v>
      </c>
      <c r="AB256" s="45">
        <f>Inventories!$D256</f>
        <v>0</v>
      </c>
      <c r="AC256" s="45">
        <f>'Gripped Tools'!C256</f>
        <v>0</v>
      </c>
      <c r="AD256" s="45">
        <f>'Pogo Stick'!$C256</f>
        <v>0</v>
      </c>
      <c r="AE256" s="45">
        <f>'Custom Item'!$C256</f>
        <v>0</v>
      </c>
      <c r="AF256" s="45"/>
      <c r="AG256" s="45">
        <f>'[1]Items (MC)'!A256</f>
        <v>0</v>
      </c>
      <c r="AH256" s="45">
        <f>'[1]Blocks (MC)'!A256</f>
        <v>0</v>
      </c>
    </row>
    <row r="257" spans="3:34"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Items'!C253</f>
        <v>0</v>
      </c>
      <c r="AB257" s="45">
        <f>Inventories!$D257</f>
        <v>0</v>
      </c>
      <c r="AC257" s="45">
        <f>'Gripped Tools'!C257</f>
        <v>0</v>
      </c>
      <c r="AD257" s="45">
        <f>'Pogo Stick'!$C257</f>
        <v>0</v>
      </c>
      <c r="AE257" s="45">
        <f>'Custom Item'!$C257</f>
        <v>0</v>
      </c>
      <c r="AF257" s="45"/>
      <c r="AG257" s="45">
        <f>'[1]Items (MC)'!A257</f>
        <v>0</v>
      </c>
      <c r="AH257" s="45">
        <f>'[1]Blocks (MC)'!A257</f>
        <v>0</v>
      </c>
    </row>
    <row r="258" spans="3:34"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Items'!C254</f>
        <v>0</v>
      </c>
      <c r="AB258" s="45">
        <f>Inventories!$D258</f>
        <v>0</v>
      </c>
      <c r="AC258" s="45">
        <f>'Gripped Tools'!C258</f>
        <v>0</v>
      </c>
      <c r="AD258" s="45">
        <f>'Pogo Stick'!$C258</f>
        <v>0</v>
      </c>
      <c r="AE258" s="45">
        <f>'Custom Item'!$C258</f>
        <v>0</v>
      </c>
      <c r="AF258" s="45"/>
      <c r="AG258" s="45">
        <f>'[1]Items (MC)'!A258</f>
        <v>0</v>
      </c>
      <c r="AH258" s="45">
        <f>'[1]Blocks (MC)'!A258</f>
        <v>0</v>
      </c>
    </row>
    <row r="259" spans="3:34"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Items'!C255</f>
        <v>0</v>
      </c>
      <c r="AB259" s="45">
        <f>Inventories!$D259</f>
        <v>0</v>
      </c>
      <c r="AC259" s="45">
        <f>'Gripped Tools'!C259</f>
        <v>0</v>
      </c>
      <c r="AD259" s="45">
        <f>'Pogo Stick'!$C259</f>
        <v>0</v>
      </c>
      <c r="AE259" s="45">
        <f>'Custom Item'!$C259</f>
        <v>0</v>
      </c>
      <c r="AF259" s="45"/>
      <c r="AG259" s="45">
        <f>'[1]Items (MC)'!A259</f>
        <v>0</v>
      </c>
      <c r="AH259" s="45">
        <f>'[1]Blocks (MC)'!A259</f>
        <v>0</v>
      </c>
    </row>
    <row r="260" spans="3:34"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Items'!C256</f>
        <v>0</v>
      </c>
      <c r="AB260" s="45">
        <f>Inventories!$D260</f>
        <v>0</v>
      </c>
      <c r="AC260" s="45">
        <f>'Gripped Tools'!C260</f>
        <v>0</v>
      </c>
      <c r="AD260" s="45">
        <f>'Pogo Stick'!$C260</f>
        <v>0</v>
      </c>
      <c r="AE260" s="45">
        <f>'Custom Item'!$C260</f>
        <v>0</v>
      </c>
      <c r="AF260" s="45"/>
      <c r="AG260" s="45">
        <f>'[1]Items (MC)'!A260</f>
        <v>0</v>
      </c>
      <c r="AH260" s="45">
        <f>'[1]Blocks (MC)'!A260</f>
        <v>0</v>
      </c>
    </row>
    <row r="261" spans="3:34"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Items'!C257</f>
        <v>0</v>
      </c>
      <c r="AB261" s="45">
        <f>Inventories!$D261</f>
        <v>0</v>
      </c>
      <c r="AC261" s="45">
        <f>'Gripped Tools'!C261</f>
        <v>0</v>
      </c>
      <c r="AD261" s="45">
        <f>'Pogo Stick'!$C261</f>
        <v>0</v>
      </c>
      <c r="AE261" s="45">
        <f>'Custom Item'!$C261</f>
        <v>0</v>
      </c>
      <c r="AF261" s="45"/>
      <c r="AG261" s="45">
        <f>'[1]Items (MC)'!A261</f>
        <v>0</v>
      </c>
      <c r="AH261" s="45">
        <f>'[1]Blocks (MC)'!A261</f>
        <v>0</v>
      </c>
    </row>
    <row r="262" spans="3:34"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Items'!C258</f>
        <v>0</v>
      </c>
      <c r="AB262" s="45">
        <f>Inventories!$D262</f>
        <v>0</v>
      </c>
      <c r="AC262" s="45">
        <f>'Gripped Tools'!C262</f>
        <v>0</v>
      </c>
      <c r="AD262" s="45">
        <f>'Pogo Stick'!$C262</f>
        <v>0</v>
      </c>
      <c r="AE262" s="45">
        <f>'Custom Item'!$C262</f>
        <v>0</v>
      </c>
      <c r="AF262" s="45"/>
      <c r="AG262" s="45">
        <f>'[1]Items (MC)'!A262</f>
        <v>0</v>
      </c>
      <c r="AH262" s="45">
        <f>'[1]Blocks (MC)'!A262</f>
        <v>0</v>
      </c>
    </row>
    <row r="263" spans="3:34"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Items'!C259</f>
        <v>0</v>
      </c>
      <c r="AB263" s="45">
        <f>Inventories!$D263</f>
        <v>0</v>
      </c>
      <c r="AC263" s="45">
        <f>'Gripped Tools'!C263</f>
        <v>0</v>
      </c>
      <c r="AD263" s="45">
        <f>'Pogo Stick'!$C263</f>
        <v>0</v>
      </c>
      <c r="AE263" s="45">
        <f>'Custom Item'!$C263</f>
        <v>0</v>
      </c>
      <c r="AF263" s="45"/>
      <c r="AG263" s="45">
        <f>'[1]Items (MC)'!A263</f>
        <v>0</v>
      </c>
      <c r="AH263" s="45">
        <f>'[1]Blocks (MC)'!A263</f>
        <v>0</v>
      </c>
    </row>
    <row r="264" spans="3:34"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Items'!C260</f>
        <v>0</v>
      </c>
      <c r="AB264" s="45">
        <f>Inventories!$D264</f>
        <v>0</v>
      </c>
      <c r="AC264" s="45">
        <f>'Gripped Tools'!C264</f>
        <v>0</v>
      </c>
      <c r="AD264" s="45">
        <f>'Pogo Stick'!$C264</f>
        <v>0</v>
      </c>
      <c r="AE264" s="45">
        <f>'Custom Item'!$C264</f>
        <v>0</v>
      </c>
      <c r="AF264" s="45"/>
      <c r="AG264" s="45">
        <f>'[1]Items (MC)'!A264</f>
        <v>0</v>
      </c>
      <c r="AH264" s="45">
        <f>'[1]Blocks (MC)'!A264</f>
        <v>0</v>
      </c>
    </row>
    <row r="265" spans="3:34"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Items'!C261</f>
        <v>0</v>
      </c>
      <c r="AB265" s="45">
        <f>Inventories!$D265</f>
        <v>0</v>
      </c>
      <c r="AC265" s="45">
        <f>'Gripped Tools'!C265</f>
        <v>0</v>
      </c>
      <c r="AD265" s="45">
        <f>'Pogo Stick'!$C265</f>
        <v>0</v>
      </c>
      <c r="AE265" s="45">
        <f>'Custom Item'!$C265</f>
        <v>0</v>
      </c>
      <c r="AF265" s="45"/>
      <c r="AG265" s="45">
        <f>'[1]Items (MC)'!A265</f>
        <v>0</v>
      </c>
      <c r="AH265" s="45">
        <f>'[1]Blocks (MC)'!A265</f>
        <v>0</v>
      </c>
    </row>
    <row r="266" spans="3:34"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Items'!C262</f>
        <v>0</v>
      </c>
      <c r="AB266" s="45">
        <f>Inventories!$D266</f>
        <v>0</v>
      </c>
      <c r="AC266" s="45">
        <f>'Gripped Tools'!C266</f>
        <v>0</v>
      </c>
      <c r="AD266" s="45">
        <f>'Pogo Stick'!$C266</f>
        <v>0</v>
      </c>
      <c r="AE266" s="45">
        <f>'Custom Item'!$C266</f>
        <v>0</v>
      </c>
      <c r="AF266" s="45"/>
      <c r="AG266" s="45">
        <f>'[1]Items (MC)'!A266</f>
        <v>0</v>
      </c>
      <c r="AH266" s="45">
        <f>'[1]Blocks (MC)'!A266</f>
        <v>0</v>
      </c>
    </row>
    <row r="267" spans="3:34"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Items'!C263</f>
        <v>0</v>
      </c>
      <c r="AB267" s="45">
        <f>Inventories!$D267</f>
        <v>0</v>
      </c>
      <c r="AC267" s="45">
        <f>'Gripped Tools'!C267</f>
        <v>0</v>
      </c>
      <c r="AD267" s="45">
        <f>'Pogo Stick'!$C267</f>
        <v>0</v>
      </c>
      <c r="AE267" s="45">
        <f>'Custom Item'!$C267</f>
        <v>0</v>
      </c>
      <c r="AF267" s="45"/>
      <c r="AG267" s="45">
        <f>'[1]Items (MC)'!A267</f>
        <v>0</v>
      </c>
      <c r="AH267" s="45">
        <f>'[1]Blocks (MC)'!A267</f>
        <v>0</v>
      </c>
    </row>
    <row r="268" spans="3:34"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Items'!C264</f>
        <v>0</v>
      </c>
      <c r="AB268" s="45">
        <f>Inventories!$D268</f>
        <v>0</v>
      </c>
      <c r="AC268" s="45">
        <f>'Gripped Tools'!C268</f>
        <v>0</v>
      </c>
      <c r="AD268" s="45">
        <f>'Pogo Stick'!$C268</f>
        <v>0</v>
      </c>
      <c r="AE268" s="45">
        <f>'Custom Item'!$C268</f>
        <v>0</v>
      </c>
      <c r="AF268" s="45"/>
      <c r="AG268" s="45">
        <f>'[1]Items (MC)'!A268</f>
        <v>0</v>
      </c>
      <c r="AH268" s="45">
        <f>'[1]Blocks (MC)'!A268</f>
        <v>0</v>
      </c>
    </row>
    <row r="269" spans="3:34"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Items'!C265</f>
        <v>0</v>
      </c>
      <c r="AB269" s="45">
        <f>Inventories!$D269</f>
        <v>0</v>
      </c>
      <c r="AC269" s="45">
        <f>'Gripped Tools'!C269</f>
        <v>0</v>
      </c>
      <c r="AD269" s="45">
        <f>'Pogo Stick'!$C269</f>
        <v>0</v>
      </c>
      <c r="AE269" s="45">
        <f>'Custom Item'!$C269</f>
        <v>0</v>
      </c>
      <c r="AF269" s="45"/>
      <c r="AG269" s="45">
        <f>'[1]Items (MC)'!A269</f>
        <v>0</v>
      </c>
      <c r="AH269" s="45">
        <f>'[1]Blocks (MC)'!A269</f>
        <v>0</v>
      </c>
    </row>
    <row r="270" spans="3:34"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Items'!C266</f>
        <v>0</v>
      </c>
      <c r="AB270" s="45">
        <f>Inventories!$D270</f>
        <v>0</v>
      </c>
      <c r="AC270" s="45">
        <f>'Gripped Tools'!C270</f>
        <v>0</v>
      </c>
      <c r="AD270" s="45">
        <f>'Pogo Stick'!$C270</f>
        <v>0</v>
      </c>
      <c r="AE270" s="45">
        <f>'Custom Item'!$C270</f>
        <v>0</v>
      </c>
      <c r="AF270" s="45"/>
      <c r="AG270" s="45">
        <f>'[1]Items (MC)'!A270</f>
        <v>0</v>
      </c>
      <c r="AH270" s="45">
        <f>'[1]Blocks (MC)'!A270</f>
        <v>0</v>
      </c>
    </row>
    <row r="271" spans="3:34"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Items'!C267</f>
        <v>0</v>
      </c>
      <c r="AB271" s="45">
        <f>Inventories!$D271</f>
        <v>0</v>
      </c>
      <c r="AC271" s="45">
        <f>'Gripped Tools'!C271</f>
        <v>0</v>
      </c>
      <c r="AD271" s="45">
        <f>'Pogo Stick'!$C271</f>
        <v>0</v>
      </c>
      <c r="AE271" s="45">
        <f>'Custom Item'!$C271</f>
        <v>0</v>
      </c>
      <c r="AF271" s="45"/>
      <c r="AG271" s="45">
        <f>'[1]Items (MC)'!A271</f>
        <v>0</v>
      </c>
      <c r="AH271" s="45">
        <f>'[1]Blocks (MC)'!A271</f>
        <v>0</v>
      </c>
    </row>
    <row r="272" spans="3:34"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Items'!C268</f>
        <v>0</v>
      </c>
      <c r="AB272" s="45">
        <f>Inventories!$D272</f>
        <v>0</v>
      </c>
      <c r="AC272" s="45">
        <f>'Gripped Tools'!C272</f>
        <v>0</v>
      </c>
      <c r="AD272" s="45">
        <f>'Pogo Stick'!$C272</f>
        <v>0</v>
      </c>
      <c r="AE272" s="45">
        <f>'Custom Item'!$C272</f>
        <v>0</v>
      </c>
      <c r="AF272" s="45"/>
      <c r="AG272" s="45">
        <f>'[1]Items (MC)'!A272</f>
        <v>0</v>
      </c>
      <c r="AH272" s="45">
        <f>'[1]Blocks (MC)'!A272</f>
        <v>0</v>
      </c>
    </row>
    <row r="273" spans="3:34"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Items'!C269</f>
        <v>0</v>
      </c>
      <c r="AB273" s="45">
        <f>Inventories!$D273</f>
        <v>0</v>
      </c>
      <c r="AC273" s="45">
        <f>'Gripped Tools'!C273</f>
        <v>0</v>
      </c>
      <c r="AD273" s="45">
        <f>'Pogo Stick'!$C273</f>
        <v>0</v>
      </c>
      <c r="AE273" s="45">
        <f>'Custom Item'!$C273</f>
        <v>0</v>
      </c>
      <c r="AF273" s="45"/>
      <c r="AG273" s="45">
        <f>'[1]Items (MC)'!A273</f>
        <v>0</v>
      </c>
      <c r="AH273" s="45">
        <f>'[1]Blocks (MC)'!A273</f>
        <v>0</v>
      </c>
    </row>
    <row r="274" spans="3:34"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Items'!C270</f>
        <v>0</v>
      </c>
      <c r="AB274" s="45">
        <f>Inventories!$D274</f>
        <v>0</v>
      </c>
      <c r="AC274" s="45">
        <f>'Gripped Tools'!C274</f>
        <v>0</v>
      </c>
      <c r="AD274" s="45">
        <f>'Pogo Stick'!$C274</f>
        <v>0</v>
      </c>
      <c r="AE274" s="45">
        <f>'Custom Item'!$C274</f>
        <v>0</v>
      </c>
      <c r="AF274" s="45"/>
      <c r="AG274" s="45">
        <f>'[1]Items (MC)'!A274</f>
        <v>0</v>
      </c>
      <c r="AH274" s="45">
        <f>'[1]Blocks (MC)'!A274</f>
        <v>0</v>
      </c>
    </row>
    <row r="275" spans="3:34"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Items'!C271</f>
        <v>0</v>
      </c>
      <c r="AB275" s="45">
        <f>Inventories!$D275</f>
        <v>0</v>
      </c>
      <c r="AC275" s="45">
        <f>'Gripped Tools'!C275</f>
        <v>0</v>
      </c>
      <c r="AD275" s="45">
        <f>'Pogo Stick'!$C275</f>
        <v>0</v>
      </c>
      <c r="AE275" s="45">
        <f>'Custom Item'!$C275</f>
        <v>0</v>
      </c>
      <c r="AF275" s="45"/>
      <c r="AG275" s="45">
        <f>'[1]Items (MC)'!A275</f>
        <v>0</v>
      </c>
      <c r="AH275" s="45">
        <f>'[1]Blocks (MC)'!A275</f>
        <v>0</v>
      </c>
    </row>
    <row r="276" spans="3:34"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Items'!C272</f>
        <v>0</v>
      </c>
      <c r="AB276" s="45">
        <f>Inventories!$D276</f>
        <v>0</v>
      </c>
      <c r="AC276" s="45">
        <f>'Gripped Tools'!C276</f>
        <v>0</v>
      </c>
      <c r="AD276" s="45">
        <f>'Pogo Stick'!$C276</f>
        <v>0</v>
      </c>
      <c r="AE276" s="45">
        <f>'Custom Item'!$C276</f>
        <v>0</v>
      </c>
      <c r="AF276" s="45"/>
      <c r="AG276" s="45">
        <f>'[1]Items (MC)'!A276</f>
        <v>0</v>
      </c>
      <c r="AH276" s="45">
        <f>'[1]Blocks (MC)'!A276</f>
        <v>0</v>
      </c>
    </row>
    <row r="277" spans="3:34"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Items'!C273</f>
        <v>0</v>
      </c>
      <c r="AB277" s="45">
        <f>Inventories!$D277</f>
        <v>0</v>
      </c>
      <c r="AC277" s="45">
        <f>'Gripped Tools'!C277</f>
        <v>0</v>
      </c>
      <c r="AD277" s="45">
        <f>'Pogo Stick'!$C277</f>
        <v>0</v>
      </c>
      <c r="AE277" s="45">
        <f>'Custom Item'!$C277</f>
        <v>0</v>
      </c>
      <c r="AF277" s="45"/>
      <c r="AG277" s="45">
        <f>'[1]Items (MC)'!A277</f>
        <v>0</v>
      </c>
      <c r="AH277" s="45">
        <f>'[1]Blocks (MC)'!A277</f>
        <v>0</v>
      </c>
    </row>
    <row r="278" spans="3:34"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Items'!C274</f>
        <v>0</v>
      </c>
      <c r="AB278" s="45">
        <f>Inventories!$D278</f>
        <v>0</v>
      </c>
      <c r="AC278" s="45">
        <f>'Gripped Tools'!C278</f>
        <v>0</v>
      </c>
      <c r="AD278" s="45">
        <f>'Pogo Stick'!$C278</f>
        <v>0</v>
      </c>
      <c r="AE278" s="45">
        <f>'Custom Item'!$C278</f>
        <v>0</v>
      </c>
      <c r="AF278" s="45"/>
      <c r="AG278" s="45">
        <f>'[1]Items (MC)'!A278</f>
        <v>0</v>
      </c>
      <c r="AH278" s="45">
        <f>'[1]Blocks (MC)'!A278</f>
        <v>0</v>
      </c>
    </row>
    <row r="279" spans="3:34"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Items'!C275</f>
        <v>0</v>
      </c>
      <c r="AB279" s="45">
        <f>Inventories!$D279</f>
        <v>0</v>
      </c>
      <c r="AC279" s="45">
        <f>'Gripped Tools'!C279</f>
        <v>0</v>
      </c>
      <c r="AD279" s="45">
        <f>'Pogo Stick'!$C279</f>
        <v>0</v>
      </c>
      <c r="AE279" s="45">
        <f>'Custom Item'!$C279</f>
        <v>0</v>
      </c>
      <c r="AF279" s="45"/>
      <c r="AG279" s="45">
        <f>'[1]Items (MC)'!A279</f>
        <v>0</v>
      </c>
      <c r="AH279" s="45">
        <f>'[1]Blocks (MC)'!A279</f>
        <v>0</v>
      </c>
    </row>
    <row r="280" spans="3:34"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Items'!C276</f>
        <v>0</v>
      </c>
      <c r="AB280" s="45">
        <f>Inventories!$D280</f>
        <v>0</v>
      </c>
      <c r="AC280" s="45">
        <f>'Gripped Tools'!C280</f>
        <v>0</v>
      </c>
      <c r="AD280" s="45">
        <f>'Pogo Stick'!$C280</f>
        <v>0</v>
      </c>
      <c r="AE280" s="45">
        <f>'Custom Item'!$C280</f>
        <v>0</v>
      </c>
      <c r="AF280" s="45"/>
      <c r="AG280" s="45">
        <f>'[1]Items (MC)'!A280</f>
        <v>0</v>
      </c>
      <c r="AH280" s="45">
        <f>'[1]Blocks (MC)'!A280</f>
        <v>0</v>
      </c>
    </row>
    <row r="281" spans="3:34"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Items'!C277</f>
        <v>0</v>
      </c>
      <c r="AB281" s="45">
        <f>Inventories!$D281</f>
        <v>0</v>
      </c>
      <c r="AC281" s="45">
        <f>'Gripped Tools'!C281</f>
        <v>0</v>
      </c>
      <c r="AD281" s="45">
        <f>'Pogo Stick'!$C281</f>
        <v>0</v>
      </c>
      <c r="AE281" s="45">
        <f>'Custom Item'!$C281</f>
        <v>0</v>
      </c>
      <c r="AF281" s="45"/>
      <c r="AG281" s="45">
        <f>'[1]Items (MC)'!A281</f>
        <v>0</v>
      </c>
      <c r="AH281" s="45">
        <f>'[1]Blocks (MC)'!A281</f>
        <v>0</v>
      </c>
    </row>
    <row r="282" spans="3:34"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Items'!C278</f>
        <v>0</v>
      </c>
      <c r="AB282" s="45">
        <f>Inventories!$D282</f>
        <v>0</v>
      </c>
      <c r="AC282" s="45">
        <f>'Gripped Tools'!C282</f>
        <v>0</v>
      </c>
      <c r="AD282" s="45">
        <f>'Pogo Stick'!$C282</f>
        <v>0</v>
      </c>
      <c r="AE282" s="45">
        <f>'Custom Item'!$C282</f>
        <v>0</v>
      </c>
      <c r="AF282" s="45"/>
      <c r="AG282" s="45">
        <f>'[1]Items (MC)'!A282</f>
        <v>0</v>
      </c>
      <c r="AH282" s="45">
        <f>'[1]Blocks (MC)'!A282</f>
        <v>0</v>
      </c>
    </row>
    <row r="283" spans="3:34"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Items'!C279</f>
        <v>0</v>
      </c>
      <c r="AB283" s="45">
        <f>Inventories!$D283</f>
        <v>0</v>
      </c>
      <c r="AC283" s="45">
        <f>'Gripped Tools'!C283</f>
        <v>0</v>
      </c>
      <c r="AD283" s="45">
        <f>'Pogo Stick'!$C283</f>
        <v>0</v>
      </c>
      <c r="AE283" s="45">
        <f>'Custom Item'!$C283</f>
        <v>0</v>
      </c>
      <c r="AF283" s="45"/>
      <c r="AG283" s="45">
        <f>'[1]Items (MC)'!A283</f>
        <v>0</v>
      </c>
      <c r="AH283" s="45">
        <f>'[1]Blocks (MC)'!A283</f>
        <v>0</v>
      </c>
    </row>
    <row r="284" spans="3:34"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Items'!C280</f>
        <v>0</v>
      </c>
      <c r="AB284" s="45">
        <f>Inventories!$D284</f>
        <v>0</v>
      </c>
      <c r="AC284" s="45">
        <f>'Gripped Tools'!C284</f>
        <v>0</v>
      </c>
      <c r="AD284" s="45">
        <f>'Pogo Stick'!$C284</f>
        <v>0</v>
      </c>
      <c r="AE284" s="45">
        <f>'Custom Item'!$C284</f>
        <v>0</v>
      </c>
      <c r="AF284" s="45"/>
      <c r="AG284" s="45">
        <f>'[1]Items (MC)'!A284</f>
        <v>0</v>
      </c>
      <c r="AH284" s="45">
        <f>'[1]Blocks (MC)'!A284</f>
        <v>0</v>
      </c>
    </row>
    <row r="285" spans="3:34"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Items'!C281</f>
        <v>0</v>
      </c>
      <c r="AB285" s="45">
        <f>Inventories!$D285</f>
        <v>0</v>
      </c>
      <c r="AC285" s="45">
        <f>'Gripped Tools'!C285</f>
        <v>0</v>
      </c>
      <c r="AD285" s="45">
        <f>'Pogo Stick'!$C285</f>
        <v>0</v>
      </c>
      <c r="AE285" s="45">
        <f>'Custom Item'!$C285</f>
        <v>0</v>
      </c>
      <c r="AF285" s="45"/>
      <c r="AG285" s="45">
        <f>'[1]Items (MC)'!A285</f>
        <v>0</v>
      </c>
      <c r="AH285" s="45">
        <f>'[1]Blocks (MC)'!A285</f>
        <v>0</v>
      </c>
    </row>
    <row r="286" spans="3:34"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Items'!C282</f>
        <v>0</v>
      </c>
      <c r="AB286" s="45">
        <f>Inventories!$D286</f>
        <v>0</v>
      </c>
      <c r="AC286" s="45">
        <f>'Gripped Tools'!C286</f>
        <v>0</v>
      </c>
      <c r="AD286" s="45">
        <f>'Pogo Stick'!$C286</f>
        <v>0</v>
      </c>
      <c r="AE286" s="45">
        <f>'Custom Item'!$C286</f>
        <v>0</v>
      </c>
      <c r="AF286" s="45"/>
      <c r="AG286" s="45">
        <f>'[1]Items (MC)'!A286</f>
        <v>0</v>
      </c>
      <c r="AH286" s="45">
        <f>'[1]Blocks (MC)'!A286</f>
        <v>0</v>
      </c>
    </row>
    <row r="287" spans="3:34"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Items'!C283</f>
        <v>0</v>
      </c>
      <c r="AB287" s="45">
        <f>Inventories!$D287</f>
        <v>0</v>
      </c>
      <c r="AC287" s="45">
        <f>'Gripped Tools'!C287</f>
        <v>0</v>
      </c>
      <c r="AD287" s="45">
        <f>'Pogo Stick'!$C287</f>
        <v>0</v>
      </c>
      <c r="AE287" s="45">
        <f>'Custom Item'!$C287</f>
        <v>0</v>
      </c>
      <c r="AF287" s="45"/>
      <c r="AG287" s="45">
        <f>'[1]Items (MC)'!A287</f>
        <v>0</v>
      </c>
      <c r="AH287" s="45">
        <f>'[1]Blocks (MC)'!A287</f>
        <v>0</v>
      </c>
    </row>
    <row r="288" spans="3:34"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Items'!C284</f>
        <v>0</v>
      </c>
      <c r="AB288" s="45">
        <f>Inventories!$D288</f>
        <v>0</v>
      </c>
      <c r="AC288" s="45">
        <f>'Gripped Tools'!C288</f>
        <v>0</v>
      </c>
      <c r="AD288" s="45">
        <f>'Pogo Stick'!$C288</f>
        <v>0</v>
      </c>
      <c r="AE288" s="45">
        <f>'Custom Item'!$C288</f>
        <v>0</v>
      </c>
      <c r="AF288" s="45"/>
      <c r="AG288" s="45">
        <f>'[1]Items (MC)'!A288</f>
        <v>0</v>
      </c>
      <c r="AH288" s="45">
        <f>'[1]Blocks (MC)'!A288</f>
        <v>0</v>
      </c>
    </row>
    <row r="289" spans="3:34" x14ac:dyDescent="0.2">
      <c r="C289" s="44">
        <f>Ores!C289</f>
        <v>0</v>
      </c>
      <c r="D289" s="44">
        <f>Ingots!C289</f>
        <v>0</v>
      </c>
      <c r="E289" s="44">
        <f>'Block (Comp)'!C289</f>
        <v>0</v>
      </c>
      <c r="F289" s="45">
        <f>Catalysts!C289</f>
        <v>0</v>
      </c>
      <c r="G289" s="45">
        <f>'Pellets (Poly)'!F285</f>
        <v>0</v>
      </c>
      <c r="H289" s="45">
        <f>'Compound Vessels (Deprecated)'!C291</f>
        <v>0</v>
      </c>
      <c r="I289" s="48" t="str">
        <f>'Compound Vessels'!F289</f>
        <v>Vial (Sweet Light Naphtha)</v>
      </c>
      <c r="J289" s="48" t="str">
        <f>'Compound Vessels'!G289</f>
        <v>Beaker (Sweet Light Naphtha)</v>
      </c>
      <c r="K289" s="48" t="str">
        <f>'Compound Vessels'!H289</f>
        <v>Drum (Sweet Light Naphtha)</v>
      </c>
      <c r="L289" s="48" t="str">
        <f>'Compound Vessels'!I289</f>
        <v>Chemical Vat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Items'!C285</f>
        <v>0</v>
      </c>
      <c r="AB289" s="45">
        <f>Inventories!$D289</f>
        <v>0</v>
      </c>
      <c r="AC289" s="45">
        <f>'Gripped Tools'!C289</f>
        <v>0</v>
      </c>
      <c r="AD289" s="45">
        <f>'Pogo Stick'!$C289</f>
        <v>0</v>
      </c>
      <c r="AE289" s="45">
        <f>'Custom Item'!$C289</f>
        <v>0</v>
      </c>
      <c r="AF289" s="45"/>
      <c r="AG289" s="45">
        <f>'[1]Items (MC)'!A289</f>
        <v>0</v>
      </c>
      <c r="AH289" s="45">
        <f>'[1]Blocks (MC)'!A289</f>
        <v>0</v>
      </c>
    </row>
    <row r="290" spans="3:34"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Items'!C286</f>
        <v>0</v>
      </c>
      <c r="AB290" s="45">
        <f>Inventories!$D290</f>
        <v>0</v>
      </c>
      <c r="AC290" s="45">
        <f>'Gripped Tools'!C290</f>
        <v>0</v>
      </c>
      <c r="AD290" s="45">
        <f>'Pogo Stick'!$C290</f>
        <v>0</v>
      </c>
      <c r="AE290" s="45">
        <f>'Custom Item'!$C290</f>
        <v>0</v>
      </c>
      <c r="AF290" s="45"/>
      <c r="AG290" s="45">
        <f>'[1]Items (MC)'!A290</f>
        <v>0</v>
      </c>
      <c r="AH290" s="45">
        <f>'[1]Blocks (MC)'!A290</f>
        <v>0</v>
      </c>
    </row>
    <row r="291" spans="3:34"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Items'!C287</f>
        <v>0</v>
      </c>
      <c r="AB291" s="45">
        <f>Inventories!$D291</f>
        <v>0</v>
      </c>
      <c r="AC291" s="45">
        <f>'Gripped Tools'!C291</f>
        <v>0</v>
      </c>
      <c r="AD291" s="45">
        <f>'Pogo Stick'!$C291</f>
        <v>0</v>
      </c>
      <c r="AE291" s="45">
        <f>'Custom Item'!$C291</f>
        <v>0</v>
      </c>
      <c r="AF291" s="45"/>
      <c r="AG291" s="45">
        <f>'[1]Items (MC)'!A291</f>
        <v>0</v>
      </c>
      <c r="AH291" s="45">
        <f>'[1]Blocks (MC)'!A291</f>
        <v>0</v>
      </c>
    </row>
    <row r="292" spans="3:34"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Items'!C288</f>
        <v>0</v>
      </c>
      <c r="AB292" s="45">
        <f>Inventories!$D292</f>
        <v>0</v>
      </c>
      <c r="AC292" s="45">
        <f>'Gripped Tools'!C292</f>
        <v>0</v>
      </c>
      <c r="AD292" s="45">
        <f>'Pogo Stick'!$C292</f>
        <v>0</v>
      </c>
      <c r="AE292" s="45">
        <f>'Custom Item'!$C292</f>
        <v>0</v>
      </c>
      <c r="AF292" s="45"/>
      <c r="AG292" s="45">
        <f>'[1]Items (MC)'!A292</f>
        <v>0</v>
      </c>
      <c r="AH292" s="45">
        <f>'[1]Blocks (MC)'!A292</f>
        <v>0</v>
      </c>
    </row>
    <row r="293" spans="3:34"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Items'!C289</f>
        <v>0</v>
      </c>
      <c r="AB293" s="45">
        <f>Inventories!$D293</f>
        <v>0</v>
      </c>
      <c r="AC293" s="45">
        <f>'Gripped Tools'!C293</f>
        <v>0</v>
      </c>
      <c r="AD293" s="45">
        <f>'Pogo Stick'!$C293</f>
        <v>0</v>
      </c>
      <c r="AE293" s="45">
        <f>'Custom Item'!$C293</f>
        <v>0</v>
      </c>
      <c r="AF293" s="45"/>
      <c r="AG293" s="45">
        <f>'[1]Items (MC)'!A293</f>
        <v>0</v>
      </c>
      <c r="AH293" s="45">
        <f>'[1]Blocks (MC)'!A293</f>
        <v>0</v>
      </c>
    </row>
    <row r="294" spans="3:34"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Items'!C290</f>
        <v>0</v>
      </c>
      <c r="AB294" s="45">
        <f>Inventories!$D294</f>
        <v>0</v>
      </c>
      <c r="AC294" s="45">
        <f>'Gripped Tools'!C294</f>
        <v>0</v>
      </c>
      <c r="AD294" s="45">
        <f>'Pogo Stick'!$C294</f>
        <v>0</v>
      </c>
      <c r="AE294" s="45">
        <f>'Custom Item'!$C294</f>
        <v>0</v>
      </c>
      <c r="AF294" s="45"/>
      <c r="AG294" s="45">
        <f>'[1]Items (MC)'!A294</f>
        <v>0</v>
      </c>
      <c r="AH294" s="45">
        <f>'[1]Blocks (MC)'!A294</f>
        <v>0</v>
      </c>
    </row>
    <row r="295" spans="3:34"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Items'!C291</f>
        <v>0</v>
      </c>
      <c r="AB295" s="45">
        <f>Inventories!$D295</f>
        <v>0</v>
      </c>
      <c r="AC295" s="45">
        <f>'Gripped Tools'!C295</f>
        <v>0</v>
      </c>
      <c r="AD295" s="45">
        <f>'Pogo Stick'!$C295</f>
        <v>0</v>
      </c>
      <c r="AE295" s="45">
        <f>'Custom Item'!$C295</f>
        <v>0</v>
      </c>
      <c r="AF295" s="45"/>
      <c r="AG295" s="45">
        <f>'[1]Items (MC)'!A295</f>
        <v>0</v>
      </c>
      <c r="AH295" s="45">
        <f>'[1]Blocks (MC)'!A295</f>
        <v>0</v>
      </c>
    </row>
    <row r="296" spans="3:34"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Items'!C292</f>
        <v>0</v>
      </c>
      <c r="AB296" s="45">
        <f>Inventories!$D296</f>
        <v>0</v>
      </c>
      <c r="AC296" s="45">
        <f>'Gripped Tools'!C296</f>
        <v>0</v>
      </c>
      <c r="AD296" s="45">
        <f>'Pogo Stick'!$C296</f>
        <v>0</v>
      </c>
      <c r="AE296" s="45">
        <f>'Custom Item'!$C296</f>
        <v>0</v>
      </c>
      <c r="AF296" s="45"/>
      <c r="AG296" s="45">
        <f>'[1]Items (MC)'!A296</f>
        <v>0</v>
      </c>
      <c r="AH296" s="45">
        <f>'[1]Blocks (MC)'!A296</f>
        <v>0</v>
      </c>
    </row>
    <row r="297" spans="3:34"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Items'!C293</f>
        <v>0</v>
      </c>
      <c r="AB297" s="45">
        <f>Inventories!$D297</f>
        <v>0</v>
      </c>
      <c r="AC297" s="45">
        <f>'Gripped Tools'!C297</f>
        <v>0</v>
      </c>
      <c r="AD297" s="45">
        <f>'Pogo Stick'!$C297</f>
        <v>0</v>
      </c>
      <c r="AE297" s="45">
        <f>'Custom Item'!$C297</f>
        <v>0</v>
      </c>
      <c r="AF297" s="45"/>
      <c r="AG297" s="45">
        <f>'[1]Items (MC)'!A297</f>
        <v>0</v>
      </c>
      <c r="AH297" s="45">
        <f>'[1]Blocks (MC)'!A297</f>
        <v>0</v>
      </c>
    </row>
    <row r="298" spans="3:34"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Items'!C294</f>
        <v>0</v>
      </c>
      <c r="AB298" s="45">
        <f>Inventories!$D298</f>
        <v>0</v>
      </c>
      <c r="AC298" s="45">
        <f>'Gripped Tools'!C298</f>
        <v>0</v>
      </c>
      <c r="AD298" s="45">
        <f>'Pogo Stick'!$C298</f>
        <v>0</v>
      </c>
      <c r="AE298" s="45">
        <f>'Custom Item'!$C298</f>
        <v>0</v>
      </c>
      <c r="AF298" s="45"/>
      <c r="AG298" s="45">
        <f>'[1]Items (MC)'!A298</f>
        <v>0</v>
      </c>
      <c r="AH298" s="45">
        <f>'[1]Blocks (MC)'!A298</f>
        <v>0</v>
      </c>
    </row>
    <row r="299" spans="3:34"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Items'!C295</f>
        <v>0</v>
      </c>
      <c r="AB299" s="45">
        <f>Inventories!$D299</f>
        <v>0</v>
      </c>
      <c r="AC299" s="45">
        <f>'Gripped Tools'!C299</f>
        <v>0</v>
      </c>
      <c r="AD299" s="45">
        <f>'Pogo Stick'!$C299</f>
        <v>0</v>
      </c>
      <c r="AE299" s="45">
        <f>'Custom Item'!$C299</f>
        <v>0</v>
      </c>
      <c r="AF299" s="45"/>
      <c r="AG299" s="45">
        <f>'[1]Items (MC)'!A299</f>
        <v>0</v>
      </c>
      <c r="AH299" s="45">
        <f>'[1]Blocks (MC)'!A299</f>
        <v>0</v>
      </c>
    </row>
    <row r="300" spans="3:34"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Items'!C296</f>
        <v>0</v>
      </c>
      <c r="AB300" s="45">
        <f>Inventories!$D300</f>
        <v>0</v>
      </c>
      <c r="AC300" s="45">
        <f>'Gripped Tools'!C300</f>
        <v>0</v>
      </c>
      <c r="AD300" s="45">
        <f>'Pogo Stick'!$C300</f>
        <v>0</v>
      </c>
      <c r="AE300" s="45">
        <f>'Custom Item'!$C300</f>
        <v>0</v>
      </c>
      <c r="AF300" s="45"/>
      <c r="AG300" s="45">
        <f>'[1]Items (MC)'!A300</f>
        <v>0</v>
      </c>
      <c r="AH300" s="45">
        <f>'[1]Blocks (MC)'!A300</f>
        <v>0</v>
      </c>
    </row>
    <row r="301" spans="3:34"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Items'!C297</f>
        <v>0</v>
      </c>
      <c r="AB301" s="45">
        <f>Inventories!$D301</f>
        <v>0</v>
      </c>
      <c r="AC301" s="45">
        <f>'Gripped Tools'!C301</f>
        <v>0</v>
      </c>
      <c r="AD301" s="45">
        <f>'Pogo Stick'!$C301</f>
        <v>0</v>
      </c>
      <c r="AE301" s="45">
        <f>'Custom Item'!$C301</f>
        <v>0</v>
      </c>
      <c r="AF301" s="45"/>
      <c r="AG301" s="45">
        <f>'[1]Items (MC)'!A301</f>
        <v>0</v>
      </c>
      <c r="AH301" s="45">
        <f>'[1]Blocks (MC)'!A301</f>
        <v>0</v>
      </c>
    </row>
    <row r="302" spans="3:34"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Items'!C298</f>
        <v>0</v>
      </c>
      <c r="AB302" s="45">
        <f>Inventories!$D302</f>
        <v>0</v>
      </c>
      <c r="AC302" s="45">
        <f>'Gripped Tools'!C302</f>
        <v>0</v>
      </c>
      <c r="AD302" s="45">
        <f>'Pogo Stick'!$C302</f>
        <v>0</v>
      </c>
      <c r="AE302" s="45">
        <f>'Custom Item'!$C302</f>
        <v>0</v>
      </c>
      <c r="AF302" s="45"/>
      <c r="AG302" s="45">
        <f>'[1]Items (MC)'!A302</f>
        <v>0</v>
      </c>
      <c r="AH302" s="45">
        <f>'[1]Blocks (MC)'!A302</f>
        <v>0</v>
      </c>
    </row>
    <row r="303" spans="3:34"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Items'!C299</f>
        <v>0</v>
      </c>
      <c r="AB303" s="45">
        <f>Inventories!$D303</f>
        <v>0</v>
      </c>
      <c r="AC303" s="45">
        <f>'Gripped Tools'!C303</f>
        <v>0</v>
      </c>
      <c r="AD303" s="45">
        <f>'Pogo Stick'!$C303</f>
        <v>0</v>
      </c>
      <c r="AE303" s="45">
        <f>'Custom Item'!$C303</f>
        <v>0</v>
      </c>
      <c r="AF303" s="45"/>
      <c r="AG303" s="45">
        <f>'[1]Items (MC)'!A303</f>
        <v>0</v>
      </c>
      <c r="AH303" s="45">
        <f>'[1]Blocks (MC)'!A303</f>
        <v>0</v>
      </c>
    </row>
    <row r="304" spans="3:34"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Items'!C300</f>
        <v>0</v>
      </c>
      <c r="AB304" s="45">
        <f>Inventories!$D304</f>
        <v>0</v>
      </c>
      <c r="AC304" s="45">
        <f>'Gripped Tools'!C304</f>
        <v>0</v>
      </c>
      <c r="AD304" s="45">
        <f>'Pogo Stick'!$C304</f>
        <v>0</v>
      </c>
      <c r="AE304" s="45">
        <f>'Custom Item'!$C304</f>
        <v>0</v>
      </c>
      <c r="AF304" s="45"/>
      <c r="AG304" s="45">
        <f>'[1]Items (MC)'!A304</f>
        <v>0</v>
      </c>
      <c r="AH304" s="45">
        <f>'[1]Blocks (MC)'!A304</f>
        <v>0</v>
      </c>
    </row>
    <row r="305" spans="3:34"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Items'!C301</f>
        <v>0</v>
      </c>
      <c r="AB305" s="45">
        <f>Inventories!$D305</f>
        <v>0</v>
      </c>
      <c r="AC305" s="45">
        <f>'Gripped Tools'!C305</f>
        <v>0</v>
      </c>
      <c r="AD305" s="45">
        <f>'Pogo Stick'!$C305</f>
        <v>0</v>
      </c>
      <c r="AE305" s="45">
        <f>'Custom Item'!$C305</f>
        <v>0</v>
      </c>
      <c r="AF305" s="45"/>
      <c r="AG305" s="45">
        <f>'[1]Items (MC)'!A305</f>
        <v>0</v>
      </c>
      <c r="AH305" s="45">
        <f>'[1]Blocks (MC)'!A305</f>
        <v>0</v>
      </c>
    </row>
    <row r="306" spans="3:34"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Items'!C302</f>
        <v>0</v>
      </c>
      <c r="AB306" s="45">
        <f>Inventories!$D306</f>
        <v>0</v>
      </c>
      <c r="AC306" s="45">
        <f>'Gripped Tools'!C306</f>
        <v>0</v>
      </c>
      <c r="AD306" s="45">
        <f>'Pogo Stick'!$C306</f>
        <v>0</v>
      </c>
      <c r="AE306" s="45">
        <f>'Custom Item'!$C306</f>
        <v>0</v>
      </c>
      <c r="AF306" s="45"/>
      <c r="AG306" s="45">
        <f>'[1]Items (MC)'!A306</f>
        <v>0</v>
      </c>
      <c r="AH306" s="45">
        <f>'[1]Blocks (MC)'!A306</f>
        <v>0</v>
      </c>
    </row>
    <row r="307" spans="3:34"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Items'!C303</f>
        <v>0</v>
      </c>
      <c r="AB307" s="45">
        <f>Inventories!$D307</f>
        <v>0</v>
      </c>
      <c r="AC307" s="45">
        <f>'Gripped Tools'!C307</f>
        <v>0</v>
      </c>
      <c r="AD307" s="45">
        <f>'Pogo Stick'!$C307</f>
        <v>0</v>
      </c>
      <c r="AE307" s="45">
        <f>'Custom Item'!$C307</f>
        <v>0</v>
      </c>
      <c r="AF307" s="45"/>
      <c r="AG307" s="45">
        <f>'[1]Items (MC)'!A307</f>
        <v>0</v>
      </c>
      <c r="AH307" s="45">
        <f>'[1]Blocks (MC)'!A307</f>
        <v>0</v>
      </c>
    </row>
    <row r="308" spans="3:34"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Items'!C304</f>
        <v>0</v>
      </c>
      <c r="AB308" s="45">
        <f>Inventories!$D308</f>
        <v>0</v>
      </c>
      <c r="AC308" s="45">
        <f>'Gripped Tools'!C308</f>
        <v>0</v>
      </c>
      <c r="AD308" s="45">
        <f>'Pogo Stick'!$C308</f>
        <v>0</v>
      </c>
      <c r="AE308" s="45">
        <f>'Custom Item'!$C308</f>
        <v>0</v>
      </c>
      <c r="AF308" s="45"/>
      <c r="AG308" s="45">
        <f>'[1]Items (MC)'!A308</f>
        <v>0</v>
      </c>
      <c r="AH308" s="45">
        <f>'[1]Blocks (MC)'!A308</f>
        <v>0</v>
      </c>
    </row>
    <row r="309" spans="3:34"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Items'!C305</f>
        <v>0</v>
      </c>
      <c r="AB309" s="45">
        <f>Inventories!$D309</f>
        <v>0</v>
      </c>
      <c r="AC309" s="45">
        <f>'Gripped Tools'!C309</f>
        <v>0</v>
      </c>
      <c r="AD309" s="45">
        <f>'Pogo Stick'!$C309</f>
        <v>0</v>
      </c>
      <c r="AE309" s="45">
        <f>'Custom Item'!$C309</f>
        <v>0</v>
      </c>
      <c r="AF309" s="45"/>
      <c r="AG309" s="45">
        <f>'[1]Items (MC)'!A309</f>
        <v>0</v>
      </c>
      <c r="AH309" s="45">
        <f>'[1]Blocks (MC)'!A309</f>
        <v>0</v>
      </c>
    </row>
    <row r="310" spans="3:34"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Items'!C306</f>
        <v>0</v>
      </c>
      <c r="AB310" s="45">
        <f>Inventories!$D310</f>
        <v>0</v>
      </c>
      <c r="AC310" s="45">
        <f>'Gripped Tools'!C310</f>
        <v>0</v>
      </c>
      <c r="AD310" s="45">
        <f>'Pogo Stick'!$C310</f>
        <v>0</v>
      </c>
      <c r="AE310" s="45">
        <f>'Custom Item'!$C310</f>
        <v>0</v>
      </c>
      <c r="AF310" s="45"/>
      <c r="AG310" s="45">
        <f>'[1]Items (MC)'!A310</f>
        <v>0</v>
      </c>
      <c r="AH310" s="45">
        <f>'[1]Blocks (MC)'!A310</f>
        <v>0</v>
      </c>
    </row>
    <row r="311" spans="3:34"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Items'!C307</f>
        <v>0</v>
      </c>
      <c r="AB311" s="45">
        <f>Inventories!$D311</f>
        <v>0</v>
      </c>
      <c r="AC311" s="45">
        <f>'Gripped Tools'!C311</f>
        <v>0</v>
      </c>
      <c r="AD311" s="45">
        <f>'Pogo Stick'!$C311</f>
        <v>0</v>
      </c>
      <c r="AE311" s="45">
        <f>'Custom Item'!$C311</f>
        <v>0</v>
      </c>
      <c r="AF311" s="45"/>
      <c r="AG311" s="45">
        <f>'[1]Items (MC)'!A311</f>
        <v>0</v>
      </c>
      <c r="AH311" s="45">
        <f>'[1]Blocks (MC)'!A311</f>
        <v>0</v>
      </c>
    </row>
    <row r="312" spans="3:34"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Items'!C308</f>
        <v>0</v>
      </c>
      <c r="AB312" s="45">
        <f>Inventories!$D312</f>
        <v>0</v>
      </c>
      <c r="AC312" s="45">
        <f>'Gripped Tools'!C312</f>
        <v>0</v>
      </c>
      <c r="AD312" s="45">
        <f>'Pogo Stick'!$C312</f>
        <v>0</v>
      </c>
      <c r="AE312" s="45">
        <f>'Custom Item'!$C312</f>
        <v>0</v>
      </c>
      <c r="AF312" s="45"/>
      <c r="AG312" s="45">
        <f>'[1]Items (MC)'!A312</f>
        <v>0</v>
      </c>
      <c r="AH312" s="45">
        <f>'[1]Blocks (MC)'!A312</f>
        <v>0</v>
      </c>
    </row>
    <row r="313" spans="3:34"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Items'!C309</f>
        <v>0</v>
      </c>
      <c r="AB313" s="45">
        <f>Inventories!$D313</f>
        <v>0</v>
      </c>
      <c r="AC313" s="45">
        <f>'Gripped Tools'!C313</f>
        <v>0</v>
      </c>
      <c r="AD313" s="45">
        <f>'Pogo Stick'!$C313</f>
        <v>0</v>
      </c>
      <c r="AE313" s="45">
        <f>'Custom Item'!$C313</f>
        <v>0</v>
      </c>
      <c r="AF313" s="45"/>
      <c r="AG313" s="45">
        <f>'[1]Items (MC)'!A313</f>
        <v>0</v>
      </c>
      <c r="AH313" s="45">
        <f>'[1]Blocks (MC)'!A313</f>
        <v>0</v>
      </c>
    </row>
    <row r="314" spans="3:34"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Items'!C310</f>
        <v>0</v>
      </c>
      <c r="AB314" s="45">
        <f>Inventories!$D314</f>
        <v>0</v>
      </c>
      <c r="AC314" s="45">
        <f>'Gripped Tools'!C314</f>
        <v>0</v>
      </c>
      <c r="AD314" s="45">
        <f>'Pogo Stick'!$C314</f>
        <v>0</v>
      </c>
      <c r="AE314" s="45">
        <f>'Custom Item'!$C314</f>
        <v>0</v>
      </c>
      <c r="AF314" s="45"/>
      <c r="AG314" s="45">
        <f>'[1]Items (MC)'!A314</f>
        <v>0</v>
      </c>
      <c r="AH314" s="45">
        <f>'[1]Blocks (MC)'!A314</f>
        <v>0</v>
      </c>
    </row>
    <row r="315" spans="3:34"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Items'!C311</f>
        <v>0</v>
      </c>
      <c r="AB315" s="45">
        <f>Inventories!$D315</f>
        <v>0</v>
      </c>
      <c r="AC315" s="45">
        <f>'Gripped Tools'!C315</f>
        <v>0</v>
      </c>
      <c r="AD315" s="45">
        <f>'Pogo Stick'!$C315</f>
        <v>0</v>
      </c>
      <c r="AE315" s="45">
        <f>'Custom Item'!$C315</f>
        <v>0</v>
      </c>
      <c r="AF315" s="45"/>
      <c r="AG315" s="45">
        <f>'[1]Items (MC)'!A315</f>
        <v>0</v>
      </c>
      <c r="AH315" s="45">
        <f>'[1]Blocks (MC)'!A315</f>
        <v>0</v>
      </c>
    </row>
    <row r="316" spans="3:34"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Items'!C312</f>
        <v>0</v>
      </c>
      <c r="AB316" s="45">
        <f>Inventories!$D316</f>
        <v>0</v>
      </c>
      <c r="AC316" s="45">
        <f>'Gripped Tools'!C316</f>
        <v>0</v>
      </c>
      <c r="AD316" s="45">
        <f>'Pogo Stick'!$C316</f>
        <v>0</v>
      </c>
      <c r="AE316" s="45">
        <f>'Custom Item'!$C316</f>
        <v>0</v>
      </c>
      <c r="AF316" s="45"/>
      <c r="AG316" s="45">
        <f>'[1]Items (MC)'!A316</f>
        <v>0</v>
      </c>
      <c r="AH316" s="45">
        <f>'[1]Blocks (MC)'!A316</f>
        <v>0</v>
      </c>
    </row>
    <row r="317" spans="3:34"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Items'!C313</f>
        <v>0</v>
      </c>
      <c r="AB317" s="45">
        <f>Inventories!$D317</f>
        <v>0</v>
      </c>
      <c r="AC317" s="45">
        <f>'Gripped Tools'!C317</f>
        <v>0</v>
      </c>
      <c r="AD317" s="45">
        <f>'Pogo Stick'!$C317</f>
        <v>0</v>
      </c>
      <c r="AE317" s="45">
        <f>'Custom Item'!$C317</f>
        <v>0</v>
      </c>
      <c r="AF317" s="45"/>
      <c r="AG317" s="45">
        <f>'[1]Items (MC)'!A317</f>
        <v>0</v>
      </c>
      <c r="AH317" s="45">
        <f>'[1]Blocks (MC)'!A317</f>
        <v>0</v>
      </c>
    </row>
    <row r="318" spans="3:34"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Items'!C314</f>
        <v>0</v>
      </c>
      <c r="AB318" s="45">
        <f>Inventories!$D318</f>
        <v>0</v>
      </c>
      <c r="AC318" s="45">
        <f>'Gripped Tools'!C318</f>
        <v>0</v>
      </c>
      <c r="AD318" s="45">
        <f>'Pogo Stick'!$C318</f>
        <v>0</v>
      </c>
      <c r="AE318" s="45">
        <f>'Custom Item'!$C318</f>
        <v>0</v>
      </c>
      <c r="AF318" s="45"/>
      <c r="AG318" s="45">
        <f>'[1]Items (MC)'!A318</f>
        <v>0</v>
      </c>
      <c r="AH318" s="45">
        <f>'[1]Blocks (MC)'!A318</f>
        <v>0</v>
      </c>
    </row>
    <row r="319" spans="3:34"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Items'!C315</f>
        <v>0</v>
      </c>
      <c r="AB319" s="45">
        <f>Inventories!$D319</f>
        <v>0</v>
      </c>
      <c r="AC319" s="45">
        <f>'Gripped Tools'!C319</f>
        <v>0</v>
      </c>
      <c r="AD319" s="45">
        <f>'Pogo Stick'!$C319</f>
        <v>0</v>
      </c>
      <c r="AE319" s="45">
        <f>'Custom Item'!$C319</f>
        <v>0</v>
      </c>
      <c r="AF319" s="45"/>
      <c r="AG319" s="45">
        <f>'[1]Items (MC)'!A319</f>
        <v>0</v>
      </c>
      <c r="AH319" s="45">
        <f>'[1]Blocks (MC)'!A319</f>
        <v>0</v>
      </c>
    </row>
    <row r="320" spans="3:34"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Items'!C316</f>
        <v>0</v>
      </c>
      <c r="AB320" s="45">
        <f>Inventories!$D320</f>
        <v>0</v>
      </c>
      <c r="AC320" s="45">
        <f>'Gripped Tools'!C320</f>
        <v>0</v>
      </c>
      <c r="AD320" s="45">
        <f>'Pogo Stick'!$C320</f>
        <v>0</v>
      </c>
      <c r="AE320" s="45">
        <f>'Custom Item'!$C320</f>
        <v>0</v>
      </c>
      <c r="AF320" s="45"/>
      <c r="AG320" s="45">
        <f>'[1]Items (MC)'!A320</f>
        <v>0</v>
      </c>
      <c r="AH320" s="45">
        <f>'[1]Blocks (MC)'!A320</f>
        <v>0</v>
      </c>
    </row>
    <row r="321" spans="3:34"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Items'!C317</f>
        <v>0</v>
      </c>
      <c r="AB321" s="45">
        <f>Inventories!$D321</f>
        <v>0</v>
      </c>
      <c r="AC321" s="45">
        <f>'Gripped Tools'!C321</f>
        <v>0</v>
      </c>
      <c r="AD321" s="45">
        <f>'Pogo Stick'!$C321</f>
        <v>0</v>
      </c>
      <c r="AE321" s="45">
        <f>'Custom Item'!$C321</f>
        <v>0</v>
      </c>
      <c r="AF321" s="45"/>
      <c r="AG321" s="45">
        <f>'[1]Items (MC)'!A321</f>
        <v>0</v>
      </c>
      <c r="AH321" s="45">
        <f>'[1]Blocks (MC)'!A321</f>
        <v>0</v>
      </c>
    </row>
    <row r="322" spans="3:34"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Items'!C318</f>
        <v>0</v>
      </c>
      <c r="AB322" s="45">
        <f>Inventories!$D322</f>
        <v>0</v>
      </c>
      <c r="AC322" s="45">
        <f>'Gripped Tools'!C322</f>
        <v>0</v>
      </c>
      <c r="AD322" s="45">
        <f>'Pogo Stick'!$C322</f>
        <v>0</v>
      </c>
      <c r="AE322" s="45">
        <f>'Custom Item'!$C322</f>
        <v>0</v>
      </c>
      <c r="AF322" s="45"/>
      <c r="AG322" s="45">
        <f>'[1]Items (MC)'!A322</f>
        <v>0</v>
      </c>
      <c r="AH322" s="45">
        <f>'[1]Blocks (MC)'!A322</f>
        <v>0</v>
      </c>
    </row>
    <row r="323" spans="3:34"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Items'!C319</f>
        <v>0</v>
      </c>
      <c r="AB323" s="45">
        <f>Inventories!$D323</f>
        <v>0</v>
      </c>
      <c r="AC323" s="45">
        <f>'Gripped Tools'!C323</f>
        <v>0</v>
      </c>
      <c r="AD323" s="45">
        <f>'Pogo Stick'!$C323</f>
        <v>0</v>
      </c>
      <c r="AE323" s="45">
        <f>'Custom Item'!$C323</f>
        <v>0</v>
      </c>
      <c r="AF323" s="45"/>
      <c r="AG323" s="45">
        <f>'[1]Items (MC)'!A323</f>
        <v>0</v>
      </c>
      <c r="AH323" s="45">
        <f>'[1]Blocks (MC)'!A323</f>
        <v>0</v>
      </c>
    </row>
    <row r="324" spans="3:34"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Items'!C320</f>
        <v>0</v>
      </c>
      <c r="AB324" s="45">
        <f>Inventories!$D324</f>
        <v>0</v>
      </c>
      <c r="AC324" s="45">
        <f>'Gripped Tools'!C324</f>
        <v>0</v>
      </c>
      <c r="AD324" s="45">
        <f>'Pogo Stick'!$C324</f>
        <v>0</v>
      </c>
      <c r="AE324" s="45">
        <f>'Custom Item'!$C324</f>
        <v>0</v>
      </c>
      <c r="AF324" s="45"/>
      <c r="AG324" s="45">
        <f>'[1]Items (MC)'!A324</f>
        <v>0</v>
      </c>
      <c r="AH324" s="45">
        <f>'[1]Blocks (MC)'!A324</f>
        <v>0</v>
      </c>
    </row>
    <row r="325" spans="3:34"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Items'!C321</f>
        <v>0</v>
      </c>
      <c r="AB325" s="45">
        <f>Inventories!$D325</f>
        <v>0</v>
      </c>
      <c r="AC325" s="45">
        <f>'Gripped Tools'!C325</f>
        <v>0</v>
      </c>
      <c r="AD325" s="45">
        <f>'Pogo Stick'!$C325</f>
        <v>0</v>
      </c>
      <c r="AE325" s="45">
        <f>'Custom Item'!$C325</f>
        <v>0</v>
      </c>
      <c r="AF325" s="45"/>
      <c r="AG325" s="45">
        <f>'[1]Items (MC)'!A325</f>
        <v>0</v>
      </c>
      <c r="AH325" s="45">
        <f>'[1]Blocks (MC)'!A325</f>
        <v>0</v>
      </c>
    </row>
    <row r="326" spans="3:34"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Items'!C322</f>
        <v>0</v>
      </c>
      <c r="AB326" s="45">
        <f>Inventories!$D326</f>
        <v>0</v>
      </c>
      <c r="AC326" s="45">
        <f>'Gripped Tools'!C326</f>
        <v>0</v>
      </c>
      <c r="AD326" s="45">
        <f>'Pogo Stick'!$C326</f>
        <v>0</v>
      </c>
      <c r="AE326" s="45">
        <f>'Custom Item'!$C326</f>
        <v>0</v>
      </c>
      <c r="AF326" s="45"/>
      <c r="AG326" s="45">
        <f>'[1]Items (MC)'!A326</f>
        <v>0</v>
      </c>
      <c r="AH326" s="45">
        <f>'[1]Blocks (MC)'!A326</f>
        <v>0</v>
      </c>
    </row>
    <row r="327" spans="3:34"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Items'!C323</f>
        <v>0</v>
      </c>
      <c r="AB327" s="45">
        <f>Inventories!$D327</f>
        <v>0</v>
      </c>
      <c r="AC327" s="45">
        <f>'Gripped Tools'!C327</f>
        <v>0</v>
      </c>
      <c r="AD327" s="45">
        <f>'Pogo Stick'!$C327</f>
        <v>0</v>
      </c>
      <c r="AE327" s="45">
        <f>'Custom Item'!$C327</f>
        <v>0</v>
      </c>
      <c r="AF327" s="45"/>
      <c r="AG327" s="45">
        <f>'[1]Items (MC)'!A327</f>
        <v>0</v>
      </c>
      <c r="AH327" s="45">
        <f>'[1]Blocks (MC)'!A327</f>
        <v>0</v>
      </c>
    </row>
    <row r="328" spans="3:34"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Items'!C324</f>
        <v>0</v>
      </c>
      <c r="AB328" s="45">
        <f>Inventories!$D328</f>
        <v>0</v>
      </c>
      <c r="AC328" s="45">
        <f>'Gripped Tools'!C328</f>
        <v>0</v>
      </c>
      <c r="AD328" s="45">
        <f>'Pogo Stick'!$C328</f>
        <v>0</v>
      </c>
      <c r="AE328" s="45">
        <f>'Custom Item'!$C328</f>
        <v>0</v>
      </c>
      <c r="AF328" s="45"/>
      <c r="AG328" s="45">
        <f>'[1]Items (MC)'!A328</f>
        <v>0</v>
      </c>
      <c r="AH328" s="45">
        <f>'[1]Blocks (MC)'!A328</f>
        <v>0</v>
      </c>
    </row>
    <row r="329" spans="3:34"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Items'!C325</f>
        <v>0</v>
      </c>
      <c r="AB329" s="45">
        <f>Inventories!$D329</f>
        <v>0</v>
      </c>
      <c r="AC329" s="45">
        <f>'Gripped Tools'!C329</f>
        <v>0</v>
      </c>
      <c r="AD329" s="45">
        <f>'Pogo Stick'!$C329</f>
        <v>0</v>
      </c>
      <c r="AE329" s="45">
        <f>'Custom Item'!$C329</f>
        <v>0</v>
      </c>
      <c r="AF329" s="45"/>
      <c r="AG329" s="45">
        <f>'[1]Items (MC)'!A329</f>
        <v>0</v>
      </c>
      <c r="AH329" s="45">
        <f>'[1]Blocks (MC)'!A329</f>
        <v>0</v>
      </c>
    </row>
    <row r="330" spans="3:34"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Items'!C326</f>
        <v>0</v>
      </c>
      <c r="AB330" s="45">
        <f>Inventories!$D330</f>
        <v>0</v>
      </c>
      <c r="AC330" s="45">
        <f>'Gripped Tools'!C330</f>
        <v>0</v>
      </c>
      <c r="AD330" s="45">
        <f>'Pogo Stick'!$C330</f>
        <v>0</v>
      </c>
      <c r="AE330" s="45">
        <f>'Custom Item'!$C330</f>
        <v>0</v>
      </c>
      <c r="AF330" s="45"/>
      <c r="AG330" s="45">
        <f>'[1]Items (MC)'!A330</f>
        <v>0</v>
      </c>
      <c r="AH330" s="45">
        <f>'[1]Blocks (MC)'!A330</f>
        <v>0</v>
      </c>
    </row>
    <row r="331" spans="3:34" x14ac:dyDescent="0.2">
      <c r="C331" s="44">
        <f>Ores!C331</f>
        <v>0</v>
      </c>
      <c r="D331" s="44">
        <f>Ingots!C331</f>
        <v>0</v>
      </c>
      <c r="E331" s="44">
        <f>'Block (Comp)'!C331</f>
        <v>0</v>
      </c>
      <c r="F331" s="45">
        <f>Catalysts!C331</f>
        <v>0</v>
      </c>
      <c r="G331" s="45">
        <f>'Pellets (Poly)'!F327</f>
        <v>0</v>
      </c>
      <c r="H331" s="45">
        <f>'Compound Vessels (Deprecated)'!C333</f>
        <v>0</v>
      </c>
      <c r="I331" s="48" t="str">
        <f>'Compound Vessels'!F331</f>
        <v>Vial (Sweet Kerosene)</v>
      </c>
      <c r="J331" s="48" t="str">
        <f>'Compound Vessels'!G331</f>
        <v>Beaker (Sweet Kerosene)</v>
      </c>
      <c r="K331" s="48" t="str">
        <f>'Compound Vessels'!H331</f>
        <v>Drum (Sweet Kerosene)</v>
      </c>
      <c r="L331" s="48" t="str">
        <f>'Compound Vessels'!I331</f>
        <v>Chemical Vat (Sweet Kerosene)</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Items'!C327</f>
        <v>0</v>
      </c>
      <c r="AB331" s="45">
        <f>Inventories!$D331</f>
        <v>0</v>
      </c>
      <c r="AC331" s="45">
        <f>'Gripped Tools'!C331</f>
        <v>0</v>
      </c>
      <c r="AD331" s="45">
        <f>'Pogo Stick'!$C331</f>
        <v>0</v>
      </c>
      <c r="AE331" s="45">
        <f>'Custom Item'!$C331</f>
        <v>0</v>
      </c>
      <c r="AF331" s="45"/>
      <c r="AG331" s="45">
        <f>'[1]Items (MC)'!A331</f>
        <v>0</v>
      </c>
      <c r="AH331" s="45">
        <f>'[1]Blocks (MC)'!A331</f>
        <v>0</v>
      </c>
    </row>
    <row r="332" spans="3:34" x14ac:dyDescent="0.2">
      <c r="C332" s="44">
        <f>Ores!C332</f>
        <v>0</v>
      </c>
      <c r="D332" s="44">
        <f>Ingots!C332</f>
        <v>0</v>
      </c>
      <c r="E332" s="44">
        <f>'Block (Comp)'!C332</f>
        <v>0</v>
      </c>
      <c r="F332" s="45">
        <f>Catalysts!C332</f>
        <v>0</v>
      </c>
      <c r="G332" s="45">
        <f>'Pellets (Poly)'!F328</f>
        <v>0</v>
      </c>
      <c r="H332" s="45">
        <f>'Compound Vessels (Deprecated)'!C334</f>
        <v>0</v>
      </c>
      <c r="I332" s="48" t="str">
        <f>'Compound Vessels'!F332</f>
        <v>Vial (Sweet Diesel)</v>
      </c>
      <c r="J332" s="48" t="str">
        <f>'Compound Vessels'!G332</f>
        <v>Beaker (Sweet Diesel)</v>
      </c>
      <c r="K332" s="48" t="str">
        <f>'Compound Vessels'!H332</f>
        <v>Drum (Sweet Diesel)</v>
      </c>
      <c r="L332" s="48" t="str">
        <f>'Compound Vessels'!I332</f>
        <v>Chemical Vat (Sweet Diesel)</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Items'!C328</f>
        <v>0</v>
      </c>
      <c r="AB332" s="45">
        <f>Inventories!$D332</f>
        <v>0</v>
      </c>
      <c r="AC332" s="45">
        <f>'Gripped Tools'!C332</f>
        <v>0</v>
      </c>
      <c r="AD332" s="45">
        <f>'Pogo Stick'!$C332</f>
        <v>0</v>
      </c>
      <c r="AE332" s="45">
        <f>'Custom Item'!$C332</f>
        <v>0</v>
      </c>
      <c r="AF332" s="45"/>
      <c r="AG332" s="45">
        <f>'[1]Items (MC)'!A332</f>
        <v>0</v>
      </c>
      <c r="AH332" s="45">
        <f>'[1]Blocks (MC)'!A332</f>
        <v>0</v>
      </c>
    </row>
    <row r="333" spans="3:34"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Items'!C329</f>
        <v>0</v>
      </c>
      <c r="AB333" s="45">
        <f>Inventories!$D333</f>
        <v>0</v>
      </c>
      <c r="AC333" s="45">
        <f>'Gripped Tools'!C333</f>
        <v>0</v>
      </c>
      <c r="AD333" s="45">
        <f>'Pogo Stick'!$C333</f>
        <v>0</v>
      </c>
      <c r="AE333" s="45">
        <f>'Custom Item'!$C333</f>
        <v>0</v>
      </c>
      <c r="AF333" s="45"/>
      <c r="AG333" s="45">
        <f>'[1]Items (MC)'!A333</f>
        <v>0</v>
      </c>
      <c r="AH333" s="45">
        <f>'[1]Blocks (MC)'!A333</f>
        <v>0</v>
      </c>
    </row>
    <row r="334" spans="3:34"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Items'!C330</f>
        <v>0</v>
      </c>
      <c r="AB334" s="45">
        <f>Inventories!$D334</f>
        <v>0</v>
      </c>
      <c r="AC334" s="45">
        <f>'Gripped Tools'!C334</f>
        <v>0</v>
      </c>
      <c r="AD334" s="45">
        <f>'Pogo Stick'!$C334</f>
        <v>0</v>
      </c>
      <c r="AE334" s="45">
        <f>'Custom Item'!$C334</f>
        <v>0</v>
      </c>
      <c r="AF334" s="45"/>
      <c r="AG334" s="45">
        <f>'[1]Items (MC)'!A334</f>
        <v>0</v>
      </c>
      <c r="AH334" s="45">
        <f>'[1]Blocks (MC)'!A334</f>
        <v>0</v>
      </c>
    </row>
    <row r="335" spans="3:34"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Items'!C331</f>
        <v>0</v>
      </c>
      <c r="AB335" s="45">
        <f>Inventories!$D335</f>
        <v>0</v>
      </c>
      <c r="AC335" s="45">
        <f>'Gripped Tools'!C335</f>
        <v>0</v>
      </c>
      <c r="AD335" s="45">
        <f>'Pogo Stick'!$C335</f>
        <v>0</v>
      </c>
      <c r="AE335" s="45">
        <f>'Custom Item'!$C335</f>
        <v>0</v>
      </c>
      <c r="AF335" s="45"/>
      <c r="AG335" s="45">
        <f>'[1]Items (MC)'!A335</f>
        <v>0</v>
      </c>
      <c r="AH335" s="45">
        <f>'[1]Blocks (MC)'!A335</f>
        <v>0</v>
      </c>
    </row>
    <row r="336" spans="3:34"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Items'!C332</f>
        <v>0</v>
      </c>
      <c r="AB336" s="45">
        <f>Inventories!$D336</f>
        <v>0</v>
      </c>
      <c r="AC336" s="45">
        <f>'Gripped Tools'!C336</f>
        <v>0</v>
      </c>
      <c r="AD336" s="45">
        <f>'Pogo Stick'!$C336</f>
        <v>0</v>
      </c>
      <c r="AE336" s="45">
        <f>'Custom Item'!$C336</f>
        <v>0</v>
      </c>
      <c r="AF336" s="45"/>
      <c r="AG336" s="45">
        <f>'[1]Items (MC)'!A336</f>
        <v>0</v>
      </c>
      <c r="AH336" s="45">
        <f>'[1]Blocks (MC)'!A336</f>
        <v>0</v>
      </c>
    </row>
    <row r="337" spans="3:34"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Items'!C333</f>
        <v>0</v>
      </c>
      <c r="AB337" s="45">
        <f>Inventories!$D337</f>
        <v>0</v>
      </c>
      <c r="AC337" s="45">
        <f>'Gripped Tools'!C337</f>
        <v>0</v>
      </c>
      <c r="AD337" s="45">
        <f>'Pogo Stick'!$C337</f>
        <v>0</v>
      </c>
      <c r="AE337" s="45">
        <f>'Custom Item'!$C337</f>
        <v>0</v>
      </c>
      <c r="AF337" s="45"/>
      <c r="AG337" s="45">
        <f>'[1]Items (MC)'!A337</f>
        <v>0</v>
      </c>
      <c r="AH337" s="45">
        <f>'[1]Blocks (MC)'!A337</f>
        <v>0</v>
      </c>
    </row>
    <row r="338" spans="3:34"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Items'!C334</f>
        <v>0</v>
      </c>
      <c r="AB338" s="45">
        <f>Inventories!$D338</f>
        <v>0</v>
      </c>
      <c r="AC338" s="45">
        <f>'Gripped Tools'!C338</f>
        <v>0</v>
      </c>
      <c r="AD338" s="45">
        <f>'Pogo Stick'!$C338</f>
        <v>0</v>
      </c>
      <c r="AE338" s="45">
        <f>'Custom Item'!$C338</f>
        <v>0</v>
      </c>
      <c r="AF338" s="45"/>
      <c r="AG338" s="45">
        <f>'[1]Items (MC)'!A338</f>
        <v>0</v>
      </c>
      <c r="AH338" s="45">
        <f>'[1]Blocks (MC)'!A338</f>
        <v>0</v>
      </c>
    </row>
    <row r="339" spans="3:34"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Items'!C335</f>
        <v>0</v>
      </c>
      <c r="AB339" s="45">
        <f>Inventories!$D339</f>
        <v>0</v>
      </c>
      <c r="AC339" s="45">
        <f>'Gripped Tools'!C339</f>
        <v>0</v>
      </c>
      <c r="AD339" s="45">
        <f>'Pogo Stick'!$C339</f>
        <v>0</v>
      </c>
      <c r="AE339" s="45">
        <f>'Custom Item'!$C339</f>
        <v>0</v>
      </c>
      <c r="AF339" s="45"/>
      <c r="AG339" s="45">
        <f>'[1]Items (MC)'!A339</f>
        <v>0</v>
      </c>
      <c r="AH339" s="45">
        <f>'[1]Blocks (MC)'!A339</f>
        <v>0</v>
      </c>
    </row>
    <row r="340" spans="3:34"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Items'!C336</f>
        <v>0</v>
      </c>
      <c r="AB340" s="45">
        <f>Inventories!$D340</f>
        <v>0</v>
      </c>
      <c r="AC340" s="45">
        <f>'Gripped Tools'!C340</f>
        <v>0</v>
      </c>
      <c r="AD340" s="45">
        <f>'Pogo Stick'!$C340</f>
        <v>0</v>
      </c>
      <c r="AE340" s="45">
        <f>'Custom Item'!$C340</f>
        <v>0</v>
      </c>
      <c r="AF340" s="45"/>
      <c r="AG340" s="45">
        <f>'[1]Items (MC)'!A340</f>
        <v>0</v>
      </c>
      <c r="AH340" s="45">
        <f>'[1]Blocks (MC)'!A340</f>
        <v>0</v>
      </c>
    </row>
    <row r="341" spans="3:34"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Items'!C337</f>
        <v>0</v>
      </c>
      <c r="AB341" s="45">
        <f>Inventories!$D341</f>
        <v>0</v>
      </c>
      <c r="AC341" s="45">
        <f>'Gripped Tools'!C341</f>
        <v>0</v>
      </c>
      <c r="AD341" s="45">
        <f>'Pogo Stick'!$C341</f>
        <v>0</v>
      </c>
      <c r="AE341" s="45">
        <f>'Custom Item'!$C341</f>
        <v>0</v>
      </c>
      <c r="AF341" s="45"/>
      <c r="AG341" s="45">
        <f>'[1]Items (MC)'!A341</f>
        <v>0</v>
      </c>
      <c r="AH341" s="45">
        <f>'[1]Blocks (MC)'!A341</f>
        <v>0</v>
      </c>
    </row>
    <row r="342" spans="3:34"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Items'!C338</f>
        <v>0</v>
      </c>
      <c r="AB342" s="45">
        <f>Inventories!$D342</f>
        <v>0</v>
      </c>
      <c r="AC342" s="45">
        <f>'Gripped Tools'!C342</f>
        <v>0</v>
      </c>
      <c r="AD342" s="45">
        <f>'Pogo Stick'!$C342</f>
        <v>0</v>
      </c>
      <c r="AE342" s="45">
        <f>'Custom Item'!$C342</f>
        <v>0</v>
      </c>
      <c r="AF342" s="45"/>
      <c r="AG342" s="45">
        <f>'[1]Items (MC)'!A342</f>
        <v>0</v>
      </c>
      <c r="AH342" s="45">
        <f>'[1]Blocks (MC)'!A342</f>
        <v>0</v>
      </c>
    </row>
    <row r="343" spans="3:34"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Items'!C339</f>
        <v>0</v>
      </c>
      <c r="AB343" s="45">
        <f>Inventories!$D343</f>
        <v>0</v>
      </c>
      <c r="AC343" s="45">
        <f>'Gripped Tools'!C343</f>
        <v>0</v>
      </c>
      <c r="AD343" s="45">
        <f>'Pogo Stick'!$C343</f>
        <v>0</v>
      </c>
      <c r="AE343" s="45">
        <f>'Custom Item'!$C343</f>
        <v>0</v>
      </c>
      <c r="AF343" s="45"/>
      <c r="AG343" s="45">
        <f>'[1]Items (MC)'!A343</f>
        <v>0</v>
      </c>
      <c r="AH343" s="45">
        <f>'[1]Blocks (MC)'!A343</f>
        <v>0</v>
      </c>
    </row>
    <row r="344" spans="3:34"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Items'!C340</f>
        <v>0</v>
      </c>
      <c r="AB344" s="45">
        <f>Inventories!$D344</f>
        <v>0</v>
      </c>
      <c r="AC344" s="45">
        <f>'Gripped Tools'!C344</f>
        <v>0</v>
      </c>
      <c r="AD344" s="45">
        <f>'Pogo Stick'!$C344</f>
        <v>0</v>
      </c>
      <c r="AE344" s="45">
        <f>'Custom Item'!$C344</f>
        <v>0</v>
      </c>
      <c r="AF344" s="45"/>
      <c r="AG344" s="45">
        <f>'[1]Items (MC)'!A344</f>
        <v>0</v>
      </c>
      <c r="AH344" s="45">
        <f>'[1]Blocks (MC)'!A344</f>
        <v>0</v>
      </c>
    </row>
    <row r="345" spans="3:34"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Items'!C341</f>
        <v>0</v>
      </c>
      <c r="AB345" s="45">
        <f>Inventories!$D345</f>
        <v>0</v>
      </c>
      <c r="AC345" s="45">
        <f>'Gripped Tools'!C345</f>
        <v>0</v>
      </c>
      <c r="AD345" s="45">
        <f>'Pogo Stick'!$C345</f>
        <v>0</v>
      </c>
      <c r="AE345" s="45">
        <f>'Custom Item'!$C345</f>
        <v>0</v>
      </c>
      <c r="AF345" s="45"/>
      <c r="AG345" s="45">
        <f>'[1]Items (MC)'!A345</f>
        <v>0</v>
      </c>
      <c r="AH345" s="45">
        <f>'[1]Blocks (MC)'!A345</f>
        <v>0</v>
      </c>
    </row>
    <row r="346" spans="3:34"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Items'!C342</f>
        <v>0</v>
      </c>
      <c r="AB346" s="45">
        <f>Inventories!$D346</f>
        <v>0</v>
      </c>
      <c r="AC346" s="45">
        <f>'Gripped Tools'!C346</f>
        <v>0</v>
      </c>
      <c r="AD346" s="45">
        <f>'Pogo Stick'!$C346</f>
        <v>0</v>
      </c>
      <c r="AE346" s="45">
        <f>'Custom Item'!$C346</f>
        <v>0</v>
      </c>
      <c r="AF346" s="45"/>
      <c r="AG346" s="45">
        <f>'[1]Items (MC)'!A346</f>
        <v>0</v>
      </c>
      <c r="AH346" s="45">
        <f>'[1]Blocks (MC)'!A346</f>
        <v>0</v>
      </c>
    </row>
    <row r="347" spans="3:34"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Items'!C343</f>
        <v>0</v>
      </c>
      <c r="AB347" s="45">
        <f>Inventories!$D347</f>
        <v>0</v>
      </c>
      <c r="AC347" s="45">
        <f>'Gripped Tools'!C347</f>
        <v>0</v>
      </c>
      <c r="AD347" s="45">
        <f>'Pogo Stick'!$C347</f>
        <v>0</v>
      </c>
      <c r="AE347" s="45">
        <f>'Custom Item'!$C347</f>
        <v>0</v>
      </c>
      <c r="AF347" s="45"/>
      <c r="AG347" s="45">
        <f>'[1]Items (MC)'!A347</f>
        <v>0</v>
      </c>
      <c r="AH347" s="45">
        <f>'[1]Blocks (MC)'!A347</f>
        <v>0</v>
      </c>
    </row>
    <row r="348" spans="3:34"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Items'!C344</f>
        <v>0</v>
      </c>
      <c r="AB348" s="45">
        <f>Inventories!$D348</f>
        <v>0</v>
      </c>
      <c r="AC348" s="45">
        <f>'Gripped Tools'!C348</f>
        <v>0</v>
      </c>
      <c r="AD348" s="45">
        <f>'Pogo Stick'!$C348</f>
        <v>0</v>
      </c>
      <c r="AE348" s="45">
        <f>'Custom Item'!$C348</f>
        <v>0</v>
      </c>
      <c r="AF348" s="45"/>
      <c r="AG348" s="45">
        <f>'[1]Items (MC)'!A348</f>
        <v>0</v>
      </c>
      <c r="AH348" s="45">
        <f>'[1]Blocks (MC)'!A348</f>
        <v>0</v>
      </c>
    </row>
    <row r="349" spans="3:34"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Items'!C345</f>
        <v>0</v>
      </c>
      <c r="AB349" s="45">
        <f>Inventories!$D349</f>
        <v>0</v>
      </c>
      <c r="AC349" s="45">
        <f>'Gripped Tools'!C349</f>
        <v>0</v>
      </c>
      <c r="AD349" s="45">
        <f>'Pogo Stick'!$C349</f>
        <v>0</v>
      </c>
      <c r="AE349" s="45">
        <f>'Custom Item'!$C349</f>
        <v>0</v>
      </c>
      <c r="AF349" s="45"/>
      <c r="AG349" s="45">
        <f>'[1]Items (MC)'!A349</f>
        <v>0</v>
      </c>
      <c r="AH349" s="45">
        <f>'[1]Blocks (MC)'!A349</f>
        <v>0</v>
      </c>
    </row>
    <row r="350" spans="3:34"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Items'!C346</f>
        <v>0</v>
      </c>
      <c r="AB350" s="45">
        <f>Inventories!$D350</f>
        <v>0</v>
      </c>
      <c r="AC350" s="45">
        <f>'Gripped Tools'!C350</f>
        <v>0</v>
      </c>
      <c r="AD350" s="45">
        <f>'Pogo Stick'!$C350</f>
        <v>0</v>
      </c>
      <c r="AE350" s="45">
        <f>'Custom Item'!$C350</f>
        <v>0</v>
      </c>
      <c r="AF350" s="45"/>
      <c r="AG350" s="45">
        <f>'[1]Items (MC)'!A350</f>
        <v>0</v>
      </c>
      <c r="AH350" s="45">
        <f>'[1]Blocks (MC)'!A350</f>
        <v>0</v>
      </c>
    </row>
    <row r="351" spans="3:34"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Items'!C347</f>
        <v>0</v>
      </c>
      <c r="AB351" s="45">
        <f>Inventories!$D351</f>
        <v>0</v>
      </c>
      <c r="AC351" s="45">
        <f>'Gripped Tools'!C351</f>
        <v>0</v>
      </c>
      <c r="AD351" s="45">
        <f>'Pogo Stick'!$C351</f>
        <v>0</v>
      </c>
      <c r="AE351" s="45">
        <f>'Custom Item'!$C351</f>
        <v>0</v>
      </c>
      <c r="AF351" s="45"/>
      <c r="AG351" s="45">
        <f>'[1]Items (MC)'!A351</f>
        <v>0</v>
      </c>
      <c r="AH351" s="45">
        <f>'[1]Blocks (MC)'!A351</f>
        <v>0</v>
      </c>
    </row>
    <row r="352" spans="3:34"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Items'!C348</f>
        <v>0</v>
      </c>
      <c r="AB352" s="45">
        <f>Inventories!$D352</f>
        <v>0</v>
      </c>
      <c r="AC352" s="45">
        <f>'Gripped Tools'!C352</f>
        <v>0</v>
      </c>
      <c r="AD352" s="45">
        <f>'Pogo Stick'!$C352</f>
        <v>0</v>
      </c>
      <c r="AE352" s="45">
        <f>'Custom Item'!$C352</f>
        <v>0</v>
      </c>
      <c r="AF352" s="45"/>
      <c r="AG352" s="45">
        <f>'[1]Items (MC)'!A352</f>
        <v>0</v>
      </c>
      <c r="AH352" s="45">
        <f>'[1]Blocks (MC)'!A352</f>
        <v>0</v>
      </c>
    </row>
    <row r="353" spans="3:34"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Items'!C349</f>
        <v>0</v>
      </c>
      <c r="AB353" s="45">
        <f>Inventories!$D353</f>
        <v>0</v>
      </c>
      <c r="AC353" s="45">
        <f>'Gripped Tools'!C353</f>
        <v>0</v>
      </c>
      <c r="AD353" s="45">
        <f>'Pogo Stick'!$C353</f>
        <v>0</v>
      </c>
      <c r="AE353" s="45">
        <f>'Custom Item'!$C353</f>
        <v>0</v>
      </c>
      <c r="AF353" s="45"/>
      <c r="AG353" s="45">
        <f>'[1]Items (MC)'!A353</f>
        <v>0</v>
      </c>
      <c r="AH353" s="45">
        <f>'[1]Blocks (MC)'!A353</f>
        <v>0</v>
      </c>
    </row>
    <row r="354" spans="3:34"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Items'!C350</f>
        <v>0</v>
      </c>
      <c r="AB354" s="45">
        <f>Inventories!$D354</f>
        <v>0</v>
      </c>
      <c r="AC354" s="45">
        <f>'Gripped Tools'!C354</f>
        <v>0</v>
      </c>
      <c r="AD354" s="45">
        <f>'Pogo Stick'!$C354</f>
        <v>0</v>
      </c>
      <c r="AE354" s="45">
        <f>'Custom Item'!$C354</f>
        <v>0</v>
      </c>
      <c r="AF354" s="45"/>
      <c r="AG354" s="45">
        <f>'[1]Items (MC)'!A354</f>
        <v>0</v>
      </c>
      <c r="AH354" s="45">
        <f>'[1]Blocks (MC)'!A354</f>
        <v>0</v>
      </c>
    </row>
    <row r="355" spans="3:34"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Items'!C351</f>
        <v>0</v>
      </c>
      <c r="AB355" s="45">
        <f>Inventories!$D355</f>
        <v>0</v>
      </c>
      <c r="AC355" s="45">
        <f>'Gripped Tools'!C355</f>
        <v>0</v>
      </c>
      <c r="AD355" s="45">
        <f>'Pogo Stick'!$C355</f>
        <v>0</v>
      </c>
      <c r="AE355" s="45">
        <f>'Custom Item'!$C355</f>
        <v>0</v>
      </c>
      <c r="AF355" s="45"/>
      <c r="AG355" s="45">
        <f>'[1]Items (MC)'!A355</f>
        <v>0</v>
      </c>
      <c r="AH355" s="45">
        <f>'[1]Blocks (MC)'!A355</f>
        <v>0</v>
      </c>
    </row>
    <row r="356" spans="3:34"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Items'!C352</f>
        <v>0</v>
      </c>
      <c r="AB356" s="45">
        <f>Inventories!$D356</f>
        <v>0</v>
      </c>
      <c r="AC356" s="45">
        <f>'Gripped Tools'!C356</f>
        <v>0</v>
      </c>
      <c r="AD356" s="45">
        <f>'Pogo Stick'!$C356</f>
        <v>0</v>
      </c>
      <c r="AE356" s="45">
        <f>'Custom Item'!$C356</f>
        <v>0</v>
      </c>
      <c r="AF356" s="45"/>
      <c r="AG356" s="45">
        <f>'[1]Items (MC)'!A356</f>
        <v>0</v>
      </c>
      <c r="AH356" s="45">
        <f>'[1]Blocks (MC)'!A356</f>
        <v>0</v>
      </c>
    </row>
    <row r="357" spans="3:34"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Items'!C353</f>
        <v>0</v>
      </c>
      <c r="AB357" s="45">
        <f>Inventories!$D357</f>
        <v>0</v>
      </c>
      <c r="AC357" s="45">
        <f>'Gripped Tools'!C357</f>
        <v>0</v>
      </c>
      <c r="AD357" s="45">
        <f>'Pogo Stick'!$C357</f>
        <v>0</v>
      </c>
      <c r="AE357" s="45">
        <f>'Custom Item'!$C357</f>
        <v>0</v>
      </c>
      <c r="AF357" s="45"/>
      <c r="AG357" s="45">
        <f>'[1]Items (MC)'!A357</f>
        <v>0</v>
      </c>
      <c r="AH357" s="45">
        <f>'[1]Blocks (MC)'!A357</f>
        <v>0</v>
      </c>
    </row>
    <row r="358" spans="3:34"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Items'!C354</f>
        <v>0</v>
      </c>
      <c r="AB358" s="45">
        <f>Inventories!$D358</f>
        <v>0</v>
      </c>
      <c r="AC358" s="45">
        <f>'Gripped Tools'!C358</f>
        <v>0</v>
      </c>
      <c r="AD358" s="45">
        <f>'Pogo Stick'!$C358</f>
        <v>0</v>
      </c>
      <c r="AE358" s="45">
        <f>'Custom Item'!$C358</f>
        <v>0</v>
      </c>
      <c r="AF358" s="45"/>
      <c r="AG358" s="45">
        <f>'[1]Items (MC)'!A358</f>
        <v>0</v>
      </c>
      <c r="AH358" s="45">
        <f>'[1]Blocks (MC)'!A358</f>
        <v>0</v>
      </c>
    </row>
    <row r="359" spans="3:34"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Items'!C355</f>
        <v>0</v>
      </c>
      <c r="AB359" s="45">
        <f>Inventories!$D359</f>
        <v>0</v>
      </c>
      <c r="AC359" s="45">
        <f>'Gripped Tools'!C359</f>
        <v>0</v>
      </c>
      <c r="AD359" s="45">
        <f>'Pogo Stick'!$C359</f>
        <v>0</v>
      </c>
      <c r="AE359" s="45">
        <f>'Custom Item'!$C359</f>
        <v>0</v>
      </c>
      <c r="AF359" s="45"/>
      <c r="AG359" s="45">
        <f>'[1]Items (MC)'!A359</f>
        <v>0</v>
      </c>
      <c r="AH359" s="45">
        <f>'[1]Blocks (MC)'!A359</f>
        <v>0</v>
      </c>
    </row>
    <row r="360" spans="3:34"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Items'!C356</f>
        <v>0</v>
      </c>
      <c r="AB360" s="45">
        <f>Inventories!$D360</f>
        <v>0</v>
      </c>
      <c r="AC360" s="45">
        <f>'Gripped Tools'!C360</f>
        <v>0</v>
      </c>
      <c r="AD360" s="45">
        <f>'Pogo Stick'!$C360</f>
        <v>0</v>
      </c>
      <c r="AE360" s="45">
        <f>'Custom Item'!$C360</f>
        <v>0</v>
      </c>
      <c r="AF360" s="45"/>
      <c r="AG360" s="45">
        <f>'[1]Items (MC)'!A360</f>
        <v>0</v>
      </c>
      <c r="AH360" s="45">
        <f>'[1]Blocks (MC)'!A360</f>
        <v>0</v>
      </c>
    </row>
    <row r="361" spans="3:34"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Items'!C357</f>
        <v>0</v>
      </c>
      <c r="AB361" s="45">
        <f>Inventories!$D361</f>
        <v>0</v>
      </c>
      <c r="AC361" s="45">
        <f>'Gripped Tools'!C361</f>
        <v>0</v>
      </c>
      <c r="AD361" s="45">
        <f>'Pogo Stick'!$C361</f>
        <v>0</v>
      </c>
      <c r="AE361" s="45">
        <f>'Custom Item'!$C361</f>
        <v>0</v>
      </c>
      <c r="AF361" s="45"/>
      <c r="AG361" s="45">
        <f>'[1]Items (MC)'!A361</f>
        <v>0</v>
      </c>
      <c r="AH361" s="45">
        <f>'[1]Blocks (MC)'!A361</f>
        <v>0</v>
      </c>
    </row>
    <row r="362" spans="3:34"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Items'!C358</f>
        <v>0</v>
      </c>
      <c r="AB362" s="45">
        <f>Inventories!$D362</f>
        <v>0</v>
      </c>
      <c r="AC362" s="45">
        <f>'Gripped Tools'!C362</f>
        <v>0</v>
      </c>
      <c r="AD362" s="45">
        <f>'Pogo Stick'!$C362</f>
        <v>0</v>
      </c>
      <c r="AE362" s="45">
        <f>'Custom Item'!$C362</f>
        <v>0</v>
      </c>
      <c r="AF362" s="45"/>
      <c r="AG362" s="45">
        <f>'[1]Items (MC)'!A362</f>
        <v>0</v>
      </c>
      <c r="AH362" s="45">
        <f>'[1]Blocks (MC)'!A362</f>
        <v>0</v>
      </c>
    </row>
    <row r="363" spans="3:34"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Items'!C359</f>
        <v>0</v>
      </c>
      <c r="AB363" s="45">
        <f>Inventories!$D363</f>
        <v>0</v>
      </c>
      <c r="AC363" s="45">
        <f>'Gripped Tools'!C363</f>
        <v>0</v>
      </c>
      <c r="AD363" s="45">
        <f>'Pogo Stick'!$C363</f>
        <v>0</v>
      </c>
      <c r="AE363" s="45">
        <f>'Custom Item'!$C363</f>
        <v>0</v>
      </c>
      <c r="AF363" s="45"/>
      <c r="AG363" s="45">
        <f>'[1]Items (MC)'!A363</f>
        <v>0</v>
      </c>
      <c r="AH363" s="45">
        <f>'[1]Blocks (MC)'!A363</f>
        <v>0</v>
      </c>
    </row>
    <row r="364" spans="3:34"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Items'!C360</f>
        <v>0</v>
      </c>
      <c r="AB364" s="45">
        <f>Inventories!$D364</f>
        <v>0</v>
      </c>
      <c r="AC364" s="45">
        <f>'Gripped Tools'!C364</f>
        <v>0</v>
      </c>
      <c r="AD364" s="45">
        <f>'Pogo Stick'!$C364</f>
        <v>0</v>
      </c>
      <c r="AE364" s="45">
        <f>'Custom Item'!$C364</f>
        <v>0</v>
      </c>
      <c r="AF364" s="45"/>
      <c r="AG364" s="45">
        <f>'[1]Items (MC)'!A364</f>
        <v>0</v>
      </c>
      <c r="AH364" s="45">
        <f>'[1]Blocks (MC)'!A364</f>
        <v>0</v>
      </c>
    </row>
    <row r="365" spans="3:34"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Items'!C361</f>
        <v>0</v>
      </c>
      <c r="AB365" s="45">
        <f>Inventories!$D365</f>
        <v>0</v>
      </c>
      <c r="AC365" s="45">
        <f>'Gripped Tools'!C365</f>
        <v>0</v>
      </c>
      <c r="AD365" s="45">
        <f>'Pogo Stick'!$C365</f>
        <v>0</v>
      </c>
      <c r="AE365" s="45">
        <f>'Custom Item'!$C365</f>
        <v>0</v>
      </c>
      <c r="AF365" s="45"/>
      <c r="AG365" s="45">
        <f>'[1]Items (MC)'!A365</f>
        <v>0</v>
      </c>
      <c r="AH365" s="45">
        <f>'[1]Blocks (MC)'!A365</f>
        <v>0</v>
      </c>
    </row>
    <row r="366" spans="3:34"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Items'!C362</f>
        <v>0</v>
      </c>
      <c r="AB366" s="45">
        <f>Inventories!$D366</f>
        <v>0</v>
      </c>
      <c r="AC366" s="45">
        <f>'Gripped Tools'!C366</f>
        <v>0</v>
      </c>
      <c r="AD366" s="45">
        <f>'Pogo Stick'!$C366</f>
        <v>0</v>
      </c>
      <c r="AE366" s="45">
        <f>'Custom Item'!$C366</f>
        <v>0</v>
      </c>
      <c r="AF366" s="45"/>
      <c r="AG366" s="45">
        <f>'[1]Items (MC)'!A366</f>
        <v>0</v>
      </c>
      <c r="AH366" s="45">
        <f>'[1]Blocks (MC)'!A366</f>
        <v>0</v>
      </c>
    </row>
    <row r="367" spans="3:34"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Items'!C363</f>
        <v>0</v>
      </c>
      <c r="AB367" s="45">
        <f>Inventories!$D367</f>
        <v>0</v>
      </c>
      <c r="AC367" s="45">
        <f>'Gripped Tools'!C367</f>
        <v>0</v>
      </c>
      <c r="AD367" s="45">
        <f>'Pogo Stick'!$C367</f>
        <v>0</v>
      </c>
      <c r="AE367" s="45">
        <f>'Custom Item'!$C367</f>
        <v>0</v>
      </c>
      <c r="AF367" s="45"/>
      <c r="AG367" s="45">
        <f>'[1]Items (MC)'!A367</f>
        <v>0</v>
      </c>
      <c r="AH367" s="45">
        <f>'[1]Blocks (MC)'!A367</f>
        <v>0</v>
      </c>
    </row>
    <row r="368" spans="3:34"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Items'!C364</f>
        <v>0</v>
      </c>
      <c r="AB368" s="45">
        <f>Inventories!$D368</f>
        <v>0</v>
      </c>
      <c r="AC368" s="45">
        <f>'Gripped Tools'!C368</f>
        <v>0</v>
      </c>
      <c r="AD368" s="45">
        <f>'Pogo Stick'!$C368</f>
        <v>0</v>
      </c>
      <c r="AE368" s="45">
        <f>'Custom Item'!$C368</f>
        <v>0</v>
      </c>
      <c r="AF368" s="45"/>
      <c r="AG368" s="45">
        <f>'[1]Items (MC)'!A368</f>
        <v>0</v>
      </c>
      <c r="AH368" s="45">
        <f>'[1]Blocks (MC)'!A368</f>
        <v>0</v>
      </c>
    </row>
    <row r="369" spans="3:34"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Items'!C365</f>
        <v>0</v>
      </c>
      <c r="AB369" s="45">
        <f>Inventories!$D369</f>
        <v>0</v>
      </c>
      <c r="AC369" s="45">
        <f>'Gripped Tools'!C369</f>
        <v>0</v>
      </c>
      <c r="AD369" s="45">
        <f>'Pogo Stick'!$C369</f>
        <v>0</v>
      </c>
      <c r="AE369" s="45">
        <f>'Custom Item'!$C369</f>
        <v>0</v>
      </c>
      <c r="AF369" s="45"/>
      <c r="AG369" s="45">
        <f>'[1]Items (MC)'!A369</f>
        <v>0</v>
      </c>
      <c r="AH369" s="45">
        <f>'[1]Blocks (MC)'!A369</f>
        <v>0</v>
      </c>
    </row>
    <row r="370" spans="3:34"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Items'!C366</f>
        <v>0</v>
      </c>
      <c r="AB370" s="45">
        <f>Inventories!$D370</f>
        <v>0</v>
      </c>
      <c r="AC370" s="45">
        <f>'Gripped Tools'!C370</f>
        <v>0</v>
      </c>
      <c r="AD370" s="45">
        <f>'Pogo Stick'!$C370</f>
        <v>0</v>
      </c>
      <c r="AE370" s="45">
        <f>'Custom Item'!$C370</f>
        <v>0</v>
      </c>
      <c r="AF370" s="45"/>
      <c r="AG370" s="45">
        <f>'[1]Items (MC)'!A370</f>
        <v>0</v>
      </c>
      <c r="AH370" s="45">
        <f>'[1]Blocks (MC)'!A370</f>
        <v>0</v>
      </c>
    </row>
    <row r="371" spans="3:34"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Items'!C367</f>
        <v>0</v>
      </c>
      <c r="AB371" s="45">
        <f>Inventories!$D371</f>
        <v>0</v>
      </c>
      <c r="AC371" s="45">
        <f>'Gripped Tools'!C371</f>
        <v>0</v>
      </c>
      <c r="AD371" s="45">
        <f>'Pogo Stick'!$C371</f>
        <v>0</v>
      </c>
      <c r="AE371" s="45">
        <f>'Custom Item'!$C371</f>
        <v>0</v>
      </c>
      <c r="AF371" s="45"/>
      <c r="AG371" s="45">
        <f>'[1]Items (MC)'!A371</f>
        <v>0</v>
      </c>
      <c r="AH371" s="45">
        <f>'[1]Blocks (MC)'!A371</f>
        <v>0</v>
      </c>
    </row>
    <row r="372" spans="3:34"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Items'!C368</f>
        <v>0</v>
      </c>
      <c r="AB372" s="45">
        <f>Inventories!$D372</f>
        <v>0</v>
      </c>
      <c r="AC372" s="45">
        <f>'Gripped Tools'!C372</f>
        <v>0</v>
      </c>
      <c r="AD372" s="45">
        <f>'Pogo Stick'!$C372</f>
        <v>0</v>
      </c>
      <c r="AE372" s="45">
        <f>'Custom Item'!$C372</f>
        <v>0</v>
      </c>
      <c r="AF372" s="45"/>
      <c r="AG372" s="45">
        <f>'[1]Items (MC)'!A372</f>
        <v>0</v>
      </c>
      <c r="AH372" s="45">
        <f>'[1]Blocks (MC)'!A372</f>
        <v>0</v>
      </c>
    </row>
    <row r="373" spans="3:34"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Items'!C369</f>
        <v>0</v>
      </c>
      <c r="AB373" s="45">
        <f>Inventories!$D373</f>
        <v>0</v>
      </c>
      <c r="AC373" s="45">
        <f>'Gripped Tools'!C373</f>
        <v>0</v>
      </c>
      <c r="AD373" s="45">
        <f>'Pogo Stick'!$C373</f>
        <v>0</v>
      </c>
      <c r="AE373" s="45">
        <f>'Custom Item'!$C373</f>
        <v>0</v>
      </c>
      <c r="AF373" s="45"/>
      <c r="AG373" s="45">
        <f>'[1]Items (MC)'!A373</f>
        <v>0</v>
      </c>
      <c r="AH373" s="45">
        <f>'[1]Blocks (MC)'!A373</f>
        <v>0</v>
      </c>
    </row>
    <row r="374" spans="3:34"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Items'!C370</f>
        <v>0</v>
      </c>
      <c r="AB374" s="45">
        <f>Inventories!$D374</f>
        <v>0</v>
      </c>
      <c r="AC374" s="45">
        <f>'Gripped Tools'!C374</f>
        <v>0</v>
      </c>
      <c r="AD374" s="45">
        <f>'Pogo Stick'!$C374</f>
        <v>0</v>
      </c>
      <c r="AE374" s="45">
        <f>'Custom Item'!$C374</f>
        <v>0</v>
      </c>
      <c r="AF374" s="45"/>
      <c r="AG374" s="45">
        <f>'[1]Items (MC)'!A374</f>
        <v>0</v>
      </c>
      <c r="AH374" s="45">
        <f>'[1]Blocks (MC)'!A374</f>
        <v>0</v>
      </c>
    </row>
    <row r="375" spans="3:34"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Items'!C371</f>
        <v>0</v>
      </c>
      <c r="AB375" s="45">
        <f>Inventories!$D375</f>
        <v>0</v>
      </c>
      <c r="AC375" s="45">
        <f>'Gripped Tools'!C375</f>
        <v>0</v>
      </c>
      <c r="AD375" s="45">
        <f>'Pogo Stick'!$C375</f>
        <v>0</v>
      </c>
      <c r="AE375" s="45">
        <f>'Custom Item'!$C375</f>
        <v>0</v>
      </c>
      <c r="AF375" s="45"/>
      <c r="AG375" s="45">
        <f>'[1]Items (MC)'!A375</f>
        <v>0</v>
      </c>
      <c r="AH375" s="45">
        <f>'[1]Blocks (MC)'!A375</f>
        <v>0</v>
      </c>
    </row>
    <row r="376" spans="3:34"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Items'!C372</f>
        <v>0</v>
      </c>
      <c r="AB376" s="45">
        <f>Inventories!$D376</f>
        <v>0</v>
      </c>
      <c r="AC376" s="45">
        <f>'Gripped Tools'!C376</f>
        <v>0</v>
      </c>
      <c r="AD376" s="45">
        <f>'Pogo Stick'!$C376</f>
        <v>0</v>
      </c>
      <c r="AE376" s="45">
        <f>'Custom Item'!$C376</f>
        <v>0</v>
      </c>
      <c r="AF376" s="45"/>
      <c r="AG376" s="45">
        <f>'[1]Items (MC)'!A376</f>
        <v>0</v>
      </c>
      <c r="AH376" s="45">
        <f>'[1]Blocks (MC)'!A376</f>
        <v>0</v>
      </c>
    </row>
    <row r="377" spans="3:34"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Items'!C373</f>
        <v>0</v>
      </c>
      <c r="AB377" s="45">
        <f>Inventories!$D377</f>
        <v>0</v>
      </c>
      <c r="AC377" s="45">
        <f>'Gripped Tools'!C377</f>
        <v>0</v>
      </c>
      <c r="AD377" s="45">
        <f>'Pogo Stick'!$C377</f>
        <v>0</v>
      </c>
      <c r="AE377" s="45">
        <f>'Custom Item'!$C377</f>
        <v>0</v>
      </c>
      <c r="AF377" s="45"/>
      <c r="AG377" s="45">
        <f>'[1]Items (MC)'!A377</f>
        <v>0</v>
      </c>
      <c r="AH377" s="45">
        <f>'[1]Blocks (MC)'!A377</f>
        <v>0</v>
      </c>
    </row>
    <row r="378" spans="3:34"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Items'!C374</f>
        <v>0</v>
      </c>
      <c r="AB378" s="45">
        <f>Inventories!$D378</f>
        <v>0</v>
      </c>
      <c r="AC378" s="45">
        <f>'Gripped Tools'!C378</f>
        <v>0</v>
      </c>
      <c r="AD378" s="45">
        <f>'Pogo Stick'!$C378</f>
        <v>0</v>
      </c>
      <c r="AE378" s="45">
        <f>'Custom Item'!$C378</f>
        <v>0</v>
      </c>
      <c r="AF378" s="45"/>
      <c r="AG378" s="45">
        <f>'[1]Items (MC)'!A378</f>
        <v>0</v>
      </c>
      <c r="AH378" s="45">
        <f>'[1]Blocks (MC)'!A378</f>
        <v>0</v>
      </c>
    </row>
    <row r="379" spans="3:34"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Items'!C375</f>
        <v>0</v>
      </c>
      <c r="AB379" s="45">
        <f>Inventories!$D379</f>
        <v>0</v>
      </c>
      <c r="AC379" s="45">
        <f>'Gripped Tools'!C379</f>
        <v>0</v>
      </c>
      <c r="AD379" s="45">
        <f>'Pogo Stick'!$C379</f>
        <v>0</v>
      </c>
      <c r="AE379" s="45">
        <f>'Custom Item'!$C379</f>
        <v>0</v>
      </c>
      <c r="AF379" s="45"/>
      <c r="AG379" s="45">
        <f>'[1]Items (MC)'!A379</f>
        <v>0</v>
      </c>
      <c r="AH379" s="45">
        <f>'[1]Blocks (MC)'!A379</f>
        <v>0</v>
      </c>
    </row>
    <row r="380" spans="3:34"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Items'!C376</f>
        <v>0</v>
      </c>
      <c r="AB380" s="45">
        <f>Inventories!$D380</f>
        <v>0</v>
      </c>
      <c r="AC380" s="45">
        <f>'Gripped Tools'!C380</f>
        <v>0</v>
      </c>
      <c r="AD380" s="45">
        <f>'Pogo Stick'!$C380</f>
        <v>0</v>
      </c>
      <c r="AE380" s="45">
        <f>'Custom Item'!$C380</f>
        <v>0</v>
      </c>
      <c r="AF380" s="45"/>
      <c r="AG380" s="45">
        <f>'[1]Items (MC)'!A380</f>
        <v>0</v>
      </c>
      <c r="AH380" s="45">
        <f>'[1]Blocks (MC)'!A380</f>
        <v>0</v>
      </c>
    </row>
    <row r="381" spans="3:34"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Items'!C377</f>
        <v>0</v>
      </c>
      <c r="AB381" s="45">
        <f>Inventories!$D381</f>
        <v>0</v>
      </c>
      <c r="AC381" s="45">
        <f>'Gripped Tools'!C381</f>
        <v>0</v>
      </c>
      <c r="AD381" s="45">
        <f>'Pogo Stick'!$C381</f>
        <v>0</v>
      </c>
      <c r="AE381" s="45">
        <f>'Custom Item'!$C381</f>
        <v>0</v>
      </c>
      <c r="AF381" s="45"/>
      <c r="AG381" s="45">
        <f>'[1]Items (MC)'!A381</f>
        <v>0</v>
      </c>
      <c r="AH381" s="45">
        <f>'[1]Blocks (MC)'!A381</f>
        <v>0</v>
      </c>
    </row>
    <row r="382" spans="3:34"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Items'!C378</f>
        <v>0</v>
      </c>
      <c r="AB382" s="45">
        <f>Inventories!$D382</f>
        <v>0</v>
      </c>
      <c r="AC382" s="45">
        <f>'Gripped Tools'!C382</f>
        <v>0</v>
      </c>
      <c r="AD382" s="45">
        <f>'Pogo Stick'!$C382</f>
        <v>0</v>
      </c>
      <c r="AE382" s="45">
        <f>'Custom Item'!$C382</f>
        <v>0</v>
      </c>
      <c r="AF382" s="45"/>
      <c r="AG382" s="45">
        <f>'[1]Items (MC)'!A382</f>
        <v>0</v>
      </c>
      <c r="AH382" s="45">
        <f>'[1]Blocks (MC)'!A382</f>
        <v>0</v>
      </c>
    </row>
    <row r="383" spans="3:34"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Items'!C379</f>
        <v>0</v>
      </c>
      <c r="AB383" s="45">
        <f>Inventories!$D383</f>
        <v>0</v>
      </c>
      <c r="AC383" s="45">
        <f>'Gripped Tools'!C383</f>
        <v>0</v>
      </c>
      <c r="AD383" s="45">
        <f>'Pogo Stick'!$C383</f>
        <v>0</v>
      </c>
      <c r="AE383" s="45">
        <f>'Custom Item'!$C383</f>
        <v>0</v>
      </c>
      <c r="AF383" s="45"/>
      <c r="AG383" s="45">
        <f>'[1]Items (MC)'!A383</f>
        <v>0</v>
      </c>
      <c r="AH383" s="45">
        <f>'[1]Blocks (MC)'!A383</f>
        <v>0</v>
      </c>
    </row>
    <row r="384" spans="3:34"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Items'!C380</f>
        <v>0</v>
      </c>
      <c r="AB384" s="45">
        <f>Inventories!$D384</f>
        <v>0</v>
      </c>
      <c r="AC384" s="45">
        <f>'Gripped Tools'!C384</f>
        <v>0</v>
      </c>
      <c r="AD384" s="45">
        <f>'Pogo Stick'!$C384</f>
        <v>0</v>
      </c>
      <c r="AE384" s="45">
        <f>'Custom Item'!$C384</f>
        <v>0</v>
      </c>
      <c r="AF384" s="45"/>
      <c r="AG384" s="45">
        <f>'[1]Items (MC)'!A384</f>
        <v>0</v>
      </c>
      <c r="AH384" s="45">
        <f>'[1]Blocks (MC)'!A384</f>
        <v>0</v>
      </c>
    </row>
    <row r="385" spans="3:34"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Items'!C381</f>
        <v>0</v>
      </c>
      <c r="AB385" s="45">
        <f>Inventories!$D385</f>
        <v>0</v>
      </c>
      <c r="AC385" s="45">
        <f>'Gripped Tools'!C385</f>
        <v>0</v>
      </c>
      <c r="AD385" s="45">
        <f>'Pogo Stick'!$C385</f>
        <v>0</v>
      </c>
      <c r="AE385" s="45">
        <f>'Custom Item'!$C385</f>
        <v>0</v>
      </c>
      <c r="AF385" s="45"/>
      <c r="AG385" s="45">
        <f>'[1]Items (MC)'!A385</f>
        <v>0</v>
      </c>
      <c r="AH385" s="45">
        <f>'[1]Blocks (MC)'!A385</f>
        <v>0</v>
      </c>
    </row>
    <row r="386" spans="3:34"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Items'!C382</f>
        <v>0</v>
      </c>
      <c r="AB386" s="45">
        <f>Inventories!$D386</f>
        <v>0</v>
      </c>
      <c r="AC386" s="45">
        <f>'Gripped Tools'!C386</f>
        <v>0</v>
      </c>
      <c r="AD386" s="45">
        <f>'Pogo Stick'!$C386</f>
        <v>0</v>
      </c>
      <c r="AE386" s="45">
        <f>'Custom Item'!$C386</f>
        <v>0</v>
      </c>
      <c r="AF386" s="45"/>
      <c r="AG386" s="45">
        <f>'[1]Items (MC)'!A386</f>
        <v>0</v>
      </c>
      <c r="AH386" s="45">
        <f>'[1]Blocks (MC)'!A386</f>
        <v>0</v>
      </c>
    </row>
    <row r="387" spans="3:34"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Items'!C383</f>
        <v>0</v>
      </c>
      <c r="AB387" s="45">
        <f>Inventories!$D387</f>
        <v>0</v>
      </c>
      <c r="AC387" s="45">
        <f>'Gripped Tools'!C387</f>
        <v>0</v>
      </c>
      <c r="AD387" s="45">
        <f>'Pogo Stick'!$C387</f>
        <v>0</v>
      </c>
      <c r="AE387" s="45">
        <f>'Custom Item'!$C387</f>
        <v>0</v>
      </c>
      <c r="AF387" s="45"/>
      <c r="AG387" s="45">
        <f>'[1]Items (MC)'!A387</f>
        <v>0</v>
      </c>
      <c r="AH387" s="45">
        <f>'[1]Blocks (MC)'!A387</f>
        <v>0</v>
      </c>
    </row>
    <row r="388" spans="3:34"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Items'!C384</f>
        <v>0</v>
      </c>
      <c r="AB388" s="45">
        <f>Inventories!$D388</f>
        <v>0</v>
      </c>
      <c r="AC388" s="45">
        <f>'Gripped Tools'!C388</f>
        <v>0</v>
      </c>
      <c r="AD388" s="45">
        <f>'Pogo Stick'!$C388</f>
        <v>0</v>
      </c>
      <c r="AE388" s="45">
        <f>'Custom Item'!$C388</f>
        <v>0</v>
      </c>
      <c r="AF388" s="45"/>
      <c r="AG388" s="45">
        <f>'[1]Items (MC)'!A388</f>
        <v>0</v>
      </c>
      <c r="AH388" s="45">
        <f>'[1]Blocks (MC)'!A388</f>
        <v>0</v>
      </c>
    </row>
    <row r="389" spans="3:34"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Items'!C385</f>
        <v>0</v>
      </c>
      <c r="AB389" s="45">
        <f>Inventories!$D389</f>
        <v>0</v>
      </c>
      <c r="AC389" s="45">
        <f>'Gripped Tools'!C389</f>
        <v>0</v>
      </c>
      <c r="AD389" s="45">
        <f>'Pogo Stick'!$C389</f>
        <v>0</v>
      </c>
      <c r="AE389" s="45">
        <f>'Custom Item'!$C389</f>
        <v>0</v>
      </c>
      <c r="AF389" s="45"/>
      <c r="AG389" s="45">
        <f>'[1]Items (MC)'!A389</f>
        <v>0</v>
      </c>
      <c r="AH389" s="45">
        <f>'[1]Blocks (MC)'!A389</f>
        <v>0</v>
      </c>
    </row>
    <row r="390" spans="3:34"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Items'!C386</f>
        <v>0</v>
      </c>
      <c r="AB390" s="45">
        <f>Inventories!$D390</f>
        <v>0</v>
      </c>
      <c r="AC390" s="45">
        <f>'Gripped Tools'!C390</f>
        <v>0</v>
      </c>
      <c r="AD390" s="45">
        <f>'Pogo Stick'!$C390</f>
        <v>0</v>
      </c>
      <c r="AE390" s="45">
        <f>'Custom Item'!$C390</f>
        <v>0</v>
      </c>
      <c r="AF390" s="45"/>
      <c r="AG390" s="45">
        <f>'[1]Items (MC)'!A390</f>
        <v>0</v>
      </c>
      <c r="AH390" s="45">
        <f>'[1]Blocks (MC)'!A390</f>
        <v>0</v>
      </c>
    </row>
    <row r="391" spans="3:34"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Items'!C387</f>
        <v>0</v>
      </c>
      <c r="AB391" s="45">
        <f>Inventories!$D391</f>
        <v>0</v>
      </c>
      <c r="AC391" s="45">
        <f>'Gripped Tools'!C391</f>
        <v>0</v>
      </c>
      <c r="AD391" s="45">
        <f>'Pogo Stick'!$C391</f>
        <v>0</v>
      </c>
      <c r="AE391" s="45">
        <f>'Custom Item'!$C391</f>
        <v>0</v>
      </c>
      <c r="AF391" s="45"/>
      <c r="AG391" s="45">
        <f>'[1]Items (MC)'!A391</f>
        <v>0</v>
      </c>
      <c r="AH391" s="45">
        <f>'[1]Blocks (MC)'!A391</f>
        <v>0</v>
      </c>
    </row>
    <row r="392" spans="3:34"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Items'!C388</f>
        <v>0</v>
      </c>
      <c r="AB392" s="45">
        <f>Inventories!$D392</f>
        <v>0</v>
      </c>
      <c r="AC392" s="45">
        <f>'Gripped Tools'!C392</f>
        <v>0</v>
      </c>
      <c r="AD392" s="45">
        <f>'Pogo Stick'!$C392</f>
        <v>0</v>
      </c>
      <c r="AE392" s="45">
        <f>'Custom Item'!$C392</f>
        <v>0</v>
      </c>
      <c r="AF392" s="45"/>
      <c r="AG392" s="45">
        <f>'[1]Items (MC)'!A392</f>
        <v>0</v>
      </c>
      <c r="AH392" s="45">
        <f>'[1]Blocks (MC)'!A392</f>
        <v>0</v>
      </c>
    </row>
    <row r="393" spans="3:34"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Items'!C389</f>
        <v>0</v>
      </c>
      <c r="AB393" s="45">
        <f>Inventories!$D393</f>
        <v>0</v>
      </c>
      <c r="AC393" s="45">
        <f>'Gripped Tools'!C393</f>
        <v>0</v>
      </c>
      <c r="AD393" s="45">
        <f>'Pogo Stick'!$C393</f>
        <v>0</v>
      </c>
      <c r="AE393" s="45">
        <f>'Custom Item'!$C393</f>
        <v>0</v>
      </c>
      <c r="AF393" s="45"/>
      <c r="AG393" s="45">
        <f>'[1]Items (MC)'!A393</f>
        <v>0</v>
      </c>
      <c r="AH393" s="45">
        <f>'[1]Blocks (MC)'!A393</f>
        <v>0</v>
      </c>
    </row>
    <row r="394" spans="3:34"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Items'!C390</f>
        <v>0</v>
      </c>
      <c r="AB394" s="45">
        <f>Inventories!$D394</f>
        <v>0</v>
      </c>
      <c r="AC394" s="45">
        <f>'Gripped Tools'!C394</f>
        <v>0</v>
      </c>
      <c r="AD394" s="45">
        <f>'Pogo Stick'!$C394</f>
        <v>0</v>
      </c>
      <c r="AE394" s="45">
        <f>'Custom Item'!$C394</f>
        <v>0</v>
      </c>
      <c r="AF394" s="45"/>
      <c r="AG394" s="45">
        <f>'[1]Items (MC)'!A394</f>
        <v>0</v>
      </c>
      <c r="AH394" s="45">
        <f>'[1]Blocks (MC)'!A394</f>
        <v>0</v>
      </c>
    </row>
    <row r="395" spans="3:34"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Items'!C391</f>
        <v>0</v>
      </c>
      <c r="AB395" s="45">
        <f>Inventories!$D395</f>
        <v>0</v>
      </c>
      <c r="AC395" s="45">
        <f>'Gripped Tools'!C395</f>
        <v>0</v>
      </c>
      <c r="AD395" s="45">
        <f>'Pogo Stick'!$C395</f>
        <v>0</v>
      </c>
      <c r="AE395" s="45">
        <f>'Custom Item'!$C395</f>
        <v>0</v>
      </c>
      <c r="AF395" s="45"/>
      <c r="AG395" s="45">
        <f>'[1]Items (MC)'!A395</f>
        <v>0</v>
      </c>
      <c r="AH395" s="45">
        <f>'[1]Blocks (MC)'!A395</f>
        <v>0</v>
      </c>
    </row>
    <row r="396" spans="3:34"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Items'!C392</f>
        <v>0</v>
      </c>
      <c r="AB396" s="45">
        <f>Inventories!$D396</f>
        <v>0</v>
      </c>
      <c r="AC396" s="45">
        <f>'Gripped Tools'!C396</f>
        <v>0</v>
      </c>
      <c r="AD396" s="45">
        <f>'Pogo Stick'!$C396</f>
        <v>0</v>
      </c>
      <c r="AE396" s="45">
        <f>'Custom Item'!$C396</f>
        <v>0</v>
      </c>
      <c r="AF396" s="45"/>
      <c r="AG396" s="45">
        <f>'[1]Items (MC)'!A396</f>
        <v>0</v>
      </c>
      <c r="AH396" s="45">
        <f>'[1]Blocks (MC)'!A396</f>
        <v>0</v>
      </c>
    </row>
    <row r="397" spans="3:34"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Items'!C393</f>
        <v>0</v>
      </c>
      <c r="AB397" s="45">
        <f>Inventories!$D397</f>
        <v>0</v>
      </c>
      <c r="AC397" s="45">
        <f>'Gripped Tools'!C397</f>
        <v>0</v>
      </c>
      <c r="AD397" s="45">
        <f>'Pogo Stick'!$C397</f>
        <v>0</v>
      </c>
      <c r="AE397" s="45">
        <f>'Custom Item'!$C397</f>
        <v>0</v>
      </c>
      <c r="AF397" s="45"/>
      <c r="AG397" s="45">
        <f>'[1]Items (MC)'!A397</f>
        <v>0</v>
      </c>
      <c r="AH397" s="45">
        <f>'[1]Blocks (MC)'!A397</f>
        <v>0</v>
      </c>
    </row>
    <row r="398" spans="3:34"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Items'!C394</f>
        <v>0</v>
      </c>
      <c r="AB398" s="45">
        <f>Inventories!$D398</f>
        <v>0</v>
      </c>
      <c r="AC398" s="45">
        <f>'Gripped Tools'!C398</f>
        <v>0</v>
      </c>
      <c r="AD398" s="45">
        <f>'Pogo Stick'!$C398</f>
        <v>0</v>
      </c>
      <c r="AE398" s="45">
        <f>'Custom Item'!$C398</f>
        <v>0</v>
      </c>
      <c r="AF398" s="45"/>
      <c r="AG398" s="45">
        <f>'[1]Items (MC)'!A398</f>
        <v>0</v>
      </c>
      <c r="AH398" s="45">
        <f>'[1]Blocks (MC)'!A398</f>
        <v>0</v>
      </c>
    </row>
    <row r="399" spans="3:34"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Items'!C395</f>
        <v>0</v>
      </c>
      <c r="AB399" s="45">
        <f>Inventories!$D399</f>
        <v>0</v>
      </c>
      <c r="AC399" s="45">
        <f>'Gripped Tools'!C399</f>
        <v>0</v>
      </c>
      <c r="AD399" s="45">
        <f>'Pogo Stick'!$C399</f>
        <v>0</v>
      </c>
      <c r="AE399" s="45">
        <f>'Custom Item'!$C399</f>
        <v>0</v>
      </c>
      <c r="AF399" s="45"/>
      <c r="AG399" s="45">
        <f>'[1]Items (MC)'!A399</f>
        <v>0</v>
      </c>
      <c r="AH399" s="45">
        <f>'[1]Blocks (MC)'!A399</f>
        <v>0</v>
      </c>
    </row>
    <row r="400" spans="3:34"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Items'!C396</f>
        <v>0</v>
      </c>
      <c r="AB400" s="45">
        <f>Inventories!$D400</f>
        <v>0</v>
      </c>
      <c r="AC400" s="45">
        <f>'Gripped Tools'!C400</f>
        <v>0</v>
      </c>
      <c r="AD400" s="45">
        <f>'Pogo Stick'!$C400</f>
        <v>0</v>
      </c>
      <c r="AE400" s="45">
        <f>'Custom Item'!$C400</f>
        <v>0</v>
      </c>
      <c r="AF400" s="45"/>
      <c r="AG400" s="45">
        <f>'[1]Items (MC)'!A400</f>
        <v>0</v>
      </c>
      <c r="AH400" s="45">
        <f>'[1]Blocks (MC)'!A400</f>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topLeftCell="A69" workbookViewId="0">
      <selection sqref="A1:E114"/>
    </sheetView>
  </sheetViews>
  <sheetFormatPr defaultColWidth="8.85546875" defaultRowHeight="12.75" x14ac:dyDescent="0.2"/>
  <cols>
    <col min="2" max="2" width="4.42578125" customWidth="1"/>
    <col min="3" max="3" width="31.140625" style="54" customWidth="1"/>
    <col min="4" max="4" width="11.85546875" style="54" customWidth="1"/>
    <col min="5" max="5" width="43.7109375" style="54" bestFit="1" customWidth="1"/>
  </cols>
  <sheetData>
    <row r="1" spans="1:5" x14ac:dyDescent="0.2">
      <c r="A1" s="5" t="str">
        <f>'Pellets (Poly)'!A1</f>
        <v>Version</v>
      </c>
      <c r="B1" s="71" t="str">
        <f xml:space="preserve"> '[1]Game IDs'!A1</f>
        <v>Game ID</v>
      </c>
      <c r="C1" s="53" t="s">
        <v>397</v>
      </c>
      <c r="D1" s="63" t="s">
        <v>3979</v>
      </c>
      <c r="E1" s="53" t="str">
        <f xml:space="preserve"> [1]Polymers!$A$1</f>
        <v>Version</v>
      </c>
    </row>
    <row r="2" spans="1:5" x14ac:dyDescent="0.2">
      <c r="A2" s="4" t="str">
        <f>[1]Enums!$A$102</f>
        <v>1.1.0</v>
      </c>
      <c r="B2" s="21" t="s">
        <v>2855</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[1]Enums!$A$102</f>
        <v>1.1.0</v>
      </c>
      <c r="B3" s="21" t="s">
        <v>2854</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t="str">
        <f>[1]Enums!$A$102</f>
        <v>1.1.0</v>
      </c>
      <c r="B4" s="21" t="s">
        <v>2853</v>
      </c>
      <c r="C4" s="54" t="str">
        <f t="shared" si="0"/>
        <v>Fibers (Alkyd Resin)</v>
      </c>
      <c r="D4" s="54" t="str">
        <f xml:space="preserve"> 'Pellets (Poly)'!G4</f>
        <v>Sack (Alkyd Resin Pellets)</v>
      </c>
      <c r="E4" s="54" t="str">
        <f>VLOOKUP(D4, 'Pellets (Poly)'!G:J, 4, FALSE)</f>
        <v>Alkyd Resin</v>
      </c>
    </row>
    <row r="5" spans="1:5" x14ac:dyDescent="0.2">
      <c r="A5" s="4" t="str">
        <f>[1]Enums!$A$102</f>
        <v>1.1.0</v>
      </c>
      <c r="B5" s="21" t="s">
        <v>2852</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t="str">
        <f>[1]Enums!$A$102</f>
        <v>1.1.0</v>
      </c>
      <c r="B6" s="21" t="s">
        <v>2851</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t="str">
        <f>[1]Enums!$A$102</f>
        <v>1.1.0</v>
      </c>
      <c r="B7" s="21" t="s">
        <v>2850</v>
      </c>
      <c r="C7" s="54" t="str">
        <f t="shared" si="0"/>
        <v>Fibers (Cellulose Diacetate)</v>
      </c>
      <c r="D7" s="54" t="str">
        <f xml:space="preserve"> 'Pellets (Poly)'!G7</f>
        <v>Sack (Cellulose Diacetate Pellets)</v>
      </c>
      <c r="E7" s="54" t="str">
        <f>VLOOKUP(D7, 'Pellets (Poly)'!G:J, 4, FALSE)</f>
        <v>Cellulose Diacetate</v>
      </c>
    </row>
    <row r="8" spans="1:5" x14ac:dyDescent="0.2">
      <c r="A8" s="4" t="str">
        <f>[1]Enums!$A$102</f>
        <v>1.1.0</v>
      </c>
      <c r="B8" s="21" t="s">
        <v>2849</v>
      </c>
      <c r="C8" s="54" t="str">
        <f t="shared" si="0"/>
        <v>Fibers (Cellulose Triacetate)</v>
      </c>
      <c r="D8" s="54" t="str">
        <f xml:space="preserve"> 'Pellets (Poly)'!G8</f>
        <v>Sack (Cellulose Triacetate Pellets)</v>
      </c>
      <c r="E8" s="54" t="str">
        <f>VLOOKUP(D8, 'Pellets (Poly)'!G:J, 4, FALSE)</f>
        <v>Cellulose Triacetate</v>
      </c>
    </row>
    <row r="9" spans="1:5" x14ac:dyDescent="0.2">
      <c r="A9" s="4" t="str">
        <f>[1]Enums!$A$102</f>
        <v>1.1.0</v>
      </c>
      <c r="B9" s="21" t="s">
        <v>2848</v>
      </c>
      <c r="C9" s="54" t="str">
        <f t="shared" si="0"/>
        <v>Fibers (Cellulosic)</v>
      </c>
      <c r="D9" s="54" t="str">
        <f xml:space="preserve"> 'Pellets (Poly)'!G9</f>
        <v>Sack (Cellulosic Pellets)</v>
      </c>
      <c r="E9" s="54" t="str">
        <f>VLOOKUP(D9, 'Pellets (Poly)'!G:J, 4, FALSE)</f>
        <v>Cellulosic</v>
      </c>
    </row>
    <row r="10" spans="1:5" x14ac:dyDescent="0.2">
      <c r="A10" s="4" t="str">
        <f>[1]Enums!$A$102</f>
        <v>1.1.0</v>
      </c>
      <c r="B10" s="21" t="s">
        <v>2847</v>
      </c>
      <c r="C10" s="54" t="str">
        <f t="shared" si="0"/>
        <v>Fibers (Chitin)</v>
      </c>
      <c r="D10" s="54" t="str">
        <f xml:space="preserve"> 'Pellets (Poly)'!G10</f>
        <v>Sack (Chitin Pellets)</v>
      </c>
      <c r="E10" s="54" t="str">
        <f>VLOOKUP(D10, 'Pellets (Poly)'!G:J, 4, FALSE)</f>
        <v>Chitin</v>
      </c>
    </row>
    <row r="11" spans="1:5" x14ac:dyDescent="0.2">
      <c r="A11" s="4" t="str">
        <f>[1]Enums!$A$102</f>
        <v>1.1.0</v>
      </c>
      <c r="B11" s="21" t="s">
        <v>2846</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t="str">
        <f>[1]Enums!$A$102</f>
        <v>1.1.0</v>
      </c>
      <c r="B12" s="21" t="s">
        <v>2845</v>
      </c>
      <c r="C12" s="54" t="str">
        <f t="shared" si="0"/>
        <v>Fibers (Epoxy Resin)</v>
      </c>
      <c r="D12" s="54" t="str">
        <f xml:space="preserve"> 'Pellets (Poly)'!G12</f>
        <v>Sack (Epoxy Resin Pellets)</v>
      </c>
      <c r="E12" s="54" t="str">
        <f>VLOOKUP(D12, 'Pellets (Poly)'!G:J, 4, FALSE)</f>
        <v>Epoxy Resin</v>
      </c>
    </row>
    <row r="13" spans="1:5" x14ac:dyDescent="0.2">
      <c r="A13" s="4" t="str">
        <f>[1]Enums!$A$102</f>
        <v>1.1.0</v>
      </c>
      <c r="B13" s="21" t="s">
        <v>2844</v>
      </c>
      <c r="C13" s="54" t="str">
        <f t="shared" si="0"/>
        <v>Fibers (Ethoxylates)</v>
      </c>
      <c r="D13" s="54" t="str">
        <f xml:space="preserve"> 'Pellets (Poly)'!G13</f>
        <v>Sack (Ethoxylates Pellets)</v>
      </c>
      <c r="E13" s="54" t="str">
        <f>VLOOKUP(D13, 'Pellets (Poly)'!G:J, 4, FALSE)</f>
        <v>Ethoxylates</v>
      </c>
    </row>
    <row r="14" spans="1:5" x14ac:dyDescent="0.2">
      <c r="A14" s="4" t="str">
        <f>[1]Enums!$A$102</f>
        <v>1.1.0</v>
      </c>
      <c r="B14" s="21" t="s">
        <v>2843</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t="str">
        <f>[1]Enums!$A$102</f>
        <v>1.1.0</v>
      </c>
      <c r="B15" s="21" t="s">
        <v>2842</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[1]Enums!$A$102</f>
        <v>1.1.0</v>
      </c>
      <c r="B16" s="21" t="s">
        <v>2841</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[1]Enums!$A$102</f>
        <v>1.1.0</v>
      </c>
      <c r="B17" s="21" t="s">
        <v>2840</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t="str">
        <f>[1]Enums!$A$102</f>
        <v>1.1.0</v>
      </c>
      <c r="B18" s="21" t="s">
        <v>2839</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t="str">
        <f>[1]Enums!$A$102</f>
        <v>1.1.0</v>
      </c>
      <c r="B19" s="21" t="s">
        <v>2838</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t="str">
        <f>[1]Enums!$A$102</f>
        <v>1.1.0</v>
      </c>
      <c r="B20" s="21" t="s">
        <v>2837</v>
      </c>
      <c r="C20" s="54" t="str">
        <f t="shared" si="0"/>
        <v>Fibers (Lignin)</v>
      </c>
      <c r="D20" s="54" t="str">
        <f xml:space="preserve"> 'Pellets (Poly)'!G20</f>
        <v>Sack (Lignin Pellets)</v>
      </c>
      <c r="E20" s="54" t="str">
        <f>VLOOKUP(D20, 'Pellets (Poly)'!G:J, 4, FALSE)</f>
        <v>Lignin</v>
      </c>
    </row>
    <row r="21" spans="1:5" x14ac:dyDescent="0.2">
      <c r="A21" s="4" t="str">
        <f>[1]Enums!$A$102</f>
        <v>1.1.0</v>
      </c>
      <c r="B21" s="21" t="s">
        <v>2836</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[1]Enums!$A$102</f>
        <v>1.1.0</v>
      </c>
      <c r="B22" s="21" t="s">
        <v>2835</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[1]Enums!$A$102</f>
        <v>1.1.0</v>
      </c>
      <c r="B23" s="21" t="s">
        <v>2834</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[1]Enums!$A$102</f>
        <v>1.1.0</v>
      </c>
      <c r="B24" s="21" t="s">
        <v>2833</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t="str">
        <f>[1]Enums!$A$102</f>
        <v>1.1.0</v>
      </c>
      <c r="B25" s="21" t="s">
        <v>2832</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[1]Enums!$A$102</f>
        <v>1.1.0</v>
      </c>
      <c r="B26" s="21" t="s">
        <v>2831</v>
      </c>
      <c r="C26" s="54" t="str">
        <f t="shared" si="1"/>
        <v>Fibers (Metaldehyde)</v>
      </c>
      <c r="D26" s="54" t="str">
        <f xml:space="preserve"> 'Pellets (Poly)'!G26</f>
        <v>Sack (Metaldehyde Pellets)</v>
      </c>
      <c r="E26" s="54" t="str">
        <f>VLOOKUP(D26, 'Pellets (Poly)'!G:J, 4, FALSE)</f>
        <v>Metaldehyde</v>
      </c>
    </row>
    <row r="27" spans="1:5" x14ac:dyDescent="0.2">
      <c r="A27" s="4" t="str">
        <f>[1]Enums!$A$102</f>
        <v>1.1.0</v>
      </c>
      <c r="B27" s="21" t="s">
        <v>2830</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[1]Enums!$A$102</f>
        <v>1.1.0</v>
      </c>
      <c r="B28" s="21" t="s">
        <v>2829</v>
      </c>
      <c r="C28" s="54" t="str">
        <f t="shared" si="1"/>
        <v>Fibers (Paraformaldehyde)</v>
      </c>
      <c r="D28" s="54" t="str">
        <f xml:space="preserve"> 'Pellets (Poly)'!G28</f>
        <v>Sack (Paraformaldehyde Pellets)</v>
      </c>
      <c r="E28" s="54" t="str">
        <f>VLOOKUP(D28, 'Pellets (Poly)'!G:J, 4, FALSE)</f>
        <v>Paraformaldehyde</v>
      </c>
    </row>
    <row r="29" spans="1:5" x14ac:dyDescent="0.2">
      <c r="A29" s="4" t="str">
        <f>[1]Enums!$A$102</f>
        <v>1.1.0</v>
      </c>
      <c r="B29" s="21" t="s">
        <v>2828</v>
      </c>
      <c r="C29" s="54" t="str">
        <f t="shared" si="1"/>
        <v>Fibers (Paraledhyde)</v>
      </c>
      <c r="D29" s="54" t="str">
        <f xml:space="preserve"> 'Pellets (Poly)'!G29</f>
        <v>Sack (Paraledhyde Pellets)</v>
      </c>
      <c r="E29" s="54" t="str">
        <f>VLOOKUP(D29, 'Pellets (Poly)'!G:J, 4, FALSE)</f>
        <v>Paraledhyde</v>
      </c>
    </row>
    <row r="30" spans="1:5" x14ac:dyDescent="0.2">
      <c r="A30" s="4" t="str">
        <f>[1]Enums!$A$102</f>
        <v>1.1.0</v>
      </c>
      <c r="B30" s="21" t="s">
        <v>2827</v>
      </c>
      <c r="C30" s="54" t="str">
        <f t="shared" si="1"/>
        <v>Fibers (Phenolic Resin)</v>
      </c>
      <c r="D30" s="54" t="str">
        <f xml:space="preserve"> 'Pellets (Poly)'!G30</f>
        <v>Sack (Phenolic Resin Pellets)</v>
      </c>
      <c r="E30" s="54" t="str">
        <f>VLOOKUP(D30, 'Pellets (Poly)'!G:J, 4, FALSE)</f>
        <v>Phenolic Resin</v>
      </c>
    </row>
    <row r="31" spans="1:5" x14ac:dyDescent="0.2">
      <c r="A31" s="4" t="str">
        <f>[1]Enums!$A$102</f>
        <v>1.1.0</v>
      </c>
      <c r="B31" s="21" t="s">
        <v>2826</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t="str">
        <f>[1]Enums!$A$102</f>
        <v>1.1.0</v>
      </c>
      <c r="B32" s="21" t="s">
        <v>2825</v>
      </c>
      <c r="C32" s="54" t="str">
        <f t="shared" si="1"/>
        <v>Fibers (Poly1-Butene)</v>
      </c>
      <c r="D32" s="54" t="str">
        <f xml:space="preserve"> 'Pellets (Poly)'!G32</f>
        <v>Sack (Poly1-Butene Pellets)</v>
      </c>
      <c r="E32" s="54" t="str">
        <f>VLOOKUP(D32, 'Pellets (Poly)'!G:J, 4, FALSE)</f>
        <v>Poly1-Butene</v>
      </c>
    </row>
    <row r="33" spans="1:5" x14ac:dyDescent="0.2">
      <c r="A33" s="4" t="str">
        <f>[1]Enums!$A$102</f>
        <v>1.1.0</v>
      </c>
      <c r="B33" s="21" t="s">
        <v>2824</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t="str">
        <f>[1]Enums!$A$102</f>
        <v>1.1.0</v>
      </c>
      <c r="B34" s="21" t="s">
        <v>2823</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t="str">
        <f>[1]Enums!$A$102</f>
        <v>1.1.0</v>
      </c>
      <c r="B35" s="21" t="s">
        <v>2822</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t="str">
        <f>[1]Enums!$A$102</f>
        <v>1.1.0</v>
      </c>
      <c r="B36" s="21" t="s">
        <v>2821</v>
      </c>
      <c r="C36" s="54" t="str">
        <f t="shared" si="1"/>
        <v>Fibers (PolyAcrylic Ester)</v>
      </c>
      <c r="D36" s="54" t="str">
        <f xml:space="preserve"> 'Pellets (Poly)'!G36</f>
        <v>Sack (PolyAcrylic Ester Pellets)</v>
      </c>
      <c r="E36" s="54" t="str">
        <f>VLOOKUP(D36, 'Pellets (Poly)'!G:J, 4, FALSE)</f>
        <v>PolyAcrylic Ester</v>
      </c>
    </row>
    <row r="37" spans="1:5" x14ac:dyDescent="0.2">
      <c r="A37" s="4" t="str">
        <f>[1]Enums!$A$102</f>
        <v>1.1.0</v>
      </c>
      <c r="B37" s="21" t="s">
        <v>2820</v>
      </c>
      <c r="C37" s="54" t="str">
        <f t="shared" si="1"/>
        <v>Fibers (PolyAcrylonitrile)</v>
      </c>
      <c r="D37" s="54" t="str">
        <f xml:space="preserve"> 'Pellets (Poly)'!G37</f>
        <v>Sack (PolyAcrylonitrile Pellets)</v>
      </c>
      <c r="E37" s="54" t="str">
        <f>VLOOKUP(D37, 'Pellets (Poly)'!G:J, 4, FALSE)</f>
        <v>PolyAcrylonitrile</v>
      </c>
    </row>
    <row r="38" spans="1:5" x14ac:dyDescent="0.2">
      <c r="A38" s="4" t="str">
        <f>[1]Enums!$A$102</f>
        <v>1.1.0</v>
      </c>
      <c r="B38" s="21" t="s">
        <v>2819</v>
      </c>
      <c r="C38" s="54" t="str">
        <f t="shared" si="1"/>
        <v>Fibers (PolyButadiene)</v>
      </c>
      <c r="D38" s="54" t="str">
        <f xml:space="preserve"> 'Pellets (Poly)'!G38</f>
        <v>Sack (PolyButadiene Pellets)</v>
      </c>
      <c r="E38" s="54" t="str">
        <f>VLOOKUP(D38, 'Pellets (Poly)'!G:J, 4, FALSE)</f>
        <v>PolyButadiene</v>
      </c>
    </row>
    <row r="39" spans="1:5" x14ac:dyDescent="0.2">
      <c r="A39" s="4" t="str">
        <f>[1]Enums!$A$102</f>
        <v>1.1.0</v>
      </c>
      <c r="B39" s="21" t="s">
        <v>2818</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[1]Enums!$A$102</f>
        <v>1.1.0</v>
      </c>
      <c r="B40" s="21" t="s">
        <v>2817</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[1]Enums!$A$102</f>
        <v>1.1.0</v>
      </c>
      <c r="B41" s="21" t="s">
        <v>2816</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[1]Enums!$A$102</f>
        <v>1.1.0</v>
      </c>
      <c r="B42" s="21" t="s">
        <v>2815</v>
      </c>
      <c r="C42" s="54" t="str">
        <f t="shared" si="1"/>
        <v>Fibers (PolyCaprolactone)</v>
      </c>
      <c r="D42" s="54" t="str">
        <f xml:space="preserve"> 'Pellets (Poly)'!G42</f>
        <v>Sack (PolyCaprolactone Pellets)</v>
      </c>
      <c r="E42" s="54" t="str">
        <f>VLOOKUP(D42, 'Pellets (Poly)'!G:J, 4, FALSE)</f>
        <v>PolyCaprolactone</v>
      </c>
    </row>
    <row r="43" spans="1:5" x14ac:dyDescent="0.2">
      <c r="A43" s="4" t="str">
        <f>[1]Enums!$A$102</f>
        <v>1.1.0</v>
      </c>
      <c r="B43" s="21" t="s">
        <v>2814</v>
      </c>
      <c r="C43" s="54" t="str">
        <f t="shared" si="1"/>
        <v>Fibers (PolyCarbonate)</v>
      </c>
      <c r="D43" s="54" t="str">
        <f xml:space="preserve"> 'Pellets (Poly)'!G43</f>
        <v>Sack (PolyCarbonate Pellets)</v>
      </c>
      <c r="E43" s="54" t="str">
        <f>VLOOKUP(D43, 'Pellets (Poly)'!G:J, 4, FALSE)</f>
        <v>PolyCarbonate</v>
      </c>
    </row>
    <row r="44" spans="1:5" x14ac:dyDescent="0.2">
      <c r="A44" s="4" t="str">
        <f>[1]Enums!$A$102</f>
        <v>1.1.0</v>
      </c>
      <c r="B44" s="21" t="s">
        <v>2813</v>
      </c>
      <c r="C44" s="54" t="str">
        <f t="shared" si="1"/>
        <v>Fibers (PolyChloroPrene)</v>
      </c>
      <c r="D44" s="54" t="str">
        <f xml:space="preserve"> 'Pellets (Poly)'!G44</f>
        <v>Sack (PolyChloroPrene Pellets)</v>
      </c>
      <c r="E44" s="54" t="str">
        <f>VLOOKUP(D44, 'Pellets (Poly)'!G:J, 4, FALSE)</f>
        <v>PolyChloroPrene</v>
      </c>
    </row>
    <row r="45" spans="1:5" x14ac:dyDescent="0.2">
      <c r="A45" s="4" t="str">
        <f>[1]Enums!$A$102</f>
        <v>1.1.0</v>
      </c>
      <c r="B45" s="21" t="s">
        <v>2812</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[1]Enums!$A$102</f>
        <v>1.1.0</v>
      </c>
      <c r="B46" s="21" t="s">
        <v>2811</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[1]Enums!$A$102</f>
        <v>1.1.0</v>
      </c>
      <c r="B47" s="21" t="s">
        <v>2810</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[1]Enums!$A$102</f>
        <v>1.1.0</v>
      </c>
      <c r="B48" s="21" t="s">
        <v>2809</v>
      </c>
      <c r="C48" s="54" t="str">
        <f t="shared" si="1"/>
        <v>Fibers (PolyEtherImide)</v>
      </c>
      <c r="D48" s="54" t="str">
        <f xml:space="preserve"> 'Pellets (Poly)'!G48</f>
        <v>Sack (PolyEtherImide Pellets)</v>
      </c>
      <c r="E48" s="54" t="str">
        <f>VLOOKUP(D48, 'Pellets (Poly)'!G:J, 4, FALSE)</f>
        <v>PolyEtherImide</v>
      </c>
    </row>
    <row r="49" spans="1:5" x14ac:dyDescent="0.2">
      <c r="A49" s="4" t="str">
        <f>[1]Enums!$A$102</f>
        <v>1.1.0</v>
      </c>
      <c r="B49" s="21" t="s">
        <v>2808</v>
      </c>
      <c r="C49" s="54" t="str">
        <f t="shared" si="1"/>
        <v>Fibers (PolyEthyl Acrylate)</v>
      </c>
      <c r="D49" s="54" t="str">
        <f xml:space="preserve"> 'Pellets (Poly)'!G49</f>
        <v>Sack (PolyEthyl Acrylate Pellets)</v>
      </c>
      <c r="E49" s="54" t="str">
        <f>VLOOKUP(D49, 'Pellets (Poly)'!G:J, 4, FALSE)</f>
        <v>PolyEthyl Acrylate</v>
      </c>
    </row>
    <row r="50" spans="1:5" x14ac:dyDescent="0.2">
      <c r="A50" s="4" t="str">
        <f>[1]Enums!$A$102</f>
        <v>1.1.0</v>
      </c>
      <c r="B50" s="21" t="s">
        <v>2807</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[1]Enums!$A$102</f>
        <v>1.1.0</v>
      </c>
      <c r="B51" s="21" t="s">
        <v>2806</v>
      </c>
      <c r="C51" s="54" t="str">
        <f t="shared" si="1"/>
        <v>Fibers (PolyEthylene Glycol)</v>
      </c>
      <c r="D51" s="54" t="str">
        <f xml:space="preserve"> 'Pellets (Poly)'!G51</f>
        <v>Sack (PolyEthylene Glycol Pellets)</v>
      </c>
      <c r="E51" s="54" t="str">
        <f>VLOOKUP(D51, 'Pellets (Poly)'!G:J, 4, FALSE)</f>
        <v>PolyEthylene Glycol</v>
      </c>
    </row>
    <row r="52" spans="1:5" x14ac:dyDescent="0.2">
      <c r="A52" s="4" t="str">
        <f>[1]Enums!$A$102</f>
        <v>1.1.0</v>
      </c>
      <c r="B52" s="21" t="s">
        <v>2805</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[1]Enums!$A$102</f>
        <v>1.1.0</v>
      </c>
      <c r="B53" s="21" t="s">
        <v>2804</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[1]Enums!$A$102</f>
        <v>1.1.0</v>
      </c>
      <c r="B54" s="21" t="s">
        <v>2803</v>
      </c>
      <c r="C54" s="54" t="str">
        <f t="shared" si="1"/>
        <v>Fibers (PolyEthylene Oxide)</v>
      </c>
      <c r="D54" s="54" t="str">
        <f xml:space="preserve"> 'Pellets (Poly)'!G54</f>
        <v>Sack (PolyEthylene Oxide Pellets)</v>
      </c>
      <c r="E54" s="54" t="str">
        <f>VLOOKUP(D54, 'Pellets (Poly)'!G:J, 4, FALSE)</f>
        <v>PolyEthylene Oxide</v>
      </c>
    </row>
    <row r="55" spans="1:5" x14ac:dyDescent="0.2">
      <c r="A55" s="4" t="str">
        <f>[1]Enums!$A$102</f>
        <v>1.1.0</v>
      </c>
      <c r="B55" s="21" t="s">
        <v>2802</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[1]Enums!$A$102</f>
        <v>1.1.0</v>
      </c>
      <c r="B56" s="21" t="s">
        <v>2801</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[1]Enums!$A$102</f>
        <v>1.1.0</v>
      </c>
      <c r="B57" s="21" t="s">
        <v>2800</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[1]Enums!$A$102</f>
        <v>1.1.0</v>
      </c>
      <c r="B58" s="21" t="s">
        <v>2799</v>
      </c>
      <c r="C58" s="54" t="str">
        <f t="shared" si="1"/>
        <v>Fibers (PolyGlycolic Acid)</v>
      </c>
      <c r="D58" s="54" t="str">
        <f xml:space="preserve"> 'Pellets (Poly)'!G58</f>
        <v>Sack (PolyGlycolic Acid Pellets)</v>
      </c>
      <c r="E58" s="54" t="str">
        <f>VLOOKUP(D58, 'Pellets (Poly)'!G:J, 4, FALSE)</f>
        <v>PolyGlycolic Acid</v>
      </c>
    </row>
    <row r="59" spans="1:5" x14ac:dyDescent="0.2">
      <c r="A59" s="4" t="str">
        <f>[1]Enums!$A$102</f>
        <v>1.1.0</v>
      </c>
      <c r="B59" s="21" t="s">
        <v>2798</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t="str">
        <f>[1]Enums!$A$102</f>
        <v>1.1.0</v>
      </c>
      <c r="B60" s="21" t="s">
        <v>2797</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[1]Enums!$A$102</f>
        <v>1.1.0</v>
      </c>
      <c r="B61" s="21" t="s">
        <v>2796</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t="str">
        <f>[1]Enums!$A$102</f>
        <v>1.1.0</v>
      </c>
      <c r="B62" s="21" t="s">
        <v>2795</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[1]Enums!$A$102</f>
        <v>1.1.0</v>
      </c>
      <c r="B63" s="21" t="s">
        <v>2794</v>
      </c>
      <c r="C63" s="54" t="str">
        <f t="shared" si="1"/>
        <v>Fibers (PolyImide)</v>
      </c>
      <c r="D63" s="54" t="str">
        <f xml:space="preserve"> 'Pellets (Poly)'!G63</f>
        <v>Sack (PolyImide Pellets)</v>
      </c>
      <c r="E63" s="54" t="str">
        <f>VLOOKUP(D63, 'Pellets (Poly)'!G:J, 4, FALSE)</f>
        <v>PolyImide</v>
      </c>
    </row>
    <row r="64" spans="1:5" x14ac:dyDescent="0.2">
      <c r="A64" s="4" t="str">
        <f>[1]Enums!$A$102</f>
        <v>1.1.0</v>
      </c>
      <c r="B64" s="21" t="s">
        <v>2793</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t="str">
        <f>[1]Enums!$A$102</f>
        <v>1.1.0</v>
      </c>
      <c r="B65" s="21" t="s">
        <v>2792</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[1]Enums!$A$102</f>
        <v>1.1.0</v>
      </c>
      <c r="B66" s="21" t="s">
        <v>2791</v>
      </c>
      <c r="C66" s="54" t="str">
        <f t="shared" si="1"/>
        <v>Fibers (PolyIsoButylene)</v>
      </c>
      <c r="D66" s="54" t="str">
        <f xml:space="preserve"> 'Pellets (Poly)'!G66</f>
        <v>Sack (PolyIsoButylene Pellets)</v>
      </c>
      <c r="E66" s="54" t="str">
        <f>VLOOKUP(D66, 'Pellets (Poly)'!G:J, 4, FALSE)</f>
        <v>PolyIsoButylene</v>
      </c>
    </row>
    <row r="67" spans="1:5" x14ac:dyDescent="0.2">
      <c r="A67" s="4" t="str">
        <f>[1]Enums!$A$102</f>
        <v>1.1.0</v>
      </c>
      <c r="B67" s="21" t="s">
        <v>2790</v>
      </c>
      <c r="C67" s="54" t="str">
        <f t="shared" si="1"/>
        <v>Fibers (PolyIsoPrene)</v>
      </c>
      <c r="D67" s="54" t="str">
        <f xml:space="preserve"> 'Pellets (Poly)'!G67</f>
        <v>Sack (PolyIsoPrene Pellets)</v>
      </c>
      <c r="E67" s="54" t="str">
        <f>VLOOKUP(D67, 'Pellets (Poly)'!G:J, 4, FALSE)</f>
        <v>PolyIsoPrene</v>
      </c>
    </row>
    <row r="68" spans="1:5" x14ac:dyDescent="0.2">
      <c r="A68" s="4" t="str">
        <f>[1]Enums!$A$102</f>
        <v>1.1.0</v>
      </c>
      <c r="B68" s="21" t="s">
        <v>2789</v>
      </c>
      <c r="C68" s="54" t="str">
        <f t="shared" si="1"/>
        <v>Fibers (PolyLactic Acid)</v>
      </c>
      <c r="D68" s="54" t="str">
        <f xml:space="preserve"> 'Pellets (Poly)'!G68</f>
        <v>Sack (PolyLactic Acid Pellets)</v>
      </c>
      <c r="E68" s="54" t="str">
        <f>VLOOKUP(D68, 'Pellets (Poly)'!G:J, 4, FALSE)</f>
        <v>PolyLactic Acid</v>
      </c>
    </row>
    <row r="69" spans="1:5" x14ac:dyDescent="0.2">
      <c r="A69" s="4" t="str">
        <f>[1]Enums!$A$102</f>
        <v>1.1.0</v>
      </c>
      <c r="B69" s="21" t="s">
        <v>2788</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t="str">
        <f>[1]Enums!$A$102</f>
        <v>1.1.0</v>
      </c>
      <c r="B70" s="21" t="s">
        <v>2787</v>
      </c>
      <c r="C70" s="54" t="str">
        <f t="shared" si="1"/>
        <v>Fibers (PolyMethyl Acrylate)</v>
      </c>
      <c r="D70" s="54" t="str">
        <f xml:space="preserve"> 'Pellets (Poly)'!G70</f>
        <v>Sack (PolyMethyl Acrylate Pellets)</v>
      </c>
      <c r="E70" s="54" t="str">
        <f>VLOOKUP(D70, 'Pellets (Poly)'!G:J, 4, FALSE)</f>
        <v>PolyMethyl Acrylate</v>
      </c>
    </row>
    <row r="71" spans="1:5" x14ac:dyDescent="0.2">
      <c r="A71" s="4" t="str">
        <f>[1]Enums!$A$102</f>
        <v>1.1.0</v>
      </c>
      <c r="B71" s="21" t="s">
        <v>2786</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t="str">
        <f>[1]Enums!$A$102</f>
        <v>1.1.0</v>
      </c>
      <c r="B72" s="21" t="s">
        <v>2785</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t="str">
        <f>[1]Enums!$A$102</f>
        <v>1.1.0</v>
      </c>
      <c r="B73" s="21" t="s">
        <v>2784</v>
      </c>
      <c r="C73" s="54" t="str">
        <f t="shared" si="1"/>
        <v>Fibers (PolyM-Methyl Styrene)</v>
      </c>
      <c r="D73" s="54" t="str">
        <f xml:space="preserve"> 'Pellets (Poly)'!G73</f>
        <v>Sack (PolyM-Methyl Styrene Pellets)</v>
      </c>
      <c r="E73" s="54" t="str">
        <f>VLOOKUP(D73, 'Pellets (Poly)'!G:J, 4, FALSE)</f>
        <v>PolyM-Methyl Styrene</v>
      </c>
    </row>
    <row r="74" spans="1:5" x14ac:dyDescent="0.2">
      <c r="A74" s="4" t="str">
        <f>[1]Enums!$A$102</f>
        <v>1.1.0</v>
      </c>
      <c r="B74" s="21" t="s">
        <v>2783</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t="str">
        <f>[1]Enums!$A$102</f>
        <v>1.1.0</v>
      </c>
      <c r="B75" s="21" t="s">
        <v>2782</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[1]Enums!$A$102</f>
        <v>1.1.0</v>
      </c>
      <c r="B76" s="21" t="s">
        <v>2781</v>
      </c>
      <c r="C76" s="54" t="str">
        <f t="shared" si="1"/>
        <v>Fibers (PolyOxymethylene)</v>
      </c>
      <c r="D76" s="54" t="str">
        <f xml:space="preserve"> 'Pellets (Poly)'!G76</f>
        <v>Sack (PolyOxymethylene Pellets)</v>
      </c>
      <c r="E76" s="54" t="str">
        <f>VLOOKUP(D76, 'Pellets (Poly)'!G:J, 4, FALSE)</f>
        <v>PolyOxymethylene</v>
      </c>
    </row>
    <row r="77" spans="1:5" x14ac:dyDescent="0.2">
      <c r="A77" s="4" t="str">
        <f>[1]Enums!$A$102</f>
        <v>1.1.0</v>
      </c>
      <c r="B77" s="21" t="s">
        <v>2780</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t="str">
        <f>[1]Enums!$A$102</f>
        <v>1.1.0</v>
      </c>
      <c r="B78" s="21" t="s">
        <v>2779</v>
      </c>
      <c r="C78" s="54" t="str">
        <f t="shared" si="1"/>
        <v>Fibers (PolyPhenol)</v>
      </c>
      <c r="D78" s="54" t="str">
        <f xml:space="preserve"> 'Pellets (Poly)'!G78</f>
        <v>Sack (PolyPhenol Pellets)</v>
      </c>
      <c r="E78" s="54" t="str">
        <f>VLOOKUP(D78, 'Pellets (Poly)'!G:J, 4, FALSE)</f>
        <v>PolyPhenol</v>
      </c>
    </row>
    <row r="79" spans="1:5" x14ac:dyDescent="0.2">
      <c r="A79" s="4" t="str">
        <f>[1]Enums!$A$102</f>
        <v>1.1.0</v>
      </c>
      <c r="B79" s="21" t="s">
        <v>2778</v>
      </c>
      <c r="C79" s="54" t="str">
        <f t="shared" si="1"/>
        <v>Fibers (PolyPhenylene Oxide)</v>
      </c>
      <c r="D79" s="54" t="str">
        <f xml:space="preserve"> 'Pellets (Poly)'!G79</f>
        <v>Sack (PolyPhenylene Oxide Pellets)</v>
      </c>
      <c r="E79" s="54" t="str">
        <f>VLOOKUP(D79, 'Pellets (Poly)'!G:J, 4, FALSE)</f>
        <v>PolyPhenylene Oxide</v>
      </c>
    </row>
    <row r="80" spans="1:5" x14ac:dyDescent="0.2">
      <c r="A80" s="4" t="str">
        <f>[1]Enums!$A$102</f>
        <v>1.1.0</v>
      </c>
      <c r="B80" s="21" t="s">
        <v>2777</v>
      </c>
      <c r="C80" s="54" t="str">
        <f t="shared" si="1"/>
        <v>Fibers (PolyPhosphazene)</v>
      </c>
      <c r="D80" s="54" t="str">
        <f xml:space="preserve"> 'Pellets (Poly)'!G80</f>
        <v>Sack (PolyPhosphazene Pellets)</v>
      </c>
      <c r="E80" s="54" t="str">
        <f>VLOOKUP(D80, 'Pellets (Poly)'!G:J, 4, FALSE)</f>
        <v>PolyPhosphazene</v>
      </c>
    </row>
    <row r="81" spans="1:5" x14ac:dyDescent="0.2">
      <c r="A81" s="4" t="str">
        <f>[1]Enums!$A$102</f>
        <v>1.1.0</v>
      </c>
      <c r="B81" s="21" t="s">
        <v>2776</v>
      </c>
      <c r="C81" s="54" t="str">
        <f t="shared" si="1"/>
        <v>Fibers (PolyP-Methyl Styrene)</v>
      </c>
      <c r="D81" s="54" t="str">
        <f xml:space="preserve"> 'Pellets (Poly)'!G81</f>
        <v>Sack (PolyP-Methyl Styrene Pellets)</v>
      </c>
      <c r="E81" s="54" t="str">
        <f>VLOOKUP(D81, 'Pellets (Poly)'!G:J, 4, FALSE)</f>
        <v>PolyP-Methyl Styrene</v>
      </c>
    </row>
    <row r="82" spans="1:5" x14ac:dyDescent="0.2">
      <c r="A82" s="4" t="str">
        <f>[1]Enums!$A$102</f>
        <v>1.1.0</v>
      </c>
      <c r="B82" s="21" t="s">
        <v>2775</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t="str">
        <f>[1]Enums!$A$102</f>
        <v>1.1.0</v>
      </c>
      <c r="B83" s="21" t="s">
        <v>2774</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[1]Enums!$A$102</f>
        <v>1.1.0</v>
      </c>
      <c r="B84" s="21" t="s">
        <v>2773</v>
      </c>
      <c r="C84" s="54" t="str">
        <f>$C$1&amp;" ("&amp;E84&amp;")"</f>
        <v>Fibers (PolyPropylene)</v>
      </c>
      <c r="D84" s="54" t="str">
        <f xml:space="preserve"> 'Pellets (Poly)'!G84</f>
        <v>Sack (PolyPropylene Pellets)</v>
      </c>
      <c r="E84" s="54" t="str">
        <f>VLOOKUP(D84, 'Pellets (Poly)'!G:J, 4, FALSE)</f>
        <v>PolyPropylene</v>
      </c>
    </row>
    <row r="85" spans="1:5" x14ac:dyDescent="0.2">
      <c r="A85" s="4" t="str">
        <f>[1]Enums!$A$102</f>
        <v>1.1.0</v>
      </c>
      <c r="B85" s="21" t="s">
        <v>2772</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t="str">
        <f>[1]Enums!$A$102</f>
        <v>1.1.0</v>
      </c>
      <c r="B86" s="21" t="s">
        <v>2771</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[1]Enums!$A$102</f>
        <v>1.1.0</v>
      </c>
      <c r="B87" s="21" t="s">
        <v>2770</v>
      </c>
      <c r="C87" s="54" t="str">
        <f t="shared" si="2"/>
        <v>Fibers (PolyStyrene)</v>
      </c>
      <c r="D87" s="54" t="str">
        <f xml:space="preserve"> 'Pellets (Poly)'!G87</f>
        <v>Sack (PolyStyrene Pellets)</v>
      </c>
      <c r="E87" s="54" t="str">
        <f>VLOOKUP(D87, 'Pellets (Poly)'!G:J, 4, FALSE)</f>
        <v>PolyStyrene</v>
      </c>
    </row>
    <row r="88" spans="1:5" x14ac:dyDescent="0.2">
      <c r="A88" s="4" t="str">
        <f>[1]Enums!$A$102</f>
        <v>1.1.0</v>
      </c>
      <c r="B88" s="21" t="s">
        <v>2769</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[1]Enums!$A$102</f>
        <v>1.1.0</v>
      </c>
      <c r="B89" s="21" t="s">
        <v>2768</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t="str">
        <f>[1]Enums!$A$102</f>
        <v>1.1.0</v>
      </c>
      <c r="B90" s="21" t="s">
        <v>2767</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t="str">
        <f>[1]Enums!$A$102</f>
        <v>1.1.0</v>
      </c>
      <c r="B91" s="21" t="s">
        <v>2766</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t="str">
        <f>[1]Enums!$A$102</f>
        <v>1.1.0</v>
      </c>
      <c r="B92" s="21" t="s">
        <v>2765</v>
      </c>
      <c r="C92" s="54" t="str">
        <f t="shared" si="2"/>
        <v>Fibers (PolyThiazyl)</v>
      </c>
      <c r="D92" s="54" t="str">
        <f xml:space="preserve"> 'Pellets (Poly)'!G92</f>
        <v>Sack (PolyThiazyl Pellets)</v>
      </c>
      <c r="E92" s="54" t="str">
        <f>VLOOKUP(D92, 'Pellets (Poly)'!G:J, 4, FALSE)</f>
        <v>PolyThiazyl</v>
      </c>
    </row>
    <row r="93" spans="1:5" x14ac:dyDescent="0.2">
      <c r="A93" s="4" t="str">
        <f>[1]Enums!$A$102</f>
        <v>1.1.0</v>
      </c>
      <c r="B93" s="21" t="s">
        <v>2764</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[1]Enums!$A$102</f>
        <v>1.1.0</v>
      </c>
      <c r="B94" s="21" t="s">
        <v>2763</v>
      </c>
      <c r="C94" s="54" t="str">
        <f t="shared" si="2"/>
        <v>Fibers (PolyUrethane)</v>
      </c>
      <c r="D94" s="54" t="str">
        <f xml:space="preserve"> 'Pellets (Poly)'!G94</f>
        <v>Sack (PolyUrethane Pellets)</v>
      </c>
      <c r="E94" s="54" t="str">
        <f>VLOOKUP(D94, 'Pellets (Poly)'!G:J, 4, FALSE)</f>
        <v>PolyUrethane</v>
      </c>
    </row>
    <row r="95" spans="1:5" x14ac:dyDescent="0.2">
      <c r="A95" s="4" t="str">
        <f>[1]Enums!$A$102</f>
        <v>1.1.0</v>
      </c>
      <c r="B95" s="21" t="s">
        <v>2762</v>
      </c>
      <c r="C95" s="54" t="str">
        <f t="shared" si="2"/>
        <v>Fibers (PolyVinyl Acetate)</v>
      </c>
      <c r="D95" s="54" t="str">
        <f xml:space="preserve"> 'Pellets (Poly)'!G95</f>
        <v>Sack (PolyVinyl Acetate Pellets)</v>
      </c>
      <c r="E95" s="54" t="str">
        <f>VLOOKUP(D95, 'Pellets (Poly)'!G:J, 4, FALSE)</f>
        <v>PolyVinyl Acetate</v>
      </c>
    </row>
    <row r="96" spans="1:5" x14ac:dyDescent="0.2">
      <c r="A96" s="4" t="str">
        <f>[1]Enums!$A$102</f>
        <v>1.1.0</v>
      </c>
      <c r="B96" s="21" t="s">
        <v>2761</v>
      </c>
      <c r="C96" s="54" t="str">
        <f t="shared" si="2"/>
        <v>Fibers (PolyVinyl Alcohol)</v>
      </c>
      <c r="D96" s="54" t="str">
        <f xml:space="preserve"> 'Pellets (Poly)'!G96</f>
        <v>Sack (PolyVinyl Alcohol Pellets)</v>
      </c>
      <c r="E96" s="54" t="str">
        <f>VLOOKUP(D96, 'Pellets (Poly)'!G:J, 4, FALSE)</f>
        <v>PolyVinyl Alcohol</v>
      </c>
    </row>
    <row r="97" spans="1:5" x14ac:dyDescent="0.2">
      <c r="A97" s="4" t="str">
        <f>[1]Enums!$A$102</f>
        <v>1.1.0</v>
      </c>
      <c r="B97" s="21" t="s">
        <v>2760</v>
      </c>
      <c r="C97" s="54" t="str">
        <f t="shared" si="2"/>
        <v>Fibers (PolyVinyl Butyral)</v>
      </c>
      <c r="D97" s="54" t="str">
        <f xml:space="preserve"> 'Pellets (Poly)'!G97</f>
        <v>Sack (PolyVinyl Butyral Pellets)</v>
      </c>
      <c r="E97" s="54" t="str">
        <f>VLOOKUP(D97, 'Pellets (Poly)'!G:J, 4, FALSE)</f>
        <v>PolyVinyl Butyral</v>
      </c>
    </row>
    <row r="98" spans="1:5" x14ac:dyDescent="0.2">
      <c r="A98" s="4" t="str">
        <f>[1]Enums!$A$102</f>
        <v>1.1.0</v>
      </c>
      <c r="B98" s="21" t="s">
        <v>2759</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[1]Enums!$A$102</f>
        <v>1.1.0</v>
      </c>
      <c r="B99" s="21" t="s">
        <v>2758</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t="str">
        <f>[1]Enums!$A$102</f>
        <v>1.1.0</v>
      </c>
      <c r="B100" s="21" t="s">
        <v>2757</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t="str">
        <f>[1]Enums!$A$102</f>
        <v>1.1.0</v>
      </c>
      <c r="B101" s="21" t="s">
        <v>2756</v>
      </c>
      <c r="C101" s="54" t="str">
        <f t="shared" si="2"/>
        <v>Fibers (PolyVinyl Formal)</v>
      </c>
      <c r="D101" s="54" t="str">
        <f xml:space="preserve"> 'Pellets (Poly)'!G101</f>
        <v>Sack (PolyVinyl Formal Pellets)</v>
      </c>
      <c r="E101" s="54" t="str">
        <f>VLOOKUP(D101, 'Pellets (Poly)'!G:J, 4, FALSE)</f>
        <v>PolyVinyl Formal</v>
      </c>
    </row>
    <row r="102" spans="1:5" x14ac:dyDescent="0.2">
      <c r="A102" s="4" t="str">
        <f>[1]Enums!$A$102</f>
        <v>1.1.0</v>
      </c>
      <c r="B102" s="21" t="s">
        <v>2755</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t="str">
        <f>[1]Enums!$A$102</f>
        <v>1.1.0</v>
      </c>
      <c r="B103" s="21" t="s">
        <v>2754</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t="str">
        <f>[1]Enums!$A$102</f>
        <v>1.1.0</v>
      </c>
      <c r="B104" s="21" t="s">
        <v>2753</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t="str">
        <f>[1]Enums!$A$102</f>
        <v>1.1.0</v>
      </c>
      <c r="B105" s="21" t="s">
        <v>2752</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t="str">
        <f>[1]Enums!$A$102</f>
        <v>1.1.0</v>
      </c>
      <c r="B106" s="21" t="s">
        <v>2751</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[1]Enums!$A$102</f>
        <v>1.1.0</v>
      </c>
      <c r="B107" s="21" t="s">
        <v>2750</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t="str">
        <f>[1]Enums!$A$102</f>
        <v>1.1.0</v>
      </c>
      <c r="B108" s="21" t="s">
        <v>2749</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t="str">
        <f>[1]Enums!$A$102</f>
        <v>1.1.0</v>
      </c>
      <c r="B109" s="21" t="s">
        <v>2748</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t="str">
        <f>[1]Enums!$A$102</f>
        <v>1.1.0</v>
      </c>
      <c r="B110" s="21" t="s">
        <v>2747</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[1]Enums!$A$102</f>
        <v>1.1.0</v>
      </c>
      <c r="B111" s="21" t="s">
        <v>2746</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t="str">
        <f>[1]Enums!$A$102</f>
        <v>1.1.0</v>
      </c>
      <c r="B112" s="21" t="s">
        <v>2745</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[1]Enums!$A$102</f>
        <v>1.1.0</v>
      </c>
      <c r="B113" s="21" t="s">
        <v>2744</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[1]Enums!$A$102</f>
        <v>1.1.0</v>
      </c>
      <c r="B114" s="21" t="s">
        <v>2743</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sqref="A1:D1048576"/>
    </sheetView>
  </sheetViews>
  <sheetFormatPr defaultColWidth="8.85546875" defaultRowHeight="12.75" x14ac:dyDescent="0.2"/>
  <cols>
    <col min="4" max="4" width="21.28515625" customWidth="1"/>
    <col min="5" max="5" width="39.42578125" customWidth="1"/>
    <col min="6" max="6" width="29.140625" customWidth="1"/>
    <col min="7" max="7" width="14.7109375" customWidth="1"/>
    <col min="9" max="9" width="19.42578125" customWidth="1"/>
    <col min="10" max="10" width="25.42578125" customWidth="1"/>
    <col min="11" max="11" width="9.42578125" customWidth="1"/>
    <col min="12" max="12" width="15.140625" customWidth="1"/>
    <col min="13" max="13" width="12" customWidth="1"/>
  </cols>
  <sheetData>
    <row r="1" spans="1:13" ht="30" x14ac:dyDescent="0.25">
      <c r="A1" s="5" t="str">
        <f>[1]Enums!$A$93</f>
        <v>Version</v>
      </c>
      <c r="B1" s="19" t="s">
        <v>425</v>
      </c>
      <c r="C1" s="19" t="s">
        <v>426</v>
      </c>
      <c r="D1" s="53" t="s">
        <v>3998</v>
      </c>
      <c r="E1" s="63" t="s">
        <v>3979</v>
      </c>
      <c r="F1" s="53" t="s">
        <v>3997</v>
      </c>
      <c r="G1" s="5" t="s">
        <v>3995</v>
      </c>
      <c r="H1" s="5" t="s">
        <v>3996</v>
      </c>
      <c r="I1" s="5" t="s">
        <v>4029</v>
      </c>
      <c r="J1" s="70" t="s">
        <v>79</v>
      </c>
      <c r="K1" s="37" t="s">
        <v>400</v>
      </c>
      <c r="L1" s="37" t="s">
        <v>401</v>
      </c>
      <c r="M1" s="5"/>
    </row>
    <row r="2" spans="1:13" x14ac:dyDescent="0.2">
      <c r="A2" s="4" t="str">
        <f>[1]Enums!$A$94</f>
        <v>1.0.0</v>
      </c>
      <c r="B2" s="21" t="s">
        <v>3989</v>
      </c>
      <c r="C2" s="21" t="s">
        <v>3990</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3991</v>
      </c>
      <c r="C3" s="21" t="s">
        <v>3992</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3993</v>
      </c>
      <c r="C4" s="21" t="s">
        <v>3994</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3999</v>
      </c>
      <c r="C5" s="21" t="s">
        <v>4000</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4001</v>
      </c>
      <c r="C6" s="21" t="s">
        <v>4002</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4003</v>
      </c>
      <c r="C7" s="21" t="s">
        <v>4004</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4005</v>
      </c>
      <c r="C8" s="21" t="s">
        <v>3999</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4006</v>
      </c>
      <c r="C9" s="21" t="s">
        <v>4001</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4007</v>
      </c>
      <c r="C10" s="21" t="s">
        <v>4003</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4013</v>
      </c>
      <c r="C11" s="21" t="s">
        <v>4012</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4011</v>
      </c>
      <c r="C12" s="21" t="s">
        <v>4010</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4009</v>
      </c>
      <c r="C13" s="21" t="s">
        <v>4008</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5" width="5.42578125" style="54" customWidth="1"/>
    <col min="6" max="6" width="43.7109375" style="54" bestFit="1" customWidth="1"/>
    <col min="7" max="7" width="14.42578125" bestFit="1" customWidth="1"/>
  </cols>
  <sheetData>
    <row r="1" spans="1:7" ht="51" x14ac:dyDescent="0.2">
      <c r="A1" s="5" t="str">
        <f>'Pellets (Poly)'!A1</f>
        <v>Version</v>
      </c>
      <c r="B1" s="19" t="s">
        <v>425</v>
      </c>
      <c r="C1" s="19" t="s">
        <v>426</v>
      </c>
      <c r="D1" s="53" t="s">
        <v>398</v>
      </c>
      <c r="E1" s="63" t="s">
        <v>3979</v>
      </c>
      <c r="F1" s="53" t="str">
        <f xml:space="preserve"> [1]Polymers!$A$1</f>
        <v>Version</v>
      </c>
      <c r="G1" s="5" t="s">
        <v>41</v>
      </c>
    </row>
    <row r="2" spans="1:7" x14ac:dyDescent="0.2">
      <c r="A2" s="4">
        <f>'Pellets (Poly)'!A2</f>
        <v>0</v>
      </c>
      <c r="B2" s="21" t="s">
        <v>2856</v>
      </c>
      <c r="C2" s="21" t="s">
        <v>2857</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2858</v>
      </c>
      <c r="C3" s="21" t="s">
        <v>2859</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2860</v>
      </c>
      <c r="C4" s="21" t="s">
        <v>2861</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2862</v>
      </c>
      <c r="C5" s="21" t="s">
        <v>2863</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2864</v>
      </c>
      <c r="C6" s="21" t="s">
        <v>2865</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2866</v>
      </c>
      <c r="C7" s="21" t="s">
        <v>2867</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2868</v>
      </c>
      <c r="C8" s="21" t="s">
        <v>2869</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2870</v>
      </c>
      <c r="C9" s="21" t="s">
        <v>2871</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2872</v>
      </c>
      <c r="C10" s="21" t="s">
        <v>2873</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2874</v>
      </c>
      <c r="C11" s="21" t="s">
        <v>2875</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2876</v>
      </c>
      <c r="C12" s="21" t="s">
        <v>2877</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2878</v>
      </c>
      <c r="C13" s="21" t="s">
        <v>2879</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2880</v>
      </c>
      <c r="C14" s="21" t="s">
        <v>2881</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2882</v>
      </c>
      <c r="C15" s="21" t="s">
        <v>2883</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2884</v>
      </c>
      <c r="C16" s="21" t="s">
        <v>2885</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2886</v>
      </c>
      <c r="C17" s="21" t="s">
        <v>2887</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2888</v>
      </c>
      <c r="C18" s="21" t="s">
        <v>2889</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2890</v>
      </c>
      <c r="C19" s="21" t="s">
        <v>2891</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2892</v>
      </c>
      <c r="C20" s="21" t="s">
        <v>2893</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2894</v>
      </c>
      <c r="C21" s="21" t="s">
        <v>2895</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2896</v>
      </c>
      <c r="C22" s="21" t="s">
        <v>2897</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2898</v>
      </c>
      <c r="C23" s="21" t="s">
        <v>2899</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2900</v>
      </c>
      <c r="C24" s="21" t="s">
        <v>2901</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2902</v>
      </c>
      <c r="C25" s="21" t="s">
        <v>2903</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2904</v>
      </c>
      <c r="C26" s="21" t="s">
        <v>2905</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2906</v>
      </c>
      <c r="C27" s="21" t="s">
        <v>2907</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2908</v>
      </c>
      <c r="C28" s="21" t="s">
        <v>2909</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2910</v>
      </c>
      <c r="C29" s="21" t="s">
        <v>2911</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2912</v>
      </c>
      <c r="C30" s="21" t="s">
        <v>2913</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2914</v>
      </c>
      <c r="C31" s="21" t="s">
        <v>2915</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2916</v>
      </c>
      <c r="C32" s="21" t="s">
        <v>2917</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2918</v>
      </c>
      <c r="C33" s="21" t="s">
        <v>2919</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2920</v>
      </c>
      <c r="C34" s="21" t="s">
        <v>2921</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2922</v>
      </c>
      <c r="C35" s="21" t="s">
        <v>2923</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2924</v>
      </c>
      <c r="C36" s="21" t="s">
        <v>2925</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2926</v>
      </c>
      <c r="C37" s="21" t="s">
        <v>2927</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2928</v>
      </c>
      <c r="C38" s="21" t="s">
        <v>2929</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2930</v>
      </c>
      <c r="C39" s="21" t="s">
        <v>2931</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2932</v>
      </c>
      <c r="C40" s="21" t="s">
        <v>2933</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2934</v>
      </c>
      <c r="C41" s="21" t="s">
        <v>2935</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2936</v>
      </c>
      <c r="C42" s="21" t="s">
        <v>2937</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2938</v>
      </c>
      <c r="C43" s="21" t="s">
        <v>2939</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2940</v>
      </c>
      <c r="C44" s="21" t="s">
        <v>2941</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2942</v>
      </c>
      <c r="C45" s="21" t="s">
        <v>2943</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2944</v>
      </c>
      <c r="C46" s="21" t="s">
        <v>2945</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2946</v>
      </c>
      <c r="C47" s="21" t="s">
        <v>2947</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2948</v>
      </c>
      <c r="C48" s="21" t="s">
        <v>2949</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2950</v>
      </c>
      <c r="C49" s="21" t="s">
        <v>2951</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2952</v>
      </c>
      <c r="C50" s="21" t="s">
        <v>2953</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2954</v>
      </c>
      <c r="C51" s="21" t="s">
        <v>2955</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2956</v>
      </c>
      <c r="C52" s="21" t="s">
        <v>2957</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2958</v>
      </c>
      <c r="C53" s="21" t="s">
        <v>2959</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2960</v>
      </c>
      <c r="C54" s="21" t="s">
        <v>2961</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2962</v>
      </c>
      <c r="C55" s="21" t="s">
        <v>2963</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2964</v>
      </c>
      <c r="C56" s="21" t="s">
        <v>2965</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2966</v>
      </c>
      <c r="C57" s="21" t="s">
        <v>2967</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2968</v>
      </c>
      <c r="C58" s="21" t="s">
        <v>2969</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2970</v>
      </c>
      <c r="C59" s="21" t="s">
        <v>2971</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2972</v>
      </c>
      <c r="C60" s="21" t="s">
        <v>2973</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2974</v>
      </c>
      <c r="C61" s="21" t="s">
        <v>2975</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2976</v>
      </c>
      <c r="C62" s="21" t="s">
        <v>2977</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2978</v>
      </c>
      <c r="C63" s="21" t="s">
        <v>2979</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2980</v>
      </c>
      <c r="C64" s="21" t="s">
        <v>2981</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2982</v>
      </c>
      <c r="C65" s="21" t="s">
        <v>2983</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2984</v>
      </c>
      <c r="C66" s="21" t="s">
        <v>2985</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2986</v>
      </c>
      <c r="C67" s="21" t="s">
        <v>2987</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2988</v>
      </c>
      <c r="C68" s="21" t="s">
        <v>2989</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2990</v>
      </c>
      <c r="C69" s="21" t="s">
        <v>2991</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2992</v>
      </c>
      <c r="C70" s="21" t="s">
        <v>2993</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2994</v>
      </c>
      <c r="C71" s="21" t="s">
        <v>2995</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2996</v>
      </c>
      <c r="C72" s="21" t="s">
        <v>2997</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2998</v>
      </c>
      <c r="C73" s="21" t="s">
        <v>2999</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3000</v>
      </c>
      <c r="C74" s="21" t="s">
        <v>3001</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3002</v>
      </c>
      <c r="C75" s="21" t="s">
        <v>3003</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3004</v>
      </c>
      <c r="C76" s="21" t="s">
        <v>3005</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3006</v>
      </c>
      <c r="C77" s="21" t="s">
        <v>3007</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3008</v>
      </c>
      <c r="C78" s="21" t="s">
        <v>3009</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3010</v>
      </c>
      <c r="C79" s="21" t="s">
        <v>3011</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3012</v>
      </c>
      <c r="C80" s="21" t="s">
        <v>3013</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3014</v>
      </c>
      <c r="C81" s="21" t="s">
        <v>3015</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3016</v>
      </c>
      <c r="C82" s="21" t="s">
        <v>3017</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3018</v>
      </c>
      <c r="C83" s="21" t="s">
        <v>3019</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3020</v>
      </c>
      <c r="C84" s="21" t="s">
        <v>3021</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3022</v>
      </c>
      <c r="C85" s="21" t="s">
        <v>3023</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3024</v>
      </c>
      <c r="C86" s="21" t="s">
        <v>3025</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3026</v>
      </c>
      <c r="C87" s="21" t="s">
        <v>3027</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3028</v>
      </c>
      <c r="C88" s="21" t="s">
        <v>3029</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3030</v>
      </c>
      <c r="C89" s="21" t="s">
        <v>3031</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3032</v>
      </c>
      <c r="C90" s="21" t="s">
        <v>3033</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3034</v>
      </c>
      <c r="C91" s="21" t="s">
        <v>3035</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3036</v>
      </c>
      <c r="C92" s="21" t="s">
        <v>3037</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3038</v>
      </c>
      <c r="C93" s="21" t="s">
        <v>3039</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3040</v>
      </c>
      <c r="C94" s="21" t="s">
        <v>3041</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3042</v>
      </c>
      <c r="C95" s="21" t="s">
        <v>3043</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3044</v>
      </c>
      <c r="C96" s="21" t="s">
        <v>3045</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3046</v>
      </c>
      <c r="C97" s="21" t="s">
        <v>3047</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3048</v>
      </c>
      <c r="C98" s="21" t="s">
        <v>3049</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3050</v>
      </c>
      <c r="C99" s="21" t="s">
        <v>3051</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3052</v>
      </c>
      <c r="C100" s="21" t="s">
        <v>3053</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3054</v>
      </c>
      <c r="C101" s="21" t="s">
        <v>3055</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3056</v>
      </c>
      <c r="C102" s="21" t="s">
        <v>3057</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3058</v>
      </c>
      <c r="C103" s="21" t="s">
        <v>3059</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3060</v>
      </c>
      <c r="C104" s="21" t="s">
        <v>3061</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3062</v>
      </c>
      <c r="C105" s="21" t="s">
        <v>3063</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3064</v>
      </c>
      <c r="C106" s="21" t="s">
        <v>3065</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3066</v>
      </c>
      <c r="C107" s="21" t="s">
        <v>3067</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3068</v>
      </c>
      <c r="C108" s="21" t="s">
        <v>3069</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3070</v>
      </c>
      <c r="C109" s="21" t="s">
        <v>3071</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3072</v>
      </c>
      <c r="C110" s="21" t="s">
        <v>3073</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3074</v>
      </c>
      <c r="C111" s="21" t="s">
        <v>3075</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3076</v>
      </c>
      <c r="C112" s="21" t="s">
        <v>3077</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3078</v>
      </c>
      <c r="C113" s="21" t="s">
        <v>3079</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3080</v>
      </c>
      <c r="C114" s="21" t="s">
        <v>3081</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4" workbookViewId="0">
      <selection activeCell="H29" sqref="A1:I114"/>
    </sheetView>
  </sheetViews>
  <sheetFormatPr defaultColWidth="8.85546875" defaultRowHeight="12.75" x14ac:dyDescent="0.2"/>
  <cols>
    <col min="2" max="3" width="4.42578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399</v>
      </c>
      <c r="G1" s="63" t="s">
        <v>3979</v>
      </c>
      <c r="H1" s="63" t="str">
        <f xml:space="preserve"> [1]Polymers!$A$1</f>
        <v>Version</v>
      </c>
      <c r="I1" s="20" t="s">
        <v>41</v>
      </c>
    </row>
    <row r="2" spans="1:9" x14ac:dyDescent="0.2">
      <c r="A2" s="4">
        <f>'Pellets (Poly)'!A2</f>
        <v>0</v>
      </c>
      <c r="B2" s="21" t="s">
        <v>3524</v>
      </c>
      <c r="C2" s="21" t="s">
        <v>3523</v>
      </c>
      <c r="D2" s="21" t="s">
        <v>3522</v>
      </c>
      <c r="E2" s="21" t="s">
        <v>3521</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3520</v>
      </c>
      <c r="C3" s="21" t="s">
        <v>3519</v>
      </c>
      <c r="D3" s="21" t="s">
        <v>3518</v>
      </c>
      <c r="E3" s="21" t="s">
        <v>3517</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3516</v>
      </c>
      <c r="C4" s="21" t="s">
        <v>3515</v>
      </c>
      <c r="D4" s="21" t="s">
        <v>3514</v>
      </c>
      <c r="E4" s="21" t="s">
        <v>3513</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3512</v>
      </c>
      <c r="C5" s="21" t="s">
        <v>3511</v>
      </c>
      <c r="D5" s="21" t="s">
        <v>3510</v>
      </c>
      <c r="E5" s="21" t="s">
        <v>3509</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3508</v>
      </c>
      <c r="C6" s="21" t="s">
        <v>3507</v>
      </c>
      <c r="D6" s="21" t="s">
        <v>3506</v>
      </c>
      <c r="E6" s="21" t="s">
        <v>3505</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3504</v>
      </c>
      <c r="C7" s="21" t="s">
        <v>3503</v>
      </c>
      <c r="D7" s="21" t="s">
        <v>3502</v>
      </c>
      <c r="E7" s="21" t="s">
        <v>3501</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3500</v>
      </c>
      <c r="C8" s="21" t="s">
        <v>3499</v>
      </c>
      <c r="D8" s="21" t="s">
        <v>3498</v>
      </c>
      <c r="E8" s="21" t="s">
        <v>3497</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3496</v>
      </c>
      <c r="C9" s="21" t="s">
        <v>3495</v>
      </c>
      <c r="D9" s="21" t="s">
        <v>3494</v>
      </c>
      <c r="E9" s="21" t="s">
        <v>3493</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3492</v>
      </c>
      <c r="C10" s="21" t="s">
        <v>3491</v>
      </c>
      <c r="D10" s="21" t="s">
        <v>3490</v>
      </c>
      <c r="E10" s="21" t="s">
        <v>3489</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3488</v>
      </c>
      <c r="C11" s="21" t="s">
        <v>3487</v>
      </c>
      <c r="D11" s="21" t="s">
        <v>3486</v>
      </c>
      <c r="E11" s="21" t="s">
        <v>3485</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3484</v>
      </c>
      <c r="C12" s="21" t="s">
        <v>3483</v>
      </c>
      <c r="D12" s="21" t="s">
        <v>3482</v>
      </c>
      <c r="E12" s="21" t="s">
        <v>3481</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3480</v>
      </c>
      <c r="C13" s="21" t="s">
        <v>3479</v>
      </c>
      <c r="D13" s="21" t="s">
        <v>3478</v>
      </c>
      <c r="E13" s="21" t="s">
        <v>3477</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3476</v>
      </c>
      <c r="C14" s="21" t="s">
        <v>3475</v>
      </c>
      <c r="D14" s="21" t="s">
        <v>3474</v>
      </c>
      <c r="E14" s="21" t="s">
        <v>3473</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3472</v>
      </c>
      <c r="C15" s="21" t="s">
        <v>3471</v>
      </c>
      <c r="D15" s="21" t="s">
        <v>3470</v>
      </c>
      <c r="E15" s="21" t="s">
        <v>3469</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3468</v>
      </c>
      <c r="C16" s="21" t="s">
        <v>3467</v>
      </c>
      <c r="D16" s="21" t="s">
        <v>3466</v>
      </c>
      <c r="E16" s="21" t="s">
        <v>3465</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3464</v>
      </c>
      <c r="C17" s="21" t="s">
        <v>3463</v>
      </c>
      <c r="D17" s="21" t="s">
        <v>3462</v>
      </c>
      <c r="E17" s="21" t="s">
        <v>3461</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3460</v>
      </c>
      <c r="C18" s="21" t="s">
        <v>3459</v>
      </c>
      <c r="D18" s="21" t="s">
        <v>3458</v>
      </c>
      <c r="E18" s="21" t="s">
        <v>3457</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3456</v>
      </c>
      <c r="C19" s="21" t="s">
        <v>3455</v>
      </c>
      <c r="D19" s="21" t="s">
        <v>3454</v>
      </c>
      <c r="E19" s="21" t="s">
        <v>3453</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3452</v>
      </c>
      <c r="C20" s="21" t="s">
        <v>3451</v>
      </c>
      <c r="D20" s="21" t="s">
        <v>3450</v>
      </c>
      <c r="E20" s="21" t="s">
        <v>3449</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3448</v>
      </c>
      <c r="C21" s="21" t="s">
        <v>3447</v>
      </c>
      <c r="D21" s="21" t="s">
        <v>3446</v>
      </c>
      <c r="E21" s="21" t="s">
        <v>3445</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3444</v>
      </c>
      <c r="C22" s="21" t="s">
        <v>3443</v>
      </c>
      <c r="D22" s="21" t="s">
        <v>3442</v>
      </c>
      <c r="E22" s="21" t="s">
        <v>3441</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3440</v>
      </c>
      <c r="C23" s="21" t="s">
        <v>3439</v>
      </c>
      <c r="D23" s="21" t="s">
        <v>3438</v>
      </c>
      <c r="E23" s="21" t="s">
        <v>3437</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3436</v>
      </c>
      <c r="C24" s="21" t="s">
        <v>3435</v>
      </c>
      <c r="D24" s="21" t="s">
        <v>3434</v>
      </c>
      <c r="E24" s="21" t="s">
        <v>3433</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3432</v>
      </c>
      <c r="C25" s="21" t="s">
        <v>3431</v>
      </c>
      <c r="D25" s="21" t="s">
        <v>3430</v>
      </c>
      <c r="E25" s="21" t="s">
        <v>3429</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3428</v>
      </c>
      <c r="C26" s="21" t="s">
        <v>3427</v>
      </c>
      <c r="D26" s="21" t="s">
        <v>3426</v>
      </c>
      <c r="E26" s="21" t="s">
        <v>3425</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3424</v>
      </c>
      <c r="C27" s="21" t="s">
        <v>3423</v>
      </c>
      <c r="D27" s="21" t="s">
        <v>3422</v>
      </c>
      <c r="E27" s="21" t="s">
        <v>3421</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3420</v>
      </c>
      <c r="C28" s="21" t="s">
        <v>3419</v>
      </c>
      <c r="D28" s="21" t="s">
        <v>3418</v>
      </c>
      <c r="E28" s="21" t="s">
        <v>3417</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3416</v>
      </c>
      <c r="C29" s="21" t="s">
        <v>3415</v>
      </c>
      <c r="D29" s="21" t="s">
        <v>3414</v>
      </c>
      <c r="E29" s="21" t="s">
        <v>3413</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3412</v>
      </c>
      <c r="C30" s="21" t="s">
        <v>3411</v>
      </c>
      <c r="D30" s="21" t="s">
        <v>3410</v>
      </c>
      <c r="E30" s="21" t="s">
        <v>3409</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3408</v>
      </c>
      <c r="C31" s="21" t="s">
        <v>3407</v>
      </c>
      <c r="D31" s="21" t="s">
        <v>3406</v>
      </c>
      <c r="E31" s="21" t="s">
        <v>3405</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3404</v>
      </c>
      <c r="C32" s="21" t="s">
        <v>3403</v>
      </c>
      <c r="D32" s="21" t="s">
        <v>3402</v>
      </c>
      <c r="E32" s="21" t="s">
        <v>3401</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3400</v>
      </c>
      <c r="C33" s="21" t="s">
        <v>3399</v>
      </c>
      <c r="D33" s="21" t="s">
        <v>3398</v>
      </c>
      <c r="E33" s="21" t="s">
        <v>3397</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3396</v>
      </c>
      <c r="C34" s="21" t="s">
        <v>3395</v>
      </c>
      <c r="D34" s="21" t="s">
        <v>3394</v>
      </c>
      <c r="E34" s="21" t="s">
        <v>3393</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3392</v>
      </c>
      <c r="C35" s="21" t="s">
        <v>3391</v>
      </c>
      <c r="D35" s="21" t="s">
        <v>3390</v>
      </c>
      <c r="E35" s="21" t="s">
        <v>3389</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3388</v>
      </c>
      <c r="C36" s="21" t="s">
        <v>3387</v>
      </c>
      <c r="D36" s="21" t="s">
        <v>3386</v>
      </c>
      <c r="E36" s="21" t="s">
        <v>3385</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3384</v>
      </c>
      <c r="C37" s="21" t="s">
        <v>3383</v>
      </c>
      <c r="D37" s="21" t="s">
        <v>3382</v>
      </c>
      <c r="E37" s="21" t="s">
        <v>3381</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3380</v>
      </c>
      <c r="C38" s="21" t="s">
        <v>3379</v>
      </c>
      <c r="D38" s="21" t="s">
        <v>3378</v>
      </c>
      <c r="E38" s="21" t="s">
        <v>3377</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3376</v>
      </c>
      <c r="C39" s="21" t="s">
        <v>3375</v>
      </c>
      <c r="D39" s="21" t="s">
        <v>3374</v>
      </c>
      <c r="E39" s="21" t="s">
        <v>3373</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3372</v>
      </c>
      <c r="C40" s="21" t="s">
        <v>3371</v>
      </c>
      <c r="D40" s="21" t="s">
        <v>3370</v>
      </c>
      <c r="E40" s="21" t="s">
        <v>3369</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3368</v>
      </c>
      <c r="C41" s="21" t="s">
        <v>3367</v>
      </c>
      <c r="D41" s="21" t="s">
        <v>3366</v>
      </c>
      <c r="E41" s="21" t="s">
        <v>3365</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3364</v>
      </c>
      <c r="C42" s="21" t="s">
        <v>3363</v>
      </c>
      <c r="D42" s="21" t="s">
        <v>3362</v>
      </c>
      <c r="E42" s="21" t="s">
        <v>3361</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3360</v>
      </c>
      <c r="C43" s="21" t="s">
        <v>3359</v>
      </c>
      <c r="D43" s="21" t="s">
        <v>3358</v>
      </c>
      <c r="E43" s="21" t="s">
        <v>3357</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3356</v>
      </c>
      <c r="C44" s="21" t="s">
        <v>3355</v>
      </c>
      <c r="D44" s="21" t="s">
        <v>3354</v>
      </c>
      <c r="E44" s="21" t="s">
        <v>3353</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3352</v>
      </c>
      <c r="C45" s="21" t="s">
        <v>3351</v>
      </c>
      <c r="D45" s="21" t="s">
        <v>3350</v>
      </c>
      <c r="E45" s="21" t="s">
        <v>3349</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3348</v>
      </c>
      <c r="C46" s="21" t="s">
        <v>3347</v>
      </c>
      <c r="D46" s="21" t="s">
        <v>3346</v>
      </c>
      <c r="E46" s="21" t="s">
        <v>3345</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3344</v>
      </c>
      <c r="C47" s="21" t="s">
        <v>3343</v>
      </c>
      <c r="D47" s="21" t="s">
        <v>3342</v>
      </c>
      <c r="E47" s="21" t="s">
        <v>3341</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3340</v>
      </c>
      <c r="C48" s="21" t="s">
        <v>3339</v>
      </c>
      <c r="D48" s="21" t="s">
        <v>3338</v>
      </c>
      <c r="E48" s="21" t="s">
        <v>3337</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3336</v>
      </c>
      <c r="C49" s="21" t="s">
        <v>3335</v>
      </c>
      <c r="D49" s="21" t="s">
        <v>3334</v>
      </c>
      <c r="E49" s="21" t="s">
        <v>3333</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3332</v>
      </c>
      <c r="C50" s="21" t="s">
        <v>3331</v>
      </c>
      <c r="D50" s="21" t="s">
        <v>3330</v>
      </c>
      <c r="E50" s="21" t="s">
        <v>3329</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3328</v>
      </c>
      <c r="C51" s="21" t="s">
        <v>3327</v>
      </c>
      <c r="D51" s="21" t="s">
        <v>3326</v>
      </c>
      <c r="E51" s="21" t="s">
        <v>3325</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3324</v>
      </c>
      <c r="C52" s="21" t="s">
        <v>3323</v>
      </c>
      <c r="D52" s="21" t="s">
        <v>3322</v>
      </c>
      <c r="E52" s="21" t="s">
        <v>3321</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3320</v>
      </c>
      <c r="C53" s="21" t="s">
        <v>3319</v>
      </c>
      <c r="D53" s="21" t="s">
        <v>3318</v>
      </c>
      <c r="E53" s="21" t="s">
        <v>3317</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3316</v>
      </c>
      <c r="C54" s="21" t="s">
        <v>3315</v>
      </c>
      <c r="D54" s="21" t="s">
        <v>3314</v>
      </c>
      <c r="E54" s="21" t="s">
        <v>3313</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3312</v>
      </c>
      <c r="C55" s="21" t="s">
        <v>3311</v>
      </c>
      <c r="D55" s="21" t="s">
        <v>3310</v>
      </c>
      <c r="E55" s="21" t="s">
        <v>3309</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3308</v>
      </c>
      <c r="C56" s="21" t="s">
        <v>3307</v>
      </c>
      <c r="D56" s="21" t="s">
        <v>3306</v>
      </c>
      <c r="E56" s="21" t="s">
        <v>3305</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3304</v>
      </c>
      <c r="C57" s="21" t="s">
        <v>3303</v>
      </c>
      <c r="D57" s="21" t="s">
        <v>3302</v>
      </c>
      <c r="E57" s="21" t="s">
        <v>3301</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3300</v>
      </c>
      <c r="C58" s="21" t="s">
        <v>3299</v>
      </c>
      <c r="D58" s="21" t="s">
        <v>3298</v>
      </c>
      <c r="E58" s="21" t="s">
        <v>3297</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3296</v>
      </c>
      <c r="C59" s="21" t="s">
        <v>3295</v>
      </c>
      <c r="D59" s="21" t="s">
        <v>3294</v>
      </c>
      <c r="E59" s="21" t="s">
        <v>3293</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3292</v>
      </c>
      <c r="C60" s="21" t="s">
        <v>3291</v>
      </c>
      <c r="D60" s="21" t="s">
        <v>3290</v>
      </c>
      <c r="E60" s="21" t="s">
        <v>3289</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3288</v>
      </c>
      <c r="C61" s="21" t="s">
        <v>3287</v>
      </c>
      <c r="D61" s="21" t="s">
        <v>3286</v>
      </c>
      <c r="E61" s="21" t="s">
        <v>3285</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3284</v>
      </c>
      <c r="C62" s="21" t="s">
        <v>3283</v>
      </c>
      <c r="D62" s="21" t="s">
        <v>3282</v>
      </c>
      <c r="E62" s="21" t="s">
        <v>3281</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3280</v>
      </c>
      <c r="C63" s="21" t="s">
        <v>3279</v>
      </c>
      <c r="D63" s="21" t="s">
        <v>3278</v>
      </c>
      <c r="E63" s="21" t="s">
        <v>3277</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3276</v>
      </c>
      <c r="C64" s="21" t="s">
        <v>3275</v>
      </c>
      <c r="D64" s="21" t="s">
        <v>3274</v>
      </c>
      <c r="E64" s="21" t="s">
        <v>3273</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3272</v>
      </c>
      <c r="C65" s="21" t="s">
        <v>312</v>
      </c>
      <c r="D65" s="21" t="s">
        <v>3271</v>
      </c>
      <c r="E65" s="21" t="s">
        <v>3270</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3269</v>
      </c>
      <c r="C66" s="21" t="s">
        <v>313</v>
      </c>
      <c r="D66" s="21" t="s">
        <v>3268</v>
      </c>
      <c r="E66" s="21" t="s">
        <v>3267</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3266</v>
      </c>
      <c r="C67" s="21" t="s">
        <v>314</v>
      </c>
      <c r="D67" s="21" t="s">
        <v>3265</v>
      </c>
      <c r="E67" s="21" t="s">
        <v>3264</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3263</v>
      </c>
      <c r="C68" s="21" t="s">
        <v>315</v>
      </c>
      <c r="D68" s="21" t="s">
        <v>3262</v>
      </c>
      <c r="E68" s="21" t="s">
        <v>3261</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3260</v>
      </c>
      <c r="C69" s="21" t="s">
        <v>316</v>
      </c>
      <c r="D69" s="21" t="s">
        <v>3259</v>
      </c>
      <c r="E69" s="21" t="s">
        <v>3258</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3257</v>
      </c>
      <c r="C70" s="21" t="s">
        <v>317</v>
      </c>
      <c r="D70" s="21" t="s">
        <v>3256</v>
      </c>
      <c r="E70" s="21" t="s">
        <v>3255</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3254</v>
      </c>
      <c r="C71" s="21" t="s">
        <v>318</v>
      </c>
      <c r="D71" s="21" t="s">
        <v>3253</v>
      </c>
      <c r="E71" s="21" t="s">
        <v>3252</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3251</v>
      </c>
      <c r="C72" s="21" t="s">
        <v>319</v>
      </c>
      <c r="D72" s="21" t="s">
        <v>3250</v>
      </c>
      <c r="E72" s="21" t="s">
        <v>3249</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3248</v>
      </c>
      <c r="C73" s="21" t="s">
        <v>320</v>
      </c>
      <c r="D73" s="21" t="s">
        <v>3247</v>
      </c>
      <c r="E73" s="21" t="s">
        <v>3246</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3245</v>
      </c>
      <c r="C74" s="21" t="s">
        <v>3244</v>
      </c>
      <c r="D74" s="21" t="s">
        <v>3243</v>
      </c>
      <c r="E74" s="21" t="s">
        <v>3242</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3241</v>
      </c>
      <c r="C75" s="21" t="s">
        <v>3240</v>
      </c>
      <c r="D75" s="21" t="s">
        <v>3239</v>
      </c>
      <c r="E75" s="21" t="s">
        <v>3238</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3237</v>
      </c>
      <c r="C76" s="21" t="s">
        <v>3236</v>
      </c>
      <c r="D76" s="21" t="s">
        <v>3235</v>
      </c>
      <c r="E76" s="21" t="s">
        <v>3234</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3233</v>
      </c>
      <c r="C77" s="21" t="s">
        <v>3232</v>
      </c>
      <c r="D77" s="21" t="s">
        <v>3231</v>
      </c>
      <c r="E77" s="21" t="s">
        <v>3230</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3229</v>
      </c>
      <c r="C78" s="21" t="s">
        <v>3228</v>
      </c>
      <c r="D78" s="21" t="s">
        <v>3227</v>
      </c>
      <c r="E78" s="21" t="s">
        <v>3226</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3225</v>
      </c>
      <c r="C79" s="21" t="s">
        <v>3224</v>
      </c>
      <c r="D79" s="21" t="s">
        <v>3223</v>
      </c>
      <c r="E79" s="21" t="s">
        <v>3222</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3221</v>
      </c>
      <c r="C80" s="21" t="s">
        <v>3220</v>
      </c>
      <c r="D80" s="21" t="s">
        <v>3219</v>
      </c>
      <c r="E80" s="21" t="s">
        <v>3218</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3217</v>
      </c>
      <c r="C81" s="21" t="s">
        <v>3216</v>
      </c>
      <c r="D81" s="21" t="s">
        <v>3215</v>
      </c>
      <c r="E81" s="21" t="s">
        <v>3214</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3213</v>
      </c>
      <c r="C82" s="21" t="s">
        <v>3212</v>
      </c>
      <c r="D82" s="21" t="s">
        <v>3211</v>
      </c>
      <c r="E82" s="21" t="s">
        <v>3210</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3209</v>
      </c>
      <c r="C83" s="21" t="s">
        <v>3208</v>
      </c>
      <c r="D83" s="21" t="s">
        <v>3207</v>
      </c>
      <c r="E83" s="21" t="s">
        <v>3206</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3205</v>
      </c>
      <c r="C84" s="21" t="s">
        <v>3204</v>
      </c>
      <c r="D84" s="21" t="s">
        <v>3203</v>
      </c>
      <c r="E84" s="21" t="s">
        <v>3202</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3201</v>
      </c>
      <c r="C85" s="21" t="s">
        <v>3200</v>
      </c>
      <c r="D85" s="21" t="s">
        <v>3199</v>
      </c>
      <c r="E85" s="21" t="s">
        <v>3198</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3197</v>
      </c>
      <c r="C86" s="21" t="s">
        <v>3196</v>
      </c>
      <c r="D86" s="21" t="s">
        <v>3195</v>
      </c>
      <c r="E86" s="21" t="s">
        <v>3194</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3193</v>
      </c>
      <c r="C87" s="21" t="s">
        <v>3192</v>
      </c>
      <c r="D87" s="21" t="s">
        <v>3191</v>
      </c>
      <c r="E87" s="21" t="s">
        <v>3190</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3189</v>
      </c>
      <c r="C88" s="21" t="s">
        <v>3188</v>
      </c>
      <c r="D88" s="21" t="s">
        <v>3187</v>
      </c>
      <c r="E88" s="21" t="s">
        <v>3186</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3185</v>
      </c>
      <c r="C89" s="21" t="s">
        <v>3184</v>
      </c>
      <c r="D89" s="21" t="s">
        <v>3183</v>
      </c>
      <c r="E89" s="21" t="s">
        <v>3182</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3181</v>
      </c>
      <c r="C90" s="21" t="s">
        <v>3180</v>
      </c>
      <c r="D90" s="21" t="s">
        <v>3179</v>
      </c>
      <c r="E90" s="21" t="s">
        <v>3178</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3177</v>
      </c>
      <c r="C91" s="21" t="s">
        <v>3176</v>
      </c>
      <c r="D91" s="21" t="s">
        <v>3175</v>
      </c>
      <c r="E91" s="21" t="s">
        <v>3174</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3173</v>
      </c>
      <c r="C92" s="21" t="s">
        <v>3172</v>
      </c>
      <c r="D92" s="21" t="s">
        <v>3171</v>
      </c>
      <c r="E92" s="21" t="s">
        <v>3170</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3169</v>
      </c>
      <c r="C93" s="21" t="s">
        <v>3168</v>
      </c>
      <c r="D93" s="21" t="s">
        <v>3167</v>
      </c>
      <c r="E93" s="21" t="s">
        <v>3166</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3165</v>
      </c>
      <c r="C94" s="21" t="s">
        <v>3164</v>
      </c>
      <c r="D94" s="21" t="s">
        <v>3163</v>
      </c>
      <c r="E94" s="21" t="s">
        <v>3162</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3161</v>
      </c>
      <c r="C95" s="21" t="s">
        <v>3160</v>
      </c>
      <c r="D95" s="21" t="s">
        <v>3159</v>
      </c>
      <c r="E95" s="21" t="s">
        <v>3158</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3157</v>
      </c>
      <c r="C96" s="21" t="s">
        <v>3156</v>
      </c>
      <c r="D96" s="21" t="s">
        <v>3155</v>
      </c>
      <c r="E96" s="21" t="s">
        <v>3154</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3153</v>
      </c>
      <c r="C97" s="21" t="s">
        <v>3152</v>
      </c>
      <c r="D97" s="21" t="s">
        <v>3151</v>
      </c>
      <c r="E97" s="21" t="s">
        <v>3150</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3149</v>
      </c>
      <c r="C98" s="21" t="s">
        <v>3148</v>
      </c>
      <c r="D98" s="21" t="s">
        <v>3147</v>
      </c>
      <c r="E98" s="21" t="s">
        <v>3146</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3145</v>
      </c>
      <c r="C99" s="21" t="s">
        <v>3144</v>
      </c>
      <c r="D99" s="21" t="s">
        <v>3143</v>
      </c>
      <c r="E99" s="21" t="s">
        <v>3142</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3141</v>
      </c>
      <c r="C100" s="21" t="s">
        <v>3140</v>
      </c>
      <c r="D100" s="21" t="s">
        <v>3139</v>
      </c>
      <c r="E100" s="21" t="s">
        <v>3138</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3137</v>
      </c>
      <c r="C101" s="21" t="s">
        <v>3136</v>
      </c>
      <c r="D101" s="21" t="s">
        <v>3135</v>
      </c>
      <c r="E101" s="21" t="s">
        <v>3134</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3133</v>
      </c>
      <c r="C102" s="21" t="s">
        <v>3132</v>
      </c>
      <c r="D102" s="21" t="s">
        <v>3131</v>
      </c>
      <c r="E102" s="21" t="s">
        <v>3130</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3129</v>
      </c>
      <c r="C103" s="21" t="s">
        <v>3128</v>
      </c>
      <c r="D103" s="21" t="s">
        <v>3127</v>
      </c>
      <c r="E103" s="21" t="s">
        <v>3126</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3125</v>
      </c>
      <c r="C104" s="21" t="s">
        <v>3124</v>
      </c>
      <c r="D104" s="21" t="s">
        <v>3123</v>
      </c>
      <c r="E104" s="21" t="s">
        <v>3122</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3121</v>
      </c>
      <c r="C105" s="21" t="s">
        <v>3120</v>
      </c>
      <c r="D105" s="21" t="s">
        <v>3119</v>
      </c>
      <c r="E105" s="21" t="s">
        <v>3118</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3117</v>
      </c>
      <c r="C106" s="21" t="s">
        <v>3116</v>
      </c>
      <c r="D106" s="21" t="s">
        <v>3115</v>
      </c>
      <c r="E106" s="21" t="s">
        <v>3114</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3113</v>
      </c>
      <c r="C107" s="21" t="s">
        <v>3112</v>
      </c>
      <c r="D107" s="21" t="s">
        <v>3111</v>
      </c>
      <c r="E107" s="21" t="s">
        <v>3110</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3109</v>
      </c>
      <c r="C108" s="21" t="s">
        <v>3108</v>
      </c>
      <c r="D108" s="21" t="s">
        <v>3107</v>
      </c>
      <c r="E108" s="21" t="s">
        <v>3106</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3105</v>
      </c>
      <c r="C109" s="21" t="s">
        <v>3104</v>
      </c>
      <c r="D109" s="21" t="s">
        <v>3103</v>
      </c>
      <c r="E109" s="21" t="s">
        <v>3102</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3101</v>
      </c>
      <c r="C110" s="21" t="s">
        <v>3100</v>
      </c>
      <c r="D110" s="21" t="s">
        <v>3099</v>
      </c>
      <c r="E110" s="21" t="s">
        <v>3098</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3097</v>
      </c>
      <c r="C111" s="21" t="s">
        <v>3096</v>
      </c>
      <c r="D111" s="21" t="s">
        <v>3095</v>
      </c>
      <c r="E111" s="21" t="s">
        <v>3094</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3093</v>
      </c>
      <c r="C112" s="21" t="s">
        <v>3092</v>
      </c>
      <c r="D112" s="21" t="s">
        <v>3091</v>
      </c>
      <c r="E112" s="21" t="s">
        <v>3090</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3089</v>
      </c>
      <c r="C113" s="21" t="s">
        <v>3088</v>
      </c>
      <c r="D113" s="21" t="s">
        <v>3087</v>
      </c>
      <c r="E113" s="21" t="s">
        <v>3086</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3085</v>
      </c>
      <c r="C114" s="21" t="s">
        <v>3084</v>
      </c>
      <c r="D114" s="21" t="s">
        <v>3083</v>
      </c>
      <c r="E114" s="21" t="s">
        <v>3082</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ColWidth="8.85546875" defaultRowHeight="12.75" x14ac:dyDescent="0.2"/>
  <cols>
    <col min="4" max="4" width="4.7109375" style="54" customWidth="1"/>
    <col min="5" max="5" width="5.42578125" style="54" customWidth="1"/>
    <col min="6" max="6" width="43.7109375" style="54" bestFit="1" customWidth="1"/>
    <col min="7" max="7" width="14.42578125" bestFit="1" customWidth="1"/>
  </cols>
  <sheetData>
    <row r="1" spans="1:7" ht="25.5" x14ac:dyDescent="0.2">
      <c r="A1" s="5" t="str">
        <f>'Pellets (Poly)'!A1</f>
        <v>Version</v>
      </c>
      <c r="B1" s="19" t="s">
        <v>425</v>
      </c>
      <c r="C1" s="19" t="s">
        <v>426</v>
      </c>
      <c r="D1" s="53" t="s">
        <v>427</v>
      </c>
      <c r="E1" s="63" t="s">
        <v>3979</v>
      </c>
      <c r="F1" s="63" t="str">
        <f xml:space="preserve"> [1]Polymers!$A$1</f>
        <v>Version</v>
      </c>
      <c r="G1" s="5" t="s">
        <v>41</v>
      </c>
    </row>
    <row r="2" spans="1:7" x14ac:dyDescent="0.2">
      <c r="A2" s="4">
        <f>'Pellets (Poly)'!A2</f>
        <v>0</v>
      </c>
      <c r="B2" s="21" t="s">
        <v>3637</v>
      </c>
      <c r="C2" s="21" t="s">
        <v>3750</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3636</v>
      </c>
      <c r="C3" s="21" t="s">
        <v>3749</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3635</v>
      </c>
      <c r="C4" s="21" t="s">
        <v>3748</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3634</v>
      </c>
      <c r="C5" s="21" t="s">
        <v>3747</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3633</v>
      </c>
      <c r="C6" s="21" t="s">
        <v>3746</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3632</v>
      </c>
      <c r="C7" s="21" t="s">
        <v>3745</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3631</v>
      </c>
      <c r="C8" s="21" t="s">
        <v>3744</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3630</v>
      </c>
      <c r="C9" s="21" t="s">
        <v>3743</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3629</v>
      </c>
      <c r="C10" s="21" t="s">
        <v>3742</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3628</v>
      </c>
      <c r="C11" s="21" t="s">
        <v>3741</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3627</v>
      </c>
      <c r="C12" s="21" t="s">
        <v>3740</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3626</v>
      </c>
      <c r="C13" s="21" t="s">
        <v>3739</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3625</v>
      </c>
      <c r="C14" s="21" t="s">
        <v>3738</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3624</v>
      </c>
      <c r="C15" s="21" t="s">
        <v>3737</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3623</v>
      </c>
      <c r="C16" s="21" t="s">
        <v>3736</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3622</v>
      </c>
      <c r="C17" s="21" t="s">
        <v>3735</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3621</v>
      </c>
      <c r="C18" s="21" t="s">
        <v>3734</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3620</v>
      </c>
      <c r="C19" s="21" t="s">
        <v>3733</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3619</v>
      </c>
      <c r="C20" s="21" t="s">
        <v>3732</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3618</v>
      </c>
      <c r="C21" s="21" t="s">
        <v>3731</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3617</v>
      </c>
      <c r="C22" s="21" t="s">
        <v>3730</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3616</v>
      </c>
      <c r="C23" s="21" t="s">
        <v>3729</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3615</v>
      </c>
      <c r="C24" s="21" t="s">
        <v>3728</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3614</v>
      </c>
      <c r="C25" s="21" t="s">
        <v>3727</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3613</v>
      </c>
      <c r="C26" s="21" t="s">
        <v>3726</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3612</v>
      </c>
      <c r="C27" s="21" t="s">
        <v>3725</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3611</v>
      </c>
      <c r="C28" s="21" t="s">
        <v>3724</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3610</v>
      </c>
      <c r="C29" s="21" t="s">
        <v>3723</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3609</v>
      </c>
      <c r="C30" s="21" t="s">
        <v>3722</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3608</v>
      </c>
      <c r="C31" s="21" t="s">
        <v>3721</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3607</v>
      </c>
      <c r="C32" s="21" t="s">
        <v>3720</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3606</v>
      </c>
      <c r="C33" s="21" t="s">
        <v>3719</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3605</v>
      </c>
      <c r="C34" s="21" t="s">
        <v>3718</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3604</v>
      </c>
      <c r="C35" s="21" t="s">
        <v>3717</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3603</v>
      </c>
      <c r="C36" s="21" t="s">
        <v>3716</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3602</v>
      </c>
      <c r="C37" s="21" t="s">
        <v>3715</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3601</v>
      </c>
      <c r="C38" s="21" t="s">
        <v>3714</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3600</v>
      </c>
      <c r="C39" s="21" t="s">
        <v>3713</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3599</v>
      </c>
      <c r="C40" s="21" t="s">
        <v>3712</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3598</v>
      </c>
      <c r="C41" s="21" t="s">
        <v>3711</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3597</v>
      </c>
      <c r="C42" s="21" t="s">
        <v>3710</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3596</v>
      </c>
      <c r="C43" s="21" t="s">
        <v>3709</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3595</v>
      </c>
      <c r="C44" s="21" t="s">
        <v>3708</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3594</v>
      </c>
      <c r="C45" s="21" t="s">
        <v>3707</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3593</v>
      </c>
      <c r="C46" s="21" t="s">
        <v>3706</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3592</v>
      </c>
      <c r="C47" s="21" t="s">
        <v>3705</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3591</v>
      </c>
      <c r="C48" s="21" t="s">
        <v>3704</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3590</v>
      </c>
      <c r="C49" s="21" t="s">
        <v>3703</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3589</v>
      </c>
      <c r="C50" s="21" t="s">
        <v>3702</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3588</v>
      </c>
      <c r="C51" s="21" t="s">
        <v>3701</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3587</v>
      </c>
      <c r="C52" s="21" t="s">
        <v>3700</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3586</v>
      </c>
      <c r="C53" s="21" t="s">
        <v>3699</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3585</v>
      </c>
      <c r="C54" s="21" t="s">
        <v>3698</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3584</v>
      </c>
      <c r="C55" s="21" t="s">
        <v>3697</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3583</v>
      </c>
      <c r="C56" s="21" t="s">
        <v>3696</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3582</v>
      </c>
      <c r="C57" s="21" t="s">
        <v>3695</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3581</v>
      </c>
      <c r="C58" s="21" t="s">
        <v>3694</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3580</v>
      </c>
      <c r="C59" s="21" t="s">
        <v>3693</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3579</v>
      </c>
      <c r="C60" s="21" t="s">
        <v>3692</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3578</v>
      </c>
      <c r="C61" s="21" t="s">
        <v>3691</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3577</v>
      </c>
      <c r="C62" s="21" t="s">
        <v>3690</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3576</v>
      </c>
      <c r="C63" s="21" t="s">
        <v>3689</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3575</v>
      </c>
      <c r="C64" s="21" t="s">
        <v>3688</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3574</v>
      </c>
      <c r="C65" s="21" t="s">
        <v>3687</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3573</v>
      </c>
      <c r="C66" s="21" t="s">
        <v>3686</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3572</v>
      </c>
      <c r="C67" s="21" t="s">
        <v>3685</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3571</v>
      </c>
      <c r="C68" s="21" t="s">
        <v>3684</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3570</v>
      </c>
      <c r="C69" s="21" t="s">
        <v>3683</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3569</v>
      </c>
      <c r="C70" s="21" t="s">
        <v>3682</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3568</v>
      </c>
      <c r="C71" s="21" t="s">
        <v>3681</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3567</v>
      </c>
      <c r="C72" s="21" t="s">
        <v>3680</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3566</v>
      </c>
      <c r="C73" s="21" t="s">
        <v>3679</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3565</v>
      </c>
      <c r="C74" s="21" t="s">
        <v>3678</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3564</v>
      </c>
      <c r="C75" s="21" t="s">
        <v>3677</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3563</v>
      </c>
      <c r="C76" s="21" t="s">
        <v>3676</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3562</v>
      </c>
      <c r="C77" s="21" t="s">
        <v>3675</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3561</v>
      </c>
      <c r="C78" s="21" t="s">
        <v>3674</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3560</v>
      </c>
      <c r="C79" s="21" t="s">
        <v>3673</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3559</v>
      </c>
      <c r="C80" s="21" t="s">
        <v>3672</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3558</v>
      </c>
      <c r="C81" s="21" t="s">
        <v>3671</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3557</v>
      </c>
      <c r="C82" s="21" t="s">
        <v>3670</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3556</v>
      </c>
      <c r="C83" s="21" t="s">
        <v>3669</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3555</v>
      </c>
      <c r="C84" s="21" t="s">
        <v>3668</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3554</v>
      </c>
      <c r="C85" s="21" t="s">
        <v>3667</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3553</v>
      </c>
      <c r="C86" s="21" t="s">
        <v>3666</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3552</v>
      </c>
      <c r="C87" s="21" t="s">
        <v>3665</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3551</v>
      </c>
      <c r="C88" s="21" t="s">
        <v>3664</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3550</v>
      </c>
      <c r="C89" s="21" t="s">
        <v>3663</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3549</v>
      </c>
      <c r="C90" s="21" t="s">
        <v>3662</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3548</v>
      </c>
      <c r="C91" s="21" t="s">
        <v>3661</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3547</v>
      </c>
      <c r="C92" s="21" t="s">
        <v>3660</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3546</v>
      </c>
      <c r="C93" s="21" t="s">
        <v>3659</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3545</v>
      </c>
      <c r="C94" s="21" t="s">
        <v>3658</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3544</v>
      </c>
      <c r="C95" s="21" t="s">
        <v>3657</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3543</v>
      </c>
      <c r="C96" s="21" t="s">
        <v>3656</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3542</v>
      </c>
      <c r="C97" s="21" t="s">
        <v>3655</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3541</v>
      </c>
      <c r="C98" s="21" t="s">
        <v>3654</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3540</v>
      </c>
      <c r="C99" s="21" t="s">
        <v>3653</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3539</v>
      </c>
      <c r="C100" s="21" t="s">
        <v>3652</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3538</v>
      </c>
      <c r="C101" s="21" t="s">
        <v>3651</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3537</v>
      </c>
      <c r="C102" s="21" t="s">
        <v>3650</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3536</v>
      </c>
      <c r="C103" s="21" t="s">
        <v>3649</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3535</v>
      </c>
      <c r="C104" s="21" t="s">
        <v>3648</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3534</v>
      </c>
      <c r="C105" s="21" t="s">
        <v>3647</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3533</v>
      </c>
      <c r="C106" s="21" t="s">
        <v>3646</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3532</v>
      </c>
      <c r="C107" s="21" t="s">
        <v>3645</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3531</v>
      </c>
      <c r="C108" s="21" t="s">
        <v>3644</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3530</v>
      </c>
      <c r="C109" s="21" t="s">
        <v>3643</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3529</v>
      </c>
      <c r="C110" s="21" t="s">
        <v>3642</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3528</v>
      </c>
      <c r="C111" s="21" t="s">
        <v>3641</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3527</v>
      </c>
      <c r="C112" s="21" t="s">
        <v>3640</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3526</v>
      </c>
      <c r="C113" s="21" t="s">
        <v>3639</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3525</v>
      </c>
      <c r="C114" s="21" t="s">
        <v>3638</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XEC25" workbookViewId="0">
      <selection activeCell="XFD25" sqref="XFD25"/>
    </sheetView>
  </sheetViews>
  <sheetFormatPr defaultColWidth="8.85546875" defaultRowHeight="12.75" x14ac:dyDescent="0.2"/>
  <cols>
    <col min="4" max="4" width="5.85546875" style="54" customWidth="1"/>
    <col min="5" max="5" width="5.42578125" style="54" customWidth="1"/>
    <col min="6" max="6" width="43.7109375" style="54" bestFit="1" customWidth="1"/>
    <col min="7" max="7" width="13.28515625" bestFit="1" customWidth="1"/>
  </cols>
  <sheetData>
    <row r="1" spans="1:7" ht="25.5" x14ac:dyDescent="0.2">
      <c r="A1" s="5" t="str">
        <f>'Pellets (Poly)'!A1</f>
        <v>Version</v>
      </c>
      <c r="B1" s="19" t="s">
        <v>425</v>
      </c>
      <c r="C1" s="19" t="s">
        <v>426</v>
      </c>
      <c r="D1" s="53" t="s">
        <v>422</v>
      </c>
      <c r="E1" s="63" t="s">
        <v>3979</v>
      </c>
      <c r="F1" s="63" t="str">
        <f xml:space="preserve"> [1]Polymers!$A$1</f>
        <v>Version</v>
      </c>
      <c r="G1" s="5" t="s">
        <v>41</v>
      </c>
    </row>
    <row r="2" spans="1:7" x14ac:dyDescent="0.2">
      <c r="A2" s="4">
        <f>'Pellets (Poly)'!A2</f>
        <v>0</v>
      </c>
      <c r="B2" s="21" t="s">
        <v>3863</v>
      </c>
      <c r="C2" s="21" t="s">
        <v>3976</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3862</v>
      </c>
      <c r="C3" s="21" t="s">
        <v>3975</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3861</v>
      </c>
      <c r="C4" s="21" t="s">
        <v>3974</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3860</v>
      </c>
      <c r="C5" s="21" t="s">
        <v>3973</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3859</v>
      </c>
      <c r="C6" s="21" t="s">
        <v>3972</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3858</v>
      </c>
      <c r="C7" s="21" t="s">
        <v>3971</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3857</v>
      </c>
      <c r="C8" s="21" t="s">
        <v>3970</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3856</v>
      </c>
      <c r="C9" s="21" t="s">
        <v>3969</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3855</v>
      </c>
      <c r="C10" s="21" t="s">
        <v>3968</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3854</v>
      </c>
      <c r="C11" s="21" t="s">
        <v>3967</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3853</v>
      </c>
      <c r="C12" s="21" t="s">
        <v>3966</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3852</v>
      </c>
      <c r="C13" s="21" t="s">
        <v>3965</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3851</v>
      </c>
      <c r="C14" s="21" t="s">
        <v>3964</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3850</v>
      </c>
      <c r="C15" s="21" t="s">
        <v>3963</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3849</v>
      </c>
      <c r="C16" s="21" t="s">
        <v>3962</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3848</v>
      </c>
      <c r="C17" s="21" t="s">
        <v>3961</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3847</v>
      </c>
      <c r="C18" s="21" t="s">
        <v>3960</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3846</v>
      </c>
      <c r="C19" s="21" t="s">
        <v>3959</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3845</v>
      </c>
      <c r="C20" s="21" t="s">
        <v>3958</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3844</v>
      </c>
      <c r="C21" s="21" t="s">
        <v>3957</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3843</v>
      </c>
      <c r="C22" s="21" t="s">
        <v>3956</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3842</v>
      </c>
      <c r="C23" s="21" t="s">
        <v>3955</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3841</v>
      </c>
      <c r="C24" s="21" t="s">
        <v>3954</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3840</v>
      </c>
      <c r="C25" s="21" t="s">
        <v>3953</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3839</v>
      </c>
      <c r="C26" s="21" t="s">
        <v>3952</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3838</v>
      </c>
      <c r="C27" s="21" t="s">
        <v>3951</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3837</v>
      </c>
      <c r="C28" s="21" t="s">
        <v>3950</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3836</v>
      </c>
      <c r="C29" s="21" t="s">
        <v>3949</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3835</v>
      </c>
      <c r="C30" s="21" t="s">
        <v>3948</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3834</v>
      </c>
      <c r="C31" s="21" t="s">
        <v>3947</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3833</v>
      </c>
      <c r="C32" s="21" t="s">
        <v>3946</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3832</v>
      </c>
      <c r="C33" s="21" t="s">
        <v>3945</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3831</v>
      </c>
      <c r="C34" s="21" t="s">
        <v>3944</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3830</v>
      </c>
      <c r="C35" s="21" t="s">
        <v>3943</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3829</v>
      </c>
      <c r="C36" s="21" t="s">
        <v>3942</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3828</v>
      </c>
      <c r="C37" s="21" t="s">
        <v>3941</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3827</v>
      </c>
      <c r="C38" s="21" t="s">
        <v>3940</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3826</v>
      </c>
      <c r="C39" s="21" t="s">
        <v>3939</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3825</v>
      </c>
      <c r="C40" s="21" t="s">
        <v>3938</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3824</v>
      </c>
      <c r="C41" s="21" t="s">
        <v>3937</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3823</v>
      </c>
      <c r="C42" s="21" t="s">
        <v>3936</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3822</v>
      </c>
      <c r="C43" s="21" t="s">
        <v>3935</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3821</v>
      </c>
      <c r="C44" s="21" t="s">
        <v>3934</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3820</v>
      </c>
      <c r="C45" s="21" t="s">
        <v>3933</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3819</v>
      </c>
      <c r="C46" s="21" t="s">
        <v>3932</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3818</v>
      </c>
      <c r="C47" s="21" t="s">
        <v>3931</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3817</v>
      </c>
      <c r="C48" s="21" t="s">
        <v>3930</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3816</v>
      </c>
      <c r="C49" s="21" t="s">
        <v>3929</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3815</v>
      </c>
      <c r="C50" s="21" t="s">
        <v>3928</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3814</v>
      </c>
      <c r="C51" s="21" t="s">
        <v>3927</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3813</v>
      </c>
      <c r="C52" s="21" t="s">
        <v>3926</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3812</v>
      </c>
      <c r="C53" s="21" t="s">
        <v>3925</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3811</v>
      </c>
      <c r="C54" s="21" t="s">
        <v>3924</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3810</v>
      </c>
      <c r="C55" s="21" t="s">
        <v>3923</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3809</v>
      </c>
      <c r="C56" s="21" t="s">
        <v>3922</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3808</v>
      </c>
      <c r="C57" s="21" t="s">
        <v>3921</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3807</v>
      </c>
      <c r="C58" s="21" t="s">
        <v>3920</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3806</v>
      </c>
      <c r="C59" s="21" t="s">
        <v>3919</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3805</v>
      </c>
      <c r="C60" s="21" t="s">
        <v>3918</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3804</v>
      </c>
      <c r="C61" s="21" t="s">
        <v>3917</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3803</v>
      </c>
      <c r="C62" s="21" t="s">
        <v>3916</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3802</v>
      </c>
      <c r="C63" s="21" t="s">
        <v>3915</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3801</v>
      </c>
      <c r="C64" s="21" t="s">
        <v>3914</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3800</v>
      </c>
      <c r="C65" s="21" t="s">
        <v>3913</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3799</v>
      </c>
      <c r="C66" s="21" t="s">
        <v>3912</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3798</v>
      </c>
      <c r="C67" s="21" t="s">
        <v>3911</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3797</v>
      </c>
      <c r="C68" s="21" t="s">
        <v>3910</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3796</v>
      </c>
      <c r="C69" s="21" t="s">
        <v>3909</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3795</v>
      </c>
      <c r="C70" s="21" t="s">
        <v>3908</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3794</v>
      </c>
      <c r="C71" s="21" t="s">
        <v>3907</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3793</v>
      </c>
      <c r="C72" s="21" t="s">
        <v>3906</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3792</v>
      </c>
      <c r="C73" s="21" t="s">
        <v>3905</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3791</v>
      </c>
      <c r="C74" s="21" t="s">
        <v>3904</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3790</v>
      </c>
      <c r="C75" s="21" t="s">
        <v>3903</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3789</v>
      </c>
      <c r="C76" s="21" t="s">
        <v>3902</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3788</v>
      </c>
      <c r="C77" s="21" t="s">
        <v>3901</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3787</v>
      </c>
      <c r="C78" s="21" t="s">
        <v>3900</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3786</v>
      </c>
      <c r="C79" s="21" t="s">
        <v>3899</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3785</v>
      </c>
      <c r="C80" s="21" t="s">
        <v>3898</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3784</v>
      </c>
      <c r="C81" s="21" t="s">
        <v>3897</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3783</v>
      </c>
      <c r="C82" s="21" t="s">
        <v>3896</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3782</v>
      </c>
      <c r="C83" s="21" t="s">
        <v>3895</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3781</v>
      </c>
      <c r="C84" s="21" t="s">
        <v>3894</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3780</v>
      </c>
      <c r="C85" s="21" t="s">
        <v>3893</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3779</v>
      </c>
      <c r="C86" s="21" t="s">
        <v>3892</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3778</v>
      </c>
      <c r="C87" s="21" t="s">
        <v>3891</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3777</v>
      </c>
      <c r="C88" s="21" t="s">
        <v>3890</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3776</v>
      </c>
      <c r="C89" s="21" t="s">
        <v>3889</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3775</v>
      </c>
      <c r="C90" s="21" t="s">
        <v>3888</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3774</v>
      </c>
      <c r="C91" s="21" t="s">
        <v>3887</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3773</v>
      </c>
      <c r="C92" s="21" t="s">
        <v>3886</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3772</v>
      </c>
      <c r="C93" s="21" t="s">
        <v>3885</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3771</v>
      </c>
      <c r="C94" s="21" t="s">
        <v>3884</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3770</v>
      </c>
      <c r="C95" s="21" t="s">
        <v>3883</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3769</v>
      </c>
      <c r="C96" s="21" t="s">
        <v>3882</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3768</v>
      </c>
      <c r="C97" s="21" t="s">
        <v>3881</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3767</v>
      </c>
      <c r="C98" s="21" t="s">
        <v>3880</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3766</v>
      </c>
      <c r="C99" s="21" t="s">
        <v>3879</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3765</v>
      </c>
      <c r="C100" s="21" t="s">
        <v>3878</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3764</v>
      </c>
      <c r="C101" s="21" t="s">
        <v>3877</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3763</v>
      </c>
      <c r="C102" s="21" t="s">
        <v>3876</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3762</v>
      </c>
      <c r="C103" s="21" t="s">
        <v>3875</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3761</v>
      </c>
      <c r="C104" s="21" t="s">
        <v>3874</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3760</v>
      </c>
      <c r="C105" s="21" t="s">
        <v>3873</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3759</v>
      </c>
      <c r="C106" s="21" t="s">
        <v>3872</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3758</v>
      </c>
      <c r="C107" s="21" t="s">
        <v>3871</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3757</v>
      </c>
      <c r="C108" s="21" t="s">
        <v>3870</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3756</v>
      </c>
      <c r="C109" s="21" t="s">
        <v>3869</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3755</v>
      </c>
      <c r="C110" s="21" t="s">
        <v>3868</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3754</v>
      </c>
      <c r="C111" s="21" t="s">
        <v>3867</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3753</v>
      </c>
      <c r="C112" s="21" t="s">
        <v>3866</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3752</v>
      </c>
      <c r="C113" s="21" t="s">
        <v>3865</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3751</v>
      </c>
      <c r="C114" s="21" t="s">
        <v>3864</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7"/>
  <sheetViews>
    <sheetView workbookViewId="0">
      <selection activeCell="C24" sqref="C24"/>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79</v>
      </c>
      <c r="D1" s="5" t="str">
        <f xml:space="preserve"> [1]Enums!$B$52</f>
        <v>Mold Type</v>
      </c>
      <c r="E1" s="12" t="str">
        <f xml:space="preserve"> '[1]Polymer Objects'!$B$1</f>
        <v>Polymer Object</v>
      </c>
      <c r="F1" s="40" t="s">
        <v>407</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6"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111</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112</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113</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114</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345</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444</v>
      </c>
      <c r="C13" s="16" t="str">
        <f t="shared" si="0"/>
        <v>Mold (Flashlight Shaft)</v>
      </c>
      <c r="D13" s="16" t="str">
        <f xml:space="preserve"> [1]Enums!$B$56</f>
        <v>Mold</v>
      </c>
      <c r="E13" s="8" t="str">
        <f>'[1]Polymer Objects'!$B$13</f>
        <v>Flashlight Shaft</v>
      </c>
      <c r="F13">
        <v>8192</v>
      </c>
    </row>
    <row r="14" spans="1:7" x14ac:dyDescent="0.2">
      <c r="A14" s="4" t="str">
        <f>[1]Enums!$A$94</f>
        <v>1.0.0</v>
      </c>
      <c r="B14" s="21" t="s">
        <v>4017</v>
      </c>
      <c r="C14" s="16" t="str">
        <f t="shared" si="0"/>
        <v>Mold (Plastic Brick (1 x 1))</v>
      </c>
      <c r="D14" s="16" t="str">
        <f xml:space="preserve"> [1]Enums!$B$56</f>
        <v>Mold</v>
      </c>
      <c r="E14" t="str">
        <f>Objects!Y2</f>
        <v>Plastic Brick (1 x 1)</v>
      </c>
      <c r="F14">
        <v>8192</v>
      </c>
    </row>
    <row r="15" spans="1:7" x14ac:dyDescent="0.2">
      <c r="A15" s="4" t="str">
        <f>[1]Enums!$A$94</f>
        <v>1.0.0</v>
      </c>
      <c r="B15" s="21" t="s">
        <v>4018</v>
      </c>
      <c r="C15" s="16" t="str">
        <f t="shared" si="0"/>
        <v>Mold (Plastic Brick (1 x 2))</v>
      </c>
      <c r="D15" s="16" t="str">
        <f xml:space="preserve"> [1]Enums!$B$56</f>
        <v>Mold</v>
      </c>
      <c r="E15" t="str">
        <f>Objects!Y3</f>
        <v>Plastic Brick (1 x 2)</v>
      </c>
      <c r="F15">
        <v>8192</v>
      </c>
    </row>
    <row r="16" spans="1:7" x14ac:dyDescent="0.2">
      <c r="A16" s="4" t="str">
        <f>[1]Enums!$A$94</f>
        <v>1.0.0</v>
      </c>
      <c r="B16" s="21" t="s">
        <v>4019</v>
      </c>
      <c r="C16" s="16" t="str">
        <f t="shared" si="0"/>
        <v>Mold (Plastic Brick (1 x 3))</v>
      </c>
      <c r="D16" s="16" t="str">
        <f xml:space="preserve"> [1]Enums!$B$56</f>
        <v>Mold</v>
      </c>
      <c r="E16" t="str">
        <f>Objects!Y4</f>
        <v>Plastic Brick (1 x 3)</v>
      </c>
      <c r="F16">
        <v>8192</v>
      </c>
    </row>
    <row r="17" spans="1:6" x14ac:dyDescent="0.2">
      <c r="A17" s="4" t="str">
        <f>[1]Enums!$A$94</f>
        <v>1.0.0</v>
      </c>
      <c r="B17" s="21" t="s">
        <v>4020</v>
      </c>
      <c r="C17" s="16" t="str">
        <f t="shared" si="0"/>
        <v>Mold (Plastic Brick (1 x 4))</v>
      </c>
      <c r="D17" s="16" t="str">
        <f xml:space="preserve"> [1]Enums!$B$56</f>
        <v>Mold</v>
      </c>
      <c r="E17" t="str">
        <f>Objects!Y5</f>
        <v>Plastic Brick (1 x 4)</v>
      </c>
      <c r="F17">
        <v>8192</v>
      </c>
    </row>
    <row r="18" spans="1:6" x14ac:dyDescent="0.2">
      <c r="A18" s="4" t="str">
        <f>[1]Enums!$A$94</f>
        <v>1.0.0</v>
      </c>
      <c r="B18" s="21" t="s">
        <v>4021</v>
      </c>
      <c r="C18" s="16" t="str">
        <f t="shared" si="0"/>
        <v>Mold (Plastic Brick (2 x 2))</v>
      </c>
      <c r="D18" s="16" t="str">
        <f xml:space="preserve"> [1]Enums!$B$56</f>
        <v>Mold</v>
      </c>
      <c r="E18" t="str">
        <f>Objects!Y6</f>
        <v>Plastic Brick (2 x 2)</v>
      </c>
      <c r="F18">
        <v>8192</v>
      </c>
    </row>
    <row r="19" spans="1:6" x14ac:dyDescent="0.2">
      <c r="A19" s="4" t="str">
        <f>[1]Enums!$A$94</f>
        <v>1.0.0</v>
      </c>
      <c r="B19" s="21" t="s">
        <v>4022</v>
      </c>
      <c r="C19" s="16" t="str">
        <f t="shared" si="0"/>
        <v>Mold (Plastic Brick (2 x 3))</v>
      </c>
      <c r="D19" s="16" t="str">
        <f xml:space="preserve"> [1]Enums!$B$56</f>
        <v>Mold</v>
      </c>
      <c r="E19" t="str">
        <f>Objects!Y7</f>
        <v>Plastic Brick (2 x 3)</v>
      </c>
      <c r="F19">
        <v>8192</v>
      </c>
    </row>
    <row r="20" spans="1:6" x14ac:dyDescent="0.2">
      <c r="A20" s="4" t="str">
        <f>[1]Enums!$A$94</f>
        <v>1.0.0</v>
      </c>
      <c r="B20" s="21" t="s">
        <v>4023</v>
      </c>
      <c r="C20" s="16" t="str">
        <f t="shared" si="0"/>
        <v>Mold (Plastic Brick (2 x 4))</v>
      </c>
      <c r="D20" s="16" t="str">
        <f xml:space="preserve"> [1]Enums!$B$56</f>
        <v>Mold</v>
      </c>
      <c r="E20" t="str">
        <f>Objects!Y8</f>
        <v>Plastic Brick (2 x 4)</v>
      </c>
      <c r="F20">
        <v>8192</v>
      </c>
    </row>
    <row r="21" spans="1:6" x14ac:dyDescent="0.2">
      <c r="A21" s="4" t="str">
        <f>[1]Enums!$A$94</f>
        <v>1.0.0</v>
      </c>
      <c r="B21" s="21" t="s">
        <v>4024</v>
      </c>
      <c r="C21" s="16" t="str">
        <f t="shared" si="0"/>
        <v>Mold (Plastic Brick (3 x 3))</v>
      </c>
      <c r="D21" s="16" t="str">
        <f xml:space="preserve"> [1]Enums!$B$56</f>
        <v>Mold</v>
      </c>
      <c r="E21" t="str">
        <f>Objects!Y9</f>
        <v>Plastic Brick (3 x 3)</v>
      </c>
      <c r="F21">
        <v>8192</v>
      </c>
    </row>
    <row r="22" spans="1:6" x14ac:dyDescent="0.2">
      <c r="A22" s="4" t="str">
        <f>[1]Enums!$A$94</f>
        <v>1.0.0</v>
      </c>
      <c r="B22" s="21" t="s">
        <v>4025</v>
      </c>
      <c r="C22" s="16" t="str">
        <f t="shared" si="0"/>
        <v>Mold (Plastic Brick (3 x 4))</v>
      </c>
      <c r="D22" s="16" t="str">
        <f xml:space="preserve"> [1]Enums!$B$56</f>
        <v>Mold</v>
      </c>
      <c r="E22" t="str">
        <f>Objects!Y10</f>
        <v>Plastic Brick (3 x 4)</v>
      </c>
      <c r="F22">
        <v>8192</v>
      </c>
    </row>
    <row r="23" spans="1:6" x14ac:dyDescent="0.2">
      <c r="A23" s="4" t="str">
        <f>[1]Enums!$A$94</f>
        <v>1.0.0</v>
      </c>
      <c r="B23" s="21" t="s">
        <v>4026</v>
      </c>
      <c r="C23" s="16" t="str">
        <f t="shared" si="0"/>
        <v>Mold (Plastic Brick (4 x 4))</v>
      </c>
      <c r="D23" s="16" t="str">
        <f xml:space="preserve"> [1]Enums!$B$56</f>
        <v>Mold</v>
      </c>
      <c r="E23" t="str">
        <f>Objects!Y11</f>
        <v>Plastic Brick (4 x 4)</v>
      </c>
      <c r="F23">
        <v>8192</v>
      </c>
    </row>
    <row r="24" spans="1:6" x14ac:dyDescent="0.2">
      <c r="A24" s="4" t="str">
        <f>[1]Enums!$A$94</f>
        <v>1.0.0</v>
      </c>
      <c r="B24" s="21" t="s">
        <v>4027</v>
      </c>
      <c r="C24" s="16" t="str">
        <f t="shared" si="0"/>
        <v>Mold (Plastic Brick (1 x 8))</v>
      </c>
      <c r="D24" s="16" t="str">
        <f xml:space="preserve"> [1]Enums!$B$56</f>
        <v>Mold</v>
      </c>
      <c r="E24" t="str">
        <f>Objects!Y12</f>
        <v>Plastic Brick (1 x 8)</v>
      </c>
      <c r="F24">
        <v>8192</v>
      </c>
    </row>
    <row r="25" spans="1:6" x14ac:dyDescent="0.2">
      <c r="A25" s="4" t="str">
        <f>[1]Enums!$A$94</f>
        <v>1.0.0</v>
      </c>
      <c r="B25" s="21" t="s">
        <v>4028</v>
      </c>
      <c r="C25" s="16" t="str">
        <f t="shared" si="0"/>
        <v>Mold (Plastic Brick (2 x 8))</v>
      </c>
      <c r="D25" s="16" t="str">
        <f xml:space="preserve"> [1]Enums!$B$56</f>
        <v>Mold</v>
      </c>
      <c r="E25" t="str">
        <f>Objects!Y13</f>
        <v>Plastic Brick (2 x 8)</v>
      </c>
      <c r="F25">
        <v>8192</v>
      </c>
    </row>
    <row r="26" spans="1:6" x14ac:dyDescent="0.2">
      <c r="A26" s="4" t="str">
        <f>[1]Enums!$A$97</f>
        <v>1.0.3</v>
      </c>
      <c r="B26" s="21" t="s">
        <v>4066</v>
      </c>
      <c r="C26" s="16" t="str">
        <f t="shared" si="0"/>
        <v>Mold (Heated Knife Handle)</v>
      </c>
      <c r="D26" s="16" t="str">
        <f xml:space="preserve"> [1]Enums!$B$56</f>
        <v>Mold</v>
      </c>
      <c r="E26" s="8" t="str">
        <f>'[1]Polymer Objects'!$B$14</f>
        <v>Heated Knife Handle</v>
      </c>
      <c r="F26">
        <v>8192</v>
      </c>
    </row>
    <row r="27" spans="1:6" x14ac:dyDescent="0.2">
      <c r="D27" s="16"/>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30"/>
  <sheetViews>
    <sheetView topLeftCell="D1" workbookViewId="0">
      <selection activeCell="D1" sqref="A1:P129"/>
    </sheetView>
  </sheetViews>
  <sheetFormatPr defaultColWidth="8.85546875" defaultRowHeight="12.75" x14ac:dyDescent="0.2"/>
  <cols>
    <col min="3" max="3" width="46.7109375" customWidth="1"/>
    <col min="4" max="4" width="23.42578125" customWidth="1"/>
    <col min="5" max="5" width="33.42578125" customWidth="1"/>
    <col min="6" max="6" width="23.7109375" customWidth="1"/>
    <col min="7" max="7" width="9.42578125" customWidth="1"/>
    <col min="8" max="8" width="15.140625" customWidth="1"/>
    <col min="9" max="9" width="14" bestFit="1" customWidth="1"/>
    <col min="10" max="10" width="48.42578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283</v>
      </c>
      <c r="D1" s="12" t="str">
        <f xml:space="preserve"> Molds!C1</f>
        <v>Mold</v>
      </c>
      <c r="E1" s="12" t="str">
        <f>'Pellets (Poly)'!$F$1</f>
        <v>Bag (Pellets)</v>
      </c>
      <c r="F1" s="5" t="str">
        <f xml:space="preserve"> [1]Polymers!$A$1</f>
        <v>Version</v>
      </c>
      <c r="G1" s="37" t="s">
        <v>400</v>
      </c>
      <c r="H1" s="37" t="s">
        <v>401</v>
      </c>
      <c r="I1" s="37" t="s">
        <v>435</v>
      </c>
      <c r="J1" s="28" t="s">
        <v>311</v>
      </c>
      <c r="K1" s="28" t="s">
        <v>312</v>
      </c>
      <c r="L1" s="28" t="s">
        <v>313</v>
      </c>
      <c r="M1" s="28" t="s">
        <v>314</v>
      </c>
      <c r="N1" s="5" t="s">
        <v>42</v>
      </c>
      <c r="O1" s="5" t="s">
        <v>38</v>
      </c>
      <c r="P1" s="5" t="s">
        <v>40</v>
      </c>
    </row>
    <row r="2" spans="1:16" x14ac:dyDescent="0.2">
      <c r="A2" s="4" t="str">
        <f>[1]Enums!$A$94</f>
        <v>1.0.0</v>
      </c>
      <c r="B2" s="18" t="s">
        <v>220</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4</v>
      </c>
      <c r="H2" s="8">
        <v>10</v>
      </c>
      <c r="I2" s="8">
        <v>64</v>
      </c>
      <c r="J2" s="8"/>
      <c r="K2" s="8"/>
      <c r="L2" s="8"/>
      <c r="M2" s="8"/>
      <c r="N2" s="15">
        <v>1</v>
      </c>
      <c r="O2" t="b">
        <v>1</v>
      </c>
    </row>
    <row r="3" spans="1:16" x14ac:dyDescent="0.2">
      <c r="A3" s="4" t="str">
        <f>[1]Enums!$A$94</f>
        <v>1.0.0</v>
      </c>
      <c r="B3" s="18" t="s">
        <v>221</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12</v>
      </c>
      <c r="H3" s="8">
        <v>10</v>
      </c>
      <c r="I3" s="8">
        <v>1</v>
      </c>
      <c r="J3" s="8" t="s">
        <v>428</v>
      </c>
      <c r="K3" s="8">
        <v>0.2</v>
      </c>
      <c r="L3" s="8">
        <v>20</v>
      </c>
      <c r="M3" s="8"/>
      <c r="N3" s="15">
        <v>3</v>
      </c>
      <c r="O3" t="b">
        <v>1</v>
      </c>
    </row>
    <row r="4" spans="1:16" x14ac:dyDescent="0.2">
      <c r="A4" s="4" t="str">
        <f>[1]Enums!$A$94</f>
        <v>1.0.0</v>
      </c>
      <c r="B4" s="18" t="s">
        <v>222</v>
      </c>
      <c r="C4" s="14" t="str">
        <f xml:space="preserve"> VLOOKUP(D4, Molds!C:E, 3, FALSE)&amp;" ("&amp;F4&amp;")"</f>
        <v>Running Shoes (Low Density PolyEthylene)</v>
      </c>
      <c r="D4" s="8" t="str">
        <f xml:space="preserve"> Molds!C3</f>
        <v>Mold (Running Shoes)</v>
      </c>
      <c r="E4" s="14" t="str">
        <f>Objects!Q23</f>
        <v>Bag (Low Density PolyEthylene Pellets)</v>
      </c>
      <c r="F4" t="str">
        <f>VLOOKUP(E4, 'Pellets (Poly)'!F:J, 5,FALSE)</f>
        <v>Low Density PolyEthylene</v>
      </c>
      <c r="G4" s="8">
        <v>12</v>
      </c>
      <c r="H4" s="8">
        <v>10</v>
      </c>
      <c r="I4" s="8">
        <v>1</v>
      </c>
      <c r="J4" s="8" t="s">
        <v>429</v>
      </c>
      <c r="K4" s="8">
        <v>0.3</v>
      </c>
      <c r="L4" s="8">
        <v>40</v>
      </c>
      <c r="M4" s="8"/>
      <c r="N4" s="15">
        <v>8</v>
      </c>
      <c r="O4" t="b">
        <v>1</v>
      </c>
    </row>
    <row r="5" spans="1:16" x14ac:dyDescent="0.2">
      <c r="A5" s="4" t="str">
        <f>[1]Enums!$A$94</f>
        <v>1.0.0</v>
      </c>
      <c r="B5" s="18" t="s">
        <v>223</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16</v>
      </c>
      <c r="H5" s="8">
        <v>10</v>
      </c>
      <c r="I5" s="8">
        <v>1</v>
      </c>
      <c r="J5" s="8" t="s">
        <v>430</v>
      </c>
      <c r="K5" s="8">
        <v>0.4</v>
      </c>
      <c r="L5" s="8">
        <v>0.05</v>
      </c>
      <c r="M5" s="8">
        <v>20</v>
      </c>
      <c r="N5" s="15">
        <v>3</v>
      </c>
      <c r="O5" t="b">
        <v>1</v>
      </c>
    </row>
    <row r="6" spans="1:16" x14ac:dyDescent="0.2">
      <c r="A6" s="4" t="str">
        <f>[1]Enums!$A$94</f>
        <v>1.0.0</v>
      </c>
      <c r="B6" s="18" t="s">
        <v>224</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12</v>
      </c>
      <c r="H6" s="8">
        <v>10</v>
      </c>
      <c r="I6" s="8">
        <v>1</v>
      </c>
      <c r="J6" s="8" t="s">
        <v>431</v>
      </c>
      <c r="K6" s="8">
        <v>0.01</v>
      </c>
      <c r="L6" s="8"/>
      <c r="M6" s="8"/>
      <c r="N6" s="15">
        <v>3</v>
      </c>
      <c r="O6" t="b">
        <v>1</v>
      </c>
    </row>
    <row r="7" spans="1:16" x14ac:dyDescent="0.2">
      <c r="A7" s="4" t="str">
        <f>[1]Enums!$A$94</f>
        <v>1.0.0</v>
      </c>
      <c r="B7" s="18" t="s">
        <v>226</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4</v>
      </c>
      <c r="H7" s="8">
        <v>10</v>
      </c>
      <c r="I7" s="8">
        <v>64</v>
      </c>
      <c r="J7" s="8"/>
      <c r="K7" s="8"/>
      <c r="L7" s="8"/>
      <c r="M7" s="8"/>
      <c r="N7" s="15">
        <v>3</v>
      </c>
      <c r="O7" s="4" t="b">
        <v>1</v>
      </c>
    </row>
    <row r="8" spans="1:16" x14ac:dyDescent="0.2">
      <c r="A8" s="4" t="str">
        <f>[1]Enums!$A$94</f>
        <v>1.0.0</v>
      </c>
      <c r="B8" s="18" t="s">
        <v>227</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16</v>
      </c>
      <c r="H8" s="8">
        <v>10</v>
      </c>
      <c r="I8" s="8">
        <v>1</v>
      </c>
      <c r="J8" s="8"/>
      <c r="K8" s="8"/>
      <c r="L8" s="8"/>
      <c r="M8" s="8"/>
      <c r="N8" s="15">
        <v>3</v>
      </c>
      <c r="O8" t="b">
        <v>1</v>
      </c>
    </row>
    <row r="9" spans="1:16" ht="15" x14ac:dyDescent="0.25">
      <c r="A9" s="4" t="str">
        <f>[1]Enums!$A$94</f>
        <v>1.0.0</v>
      </c>
      <c r="B9" s="18" t="s">
        <v>235</v>
      </c>
      <c r="C9" s="14" t="str">
        <f xml:space="preserve"> VLOOKUP(D9, Molds!C:E, 3, FALSE)&amp;" ("&amp;F9&amp;")"</f>
        <v>Tether (PolyIsoPrene)</v>
      </c>
      <c r="D9" s="8" t="str">
        <f xml:space="preserve"> Molds!C9</f>
        <v>Metal Die (Tether)</v>
      </c>
      <c r="E9" s="14" t="str">
        <f>Objects!$G$2</f>
        <v>Bag (PolyIsoPrene Pellets)</v>
      </c>
      <c r="F9" t="str">
        <f>VLOOKUP(E9, 'Pellets (Poly)'!F:J, 5,FALSE)</f>
        <v>PolyIsoPrene</v>
      </c>
      <c r="G9" s="8">
        <v>6</v>
      </c>
      <c r="H9" s="8">
        <v>10</v>
      </c>
      <c r="I9" s="8">
        <v>64</v>
      </c>
      <c r="J9" s="8"/>
      <c r="K9" s="8"/>
      <c r="L9" s="8"/>
      <c r="M9" s="8"/>
      <c r="N9" s="15">
        <v>3</v>
      </c>
      <c r="O9" t="b">
        <v>1</v>
      </c>
      <c r="P9" s="13"/>
    </row>
    <row r="10" spans="1:16" x14ac:dyDescent="0.2">
      <c r="A10" s="4" t="str">
        <f>[1]Enums!$A$94</f>
        <v>1.0.0</v>
      </c>
      <c r="B10" s="18" t="s">
        <v>242</v>
      </c>
      <c r="C10" s="14" t="str">
        <f xml:space="preserve"> VLOOKUP(D10, Molds!C:E, 3, FALSE)&amp;" ("&amp;F10&amp;")"</f>
        <v>Cord (PolyIsoPrene)</v>
      </c>
      <c r="D10" s="8" t="str">
        <f xml:space="preserve"> Molds!C10</f>
        <v>Metal Die (Cord)</v>
      </c>
      <c r="E10" s="14" t="str">
        <f>Objects!$G$2</f>
        <v>Bag (PolyIsoPrene Pellets)</v>
      </c>
      <c r="F10" t="str">
        <f>VLOOKUP(E10, 'Pellets (Poly)'!F:J, 5,FALSE)</f>
        <v>PolyIsoPrene</v>
      </c>
      <c r="G10" s="8">
        <v>8</v>
      </c>
      <c r="H10" s="8">
        <v>10</v>
      </c>
      <c r="I10" s="8">
        <v>64</v>
      </c>
      <c r="J10" s="8"/>
      <c r="K10" s="8"/>
      <c r="L10" s="8"/>
      <c r="M10" s="8"/>
      <c r="N10" s="15">
        <v>3</v>
      </c>
      <c r="O10" t="b">
        <v>1</v>
      </c>
      <c r="P10" s="4" t="s">
        <v>81</v>
      </c>
    </row>
    <row r="11" spans="1:16" x14ac:dyDescent="0.2">
      <c r="A11" s="4" t="str">
        <f>[1]Enums!$A$94</f>
        <v>1.0.0</v>
      </c>
      <c r="B11" s="21" t="s">
        <v>29</v>
      </c>
      <c r="C11" s="14" t="str">
        <f xml:space="preserve"> VLOOKUP(D11, Molds!C:E, 3, FALSE)&amp;" ("&amp;F11&amp;")"</f>
        <v>Hose (PolyIsoPrene)</v>
      </c>
      <c r="D11" s="8" t="str">
        <f xml:space="preserve"> Molds!C11</f>
        <v>Metal Die (Hose)</v>
      </c>
      <c r="E11" s="14" t="str">
        <f>Objects!$G$2</f>
        <v>Bag (PolyIsoPrene Pellets)</v>
      </c>
      <c r="F11" t="str">
        <f>VLOOKUP(E11, 'Pellets (Poly)'!F:J, 5,FALSE)</f>
        <v>PolyIsoPrene</v>
      </c>
      <c r="G11" s="8">
        <v>16</v>
      </c>
      <c r="H11" s="8">
        <v>10</v>
      </c>
      <c r="I11" s="8">
        <v>64</v>
      </c>
      <c r="J11" s="8"/>
      <c r="K11" s="8"/>
      <c r="L11" s="8"/>
      <c r="M11" s="8"/>
      <c r="N11" s="15">
        <v>3</v>
      </c>
      <c r="O11" t="b">
        <v>1</v>
      </c>
    </row>
    <row r="12" spans="1:16" x14ac:dyDescent="0.2">
      <c r="A12" s="4" t="str">
        <f>[1]Enums!$A$94</f>
        <v>1.0.0</v>
      </c>
      <c r="B12" s="21" t="s">
        <v>344</v>
      </c>
      <c r="C12" s="14" t="str">
        <f xml:space="preserve"> VLOOKUP(D12, Molds!C:E, 3, FALSE)&amp;" ("&amp;F12&amp;")"</f>
        <v>Large Pipe (PolyPropylene)</v>
      </c>
      <c r="D12" s="8" t="str">
        <f xml:space="preserve"> Molds!C12</f>
        <v>Metal Die (Large Pipe)</v>
      </c>
      <c r="E12" s="14" t="str">
        <f>Objects!$G$8</f>
        <v>Bag (PolyPropylene Pellets)</v>
      </c>
      <c r="F12" t="str">
        <f>VLOOKUP(E12, 'Pellets (Poly)'!F:J, 5,FALSE)</f>
        <v>PolyPropylene</v>
      </c>
      <c r="G12" s="8">
        <v>32</v>
      </c>
      <c r="H12" s="8">
        <v>10</v>
      </c>
      <c r="I12" s="8">
        <v>64</v>
      </c>
      <c r="J12" s="8"/>
      <c r="K12" s="8"/>
      <c r="L12" s="8"/>
      <c r="M12" s="8"/>
      <c r="N12">
        <v>3</v>
      </c>
      <c r="O12" t="b">
        <v>1</v>
      </c>
    </row>
    <row r="13" spans="1:16" x14ac:dyDescent="0.2">
      <c r="A13" s="4" t="str">
        <f>[1]Enums!$A$94</f>
        <v>1.0.0</v>
      </c>
      <c r="B13" s="21" t="s">
        <v>445</v>
      </c>
      <c r="C13" s="14" t="str">
        <f xml:space="preserve"> VLOOKUP(D13, Molds!C:E, 3, FALSE)&amp;" ("&amp;F13&amp;")"</f>
        <v>Flashlight Shaft (PolyPropylene)</v>
      </c>
      <c r="D13" s="8" t="str">
        <f xml:space="preserve"> Molds!C13</f>
        <v>Mold (Flashlight Shaft)</v>
      </c>
      <c r="E13" s="14" t="str">
        <f>Objects!$G$8</f>
        <v>Bag (PolyPropylene Pellets)</v>
      </c>
      <c r="F13" t="str">
        <f>VLOOKUP(E13, 'Pellets (Poly)'!F:J, 5,FALSE)</f>
        <v>PolyPropylene</v>
      </c>
      <c r="G13" s="8">
        <v>16</v>
      </c>
      <c r="H13" s="8">
        <v>10</v>
      </c>
      <c r="I13" s="8">
        <v>64</v>
      </c>
    </row>
    <row r="14" spans="1:16" x14ac:dyDescent="0.2">
      <c r="A14" s="4" t="str">
        <f>[1]Enums!$A$97</f>
        <v>1.0.3</v>
      </c>
      <c r="B14" s="21" t="s">
        <v>4063</v>
      </c>
      <c r="C14" s="14" t="str">
        <f xml:space="preserve"> VLOOKUP(D14, Molds!C:E, 3, FALSE)&amp;" ("&amp;F14&amp;")"</f>
        <v>Heated Knife Handle (PolyPropylene)</v>
      </c>
      <c r="D14" s="8" t="str">
        <f xml:space="preserve"> Molds!C26</f>
        <v>Mold (Heated Knife Handle)</v>
      </c>
      <c r="E14" s="14" t="str">
        <f>Objects!$G$8</f>
        <v>Bag (PolyPropylene Pellets)</v>
      </c>
      <c r="F14" t="str">
        <f>VLOOKUP(E14, 'Pellets (Poly)'!F:J, 5,FALSE)</f>
        <v>PolyPropylene</v>
      </c>
      <c r="G14" s="8">
        <v>16</v>
      </c>
      <c r="H14" s="8">
        <v>10</v>
      </c>
      <c r="I14" s="8">
        <v>64</v>
      </c>
    </row>
    <row r="15" spans="1:16" x14ac:dyDescent="0.2">
      <c r="A15" s="4" t="str">
        <f>[1]Enums!$A$97</f>
        <v>1.0.3</v>
      </c>
      <c r="B15" s="21" t="s">
        <v>4064</v>
      </c>
      <c r="C15" s="14" t="str">
        <f xml:space="preserve"> VLOOKUP(D15, Molds!C:E, 3, FALSE)&amp;" ("&amp;F15&amp;")"</f>
        <v>Heated Knife Handle (PolyEther Ether Ketone)</v>
      </c>
      <c r="D15" s="8" t="str">
        <f xml:space="preserve"> Molds!C26</f>
        <v>Mold (Heated Knife Handle)</v>
      </c>
      <c r="E15" t="str">
        <f>Objects!Q47</f>
        <v>Bag (PolyEther Ether Ketone Pellets)</v>
      </c>
      <c r="F15" t="str">
        <f>VLOOKUP(E15, 'Pellets (Poly)'!F:J, 5,FALSE)</f>
        <v>PolyEther Ether Ketone</v>
      </c>
      <c r="G15" s="8">
        <v>16</v>
      </c>
      <c r="H15" s="8">
        <v>10</v>
      </c>
      <c r="I15" s="8">
        <v>64</v>
      </c>
    </row>
    <row r="16" spans="1:16" x14ac:dyDescent="0.2">
      <c r="A16" s="4" t="str">
        <f>[1]Enums!$A$97</f>
        <v>1.0.3</v>
      </c>
      <c r="B16" s="21" t="s">
        <v>4065</v>
      </c>
      <c r="C16" s="14" t="str">
        <f xml:space="preserve"> VLOOKUP(D16, Molds!C:E, 3, FALSE)&amp;" ("&amp;F16&amp;")"</f>
        <v>Heated Knife Handle (PolyIsoPrene)</v>
      </c>
      <c r="D16" s="8" t="str">
        <f xml:space="preserve"> Molds!C26</f>
        <v>Mold (Heated Knife Handle)</v>
      </c>
      <c r="E16" s="14" t="str">
        <f>Objects!$G$2</f>
        <v>Bag (PolyIsoPrene Pellets)</v>
      </c>
      <c r="F16" t="str">
        <f>VLOOKUP(E16, 'Pellets (Poly)'!F:J, 5,FALSE)</f>
        <v>PolyIsoPrene</v>
      </c>
      <c r="G16" s="8">
        <v>16</v>
      </c>
      <c r="H16" s="8">
        <v>10</v>
      </c>
      <c r="I16" s="8">
        <v>64</v>
      </c>
    </row>
    <row r="17" spans="1:9" x14ac:dyDescent="0.2">
      <c r="A17" s="4"/>
      <c r="B17" s="21" t="s">
        <v>2855</v>
      </c>
      <c r="C17" s="14" t="str">
        <f xml:space="preserve"> VLOOKUP(D17, Molds!C:E, 3, FALSE)&amp;" ("&amp;F17&amp;")"</f>
        <v>Fibers (Acrylic-Formaldehyde)</v>
      </c>
      <c r="D17" s="8" t="str">
        <f xml:space="preserve"> Molds!$C$8</f>
        <v>Metal Die (Fibers)</v>
      </c>
      <c r="E17" t="str">
        <f>Objects!Q2</f>
        <v>Bag (Acrylic-Formaldehyde Pellets)</v>
      </c>
      <c r="F17" t="str">
        <f>VLOOKUP(E17, 'Pellets (Poly)'!F:J, 5,FALSE)</f>
        <v>Acrylic-Formaldehyde</v>
      </c>
      <c r="G17" s="8">
        <v>3</v>
      </c>
      <c r="H17" s="8">
        <v>10</v>
      </c>
      <c r="I17" s="8">
        <v>64</v>
      </c>
    </row>
    <row r="18" spans="1:9" x14ac:dyDescent="0.2">
      <c r="A18" s="4" t="str">
        <f>[1]Enums!$A$101</f>
        <v>1.0.7</v>
      </c>
      <c r="B18" s="21" t="s">
        <v>2854</v>
      </c>
      <c r="C18" s="14" t="str">
        <f xml:space="preserve"> VLOOKUP(D18, Molds!C:E, 3, FALSE)&amp;" ("&amp;F18&amp;")"</f>
        <v>Fibers (Acrylonitrile-Butadiene-Styrene)</v>
      </c>
      <c r="D18" s="8" t="str">
        <f xml:space="preserve"> Molds!$C$8</f>
        <v>Metal Die (Fibers)</v>
      </c>
      <c r="E18" t="str">
        <f>Objects!Q3</f>
        <v>Bag (Acrylonitrile-Butadiene-Styrene Pellets)</v>
      </c>
      <c r="F18" t="str">
        <f>VLOOKUP(E18, 'Pellets (Poly)'!F:J, 5,FALSE)</f>
        <v>Acrylonitrile-Butadiene-Styrene</v>
      </c>
      <c r="G18" s="8">
        <v>3</v>
      </c>
      <c r="H18" s="8">
        <v>10</v>
      </c>
      <c r="I18" s="8">
        <v>64</v>
      </c>
    </row>
    <row r="19" spans="1:9" x14ac:dyDescent="0.2">
      <c r="A19" s="4"/>
      <c r="B19" s="21" t="s">
        <v>2853</v>
      </c>
      <c r="C19" s="14" t="str">
        <f xml:space="preserve"> VLOOKUP(D19, Molds!C:E, 3, FALSE)&amp;" ("&amp;F19&amp;")"</f>
        <v>Fibers (Alkyd Resin)</v>
      </c>
      <c r="D19" s="8" t="str">
        <f xml:space="preserve"> Molds!$C$8</f>
        <v>Metal Die (Fibers)</v>
      </c>
      <c r="E19" t="str">
        <f>Objects!Q4</f>
        <v>Bag (Alkyd Resin Pellets)</v>
      </c>
      <c r="F19" t="str">
        <f>VLOOKUP(E19, 'Pellets (Poly)'!F:J, 5,FALSE)</f>
        <v>Alkyd Resin</v>
      </c>
      <c r="G19" s="8">
        <v>3</v>
      </c>
      <c r="H19" s="8">
        <v>10</v>
      </c>
      <c r="I19" s="8">
        <v>64</v>
      </c>
    </row>
    <row r="20" spans="1:9" x14ac:dyDescent="0.2">
      <c r="A20" s="4" t="str">
        <f>[1]Enums!$A$101</f>
        <v>1.0.7</v>
      </c>
      <c r="B20" s="21" t="s">
        <v>2852</v>
      </c>
      <c r="C20" s="14" t="str">
        <f xml:space="preserve"> VLOOKUP(D20, Molds!C:E, 3, FALSE)&amp;" ("&amp;F20&amp;")"</f>
        <v>Fibers (Amorphous PolyEthylene Terephthalate)</v>
      </c>
      <c r="D20" s="8" t="str">
        <f xml:space="preserve"> Molds!$C$8</f>
        <v>Metal Die (Fibers)</v>
      </c>
      <c r="E20" t="str">
        <f>Objects!Q5</f>
        <v>Bag (Amorphous PolyEthylene Terephthalate Pellets)</v>
      </c>
      <c r="F20" t="str">
        <f>VLOOKUP(E20, 'Pellets (Poly)'!F:J, 5,FALSE)</f>
        <v>Amorphous PolyEthylene Terephthalate</v>
      </c>
      <c r="G20" s="8">
        <v>3</v>
      </c>
      <c r="H20" s="8">
        <v>10</v>
      </c>
      <c r="I20" s="8">
        <v>64</v>
      </c>
    </row>
    <row r="21" spans="1:9" x14ac:dyDescent="0.2">
      <c r="A21" s="4"/>
      <c r="B21" s="21" t="s">
        <v>2851</v>
      </c>
      <c r="C21" s="14" t="str">
        <f xml:space="preserve"> VLOOKUP(D21, Molds!C:E, 3, FALSE)&amp;" ("&amp;F21&amp;")"</f>
        <v>Fibers (Bromine Isobutylene-Isoprene Rubber)</v>
      </c>
      <c r="D21" s="8" t="str">
        <f xml:space="preserve"> Molds!$C$8</f>
        <v>Metal Die (Fibers)</v>
      </c>
      <c r="E21" t="str">
        <f>Objects!Q6</f>
        <v>Bag (Bromine Isobutylene-Isoprene Rubber Pellets)</v>
      </c>
      <c r="F21" t="str">
        <f>VLOOKUP(E21, 'Pellets (Poly)'!F:J, 5,FALSE)</f>
        <v>Bromine Isobutylene-Isoprene Rubber</v>
      </c>
      <c r="G21" s="8">
        <v>3</v>
      </c>
      <c r="H21" s="8">
        <v>10</v>
      </c>
      <c r="I21" s="8">
        <v>64</v>
      </c>
    </row>
    <row r="22" spans="1:9" x14ac:dyDescent="0.2">
      <c r="A22" s="4"/>
      <c r="B22" s="21" t="s">
        <v>2850</v>
      </c>
      <c r="C22" s="14" t="str">
        <f xml:space="preserve"> VLOOKUP(D22, Molds!C:E, 3, FALSE)&amp;" ("&amp;F22&amp;")"</f>
        <v>Fibers (Cellulose Diacetate)</v>
      </c>
      <c r="D22" s="8" t="str">
        <f xml:space="preserve"> Molds!$C$8</f>
        <v>Metal Die (Fibers)</v>
      </c>
      <c r="E22" t="str">
        <f>Objects!Q7</f>
        <v>Bag (Cellulose Diacetate Pellets)</v>
      </c>
      <c r="F22" t="str">
        <f>VLOOKUP(E22, 'Pellets (Poly)'!F:J, 5,FALSE)</f>
        <v>Cellulose Diacetate</v>
      </c>
      <c r="G22" s="8">
        <v>3</v>
      </c>
      <c r="H22" s="8">
        <v>10</v>
      </c>
      <c r="I22" s="8">
        <v>64</v>
      </c>
    </row>
    <row r="23" spans="1:9" x14ac:dyDescent="0.2">
      <c r="A23" s="4"/>
      <c r="B23" s="21" t="s">
        <v>2849</v>
      </c>
      <c r="C23" s="14" t="str">
        <f xml:space="preserve"> VLOOKUP(D23, Molds!C:E, 3, FALSE)&amp;" ("&amp;F23&amp;")"</f>
        <v>Fibers (Cellulose Triacetate)</v>
      </c>
      <c r="D23" s="8" t="str">
        <f xml:space="preserve"> Molds!$C$8</f>
        <v>Metal Die (Fibers)</v>
      </c>
      <c r="E23" t="str">
        <f>Objects!Q8</f>
        <v>Bag (Cellulose Triacetate Pellets)</v>
      </c>
      <c r="F23" t="str">
        <f>VLOOKUP(E23, 'Pellets (Poly)'!F:J, 5,FALSE)</f>
        <v>Cellulose Triacetate</v>
      </c>
      <c r="G23" s="8">
        <v>3</v>
      </c>
      <c r="H23" s="8">
        <v>10</v>
      </c>
      <c r="I23" s="8">
        <v>64</v>
      </c>
    </row>
    <row r="24" spans="1:9" x14ac:dyDescent="0.2">
      <c r="A24" s="4" t="str">
        <f>[1]Enums!$A$101</f>
        <v>1.0.7</v>
      </c>
      <c r="B24" s="21" t="s">
        <v>2848</v>
      </c>
      <c r="C24" s="14" t="str">
        <f xml:space="preserve"> VLOOKUP(D24, Molds!C:E, 3, FALSE)&amp;" ("&amp;F24&amp;")"</f>
        <v>Fibers (Cellulosic)</v>
      </c>
      <c r="D24" s="8" t="str">
        <f xml:space="preserve"> Molds!$C$8</f>
        <v>Metal Die (Fibers)</v>
      </c>
      <c r="E24" t="str">
        <f>Objects!Q9</f>
        <v>Bag (Cellulosic Pellets)</v>
      </c>
      <c r="F24" t="str">
        <f>VLOOKUP(E24, 'Pellets (Poly)'!F:J, 5,FALSE)</f>
        <v>Cellulosic</v>
      </c>
      <c r="G24" s="8">
        <v>3</v>
      </c>
      <c r="H24" s="8">
        <v>10</v>
      </c>
      <c r="I24" s="8">
        <v>64</v>
      </c>
    </row>
    <row r="25" spans="1:9" x14ac:dyDescent="0.2">
      <c r="A25" s="4"/>
      <c r="B25" s="21" t="s">
        <v>2847</v>
      </c>
      <c r="C25" s="14" t="str">
        <f xml:space="preserve"> VLOOKUP(D25, Molds!C:E, 3, FALSE)&amp;" ("&amp;F25&amp;")"</f>
        <v>Fibers (Chitin)</v>
      </c>
      <c r="D25" s="8" t="str">
        <f xml:space="preserve"> Molds!$C$8</f>
        <v>Metal Die (Fibers)</v>
      </c>
      <c r="E25" t="str">
        <f>Objects!Q10</f>
        <v>Bag (Chitin Pellets)</v>
      </c>
      <c r="F25" t="str">
        <f>VLOOKUP(E25, 'Pellets (Poly)'!F:J, 5,FALSE)</f>
        <v>Chitin</v>
      </c>
      <c r="G25" s="8">
        <v>3</v>
      </c>
      <c r="H25" s="8">
        <v>10</v>
      </c>
      <c r="I25" s="8">
        <v>64</v>
      </c>
    </row>
    <row r="26" spans="1:9" x14ac:dyDescent="0.2">
      <c r="A26" s="4"/>
      <c r="B26" s="21" t="s">
        <v>2846</v>
      </c>
      <c r="C26" s="14" t="str">
        <f xml:space="preserve"> VLOOKUP(D26, Molds!C:E, 3, FALSE)&amp;" ("&amp;F26&amp;")"</f>
        <v>Fibers (Chlorine Isobutylene-Isoprene Rubber)</v>
      </c>
      <c r="D26" s="8" t="str">
        <f xml:space="preserve"> Molds!$C$8</f>
        <v>Metal Die (Fibers)</v>
      </c>
      <c r="E26" t="str">
        <f>Objects!Q11</f>
        <v>Bag (Chlorine Isobutylene-Isoprene Rubber Pellets)</v>
      </c>
      <c r="F26" t="str">
        <f>VLOOKUP(E26, 'Pellets (Poly)'!F:J, 5,FALSE)</f>
        <v>Chlorine Isobutylene-Isoprene Rubber</v>
      </c>
      <c r="G26" s="8">
        <v>3</v>
      </c>
      <c r="H26" s="8">
        <v>10</v>
      </c>
      <c r="I26" s="8">
        <v>64</v>
      </c>
    </row>
    <row r="27" spans="1:9" x14ac:dyDescent="0.2">
      <c r="A27" s="4"/>
      <c r="B27" s="21" t="s">
        <v>2845</v>
      </c>
      <c r="C27" s="14" t="str">
        <f xml:space="preserve"> VLOOKUP(D27, Molds!C:E, 3, FALSE)&amp;" ("&amp;F27&amp;")"</f>
        <v>Fibers (Epoxy Resin)</v>
      </c>
      <c r="D27" s="8" t="str">
        <f xml:space="preserve"> Molds!$C$8</f>
        <v>Metal Die (Fibers)</v>
      </c>
      <c r="E27" t="str">
        <f>Objects!Q12</f>
        <v>Bag (Epoxy Resin Pellets)</v>
      </c>
      <c r="F27" t="str">
        <f>VLOOKUP(E27, 'Pellets (Poly)'!F:J, 5,FALSE)</f>
        <v>Epoxy Resin</v>
      </c>
      <c r="G27" s="8">
        <v>3</v>
      </c>
      <c r="H27" s="8">
        <v>10</v>
      </c>
      <c r="I27" s="8">
        <v>64</v>
      </c>
    </row>
    <row r="28" spans="1:9" x14ac:dyDescent="0.2">
      <c r="A28" s="4"/>
      <c r="B28" s="21" t="s">
        <v>2844</v>
      </c>
      <c r="C28" s="14" t="str">
        <f xml:space="preserve"> VLOOKUP(D28, Molds!C:E, 3, FALSE)&amp;" ("&amp;F28&amp;")"</f>
        <v>Fibers (Ethoxylates)</v>
      </c>
      <c r="D28" s="8" t="str">
        <f xml:space="preserve"> Molds!$C$8</f>
        <v>Metal Die (Fibers)</v>
      </c>
      <c r="E28" t="str">
        <f>Objects!Q13</f>
        <v>Bag (Ethoxylates Pellets)</v>
      </c>
      <c r="F28" t="str">
        <f>VLOOKUP(E28, 'Pellets (Poly)'!F:J, 5,FALSE)</f>
        <v>Ethoxylates</v>
      </c>
      <c r="G28" s="8">
        <v>3</v>
      </c>
      <c r="H28" s="8">
        <v>10</v>
      </c>
      <c r="I28" s="8">
        <v>64</v>
      </c>
    </row>
    <row r="29" spans="1:9" x14ac:dyDescent="0.2">
      <c r="A29" s="4"/>
      <c r="B29" s="21" t="s">
        <v>2843</v>
      </c>
      <c r="C29" s="14" t="str">
        <f xml:space="preserve"> VLOOKUP(D29, Molds!C:E, 3, FALSE)&amp;" ("&amp;F29&amp;")"</f>
        <v>Fibers (Ethylene-Propylene Monomer)</v>
      </c>
      <c r="D29" s="8" t="str">
        <f xml:space="preserve"> Molds!$C$8</f>
        <v>Metal Die (Fibers)</v>
      </c>
      <c r="E29" t="str">
        <f>Objects!Q14</f>
        <v>Bag (Ethylene-Propylene Monomer Pellets)</v>
      </c>
      <c r="F29" t="str">
        <f>VLOOKUP(E29, 'Pellets (Poly)'!F:J, 5,FALSE)</f>
        <v>Ethylene-Propylene Monomer</v>
      </c>
      <c r="G29" s="8">
        <v>3</v>
      </c>
      <c r="H29" s="8">
        <v>10</v>
      </c>
      <c r="I29" s="8">
        <v>64</v>
      </c>
    </row>
    <row r="30" spans="1:9" x14ac:dyDescent="0.2">
      <c r="A30" s="4"/>
      <c r="B30" s="21" t="s">
        <v>2842</v>
      </c>
      <c r="C30" s="14" t="str">
        <f xml:space="preserve"> VLOOKUP(D30, Molds!C:E, 3, FALSE)&amp;" ("&amp;F30&amp;")"</f>
        <v>Fibers (Ethylene-Propylene-Diene Monomer)</v>
      </c>
      <c r="D30" s="8" t="str">
        <f xml:space="preserve"> Molds!$C$8</f>
        <v>Metal Die (Fibers)</v>
      </c>
      <c r="E30" t="str">
        <f>Objects!Q15</f>
        <v>Bag (Ethylene-Propylene-Diene Monomer Pellets)</v>
      </c>
      <c r="F30" t="str">
        <f>VLOOKUP(E30, 'Pellets (Poly)'!F:J, 5,FALSE)</f>
        <v>Ethylene-Propylene-Diene Monomer</v>
      </c>
      <c r="G30" s="8">
        <v>3</v>
      </c>
      <c r="H30" s="8">
        <v>10</v>
      </c>
      <c r="I30" s="8">
        <v>64</v>
      </c>
    </row>
    <row r="31" spans="1:9" x14ac:dyDescent="0.2">
      <c r="A31" s="4" t="str">
        <f>[1]Enums!$A$101</f>
        <v>1.0.7</v>
      </c>
      <c r="B31" s="21" t="s">
        <v>2841</v>
      </c>
      <c r="C31" s="14" t="str">
        <f xml:space="preserve"> VLOOKUP(D31, Molds!C:E, 3, FALSE)&amp;" ("&amp;F31&amp;")"</f>
        <v>Fibers (Ethylene-Vinyl Acetate)</v>
      </c>
      <c r="D31" s="8" t="str">
        <f xml:space="preserve"> Molds!$C$8</f>
        <v>Metal Die (Fibers)</v>
      </c>
      <c r="E31" t="str">
        <f>Objects!Q16</f>
        <v>Bag (Ethylene-Vinyl Acetate Pellets)</v>
      </c>
      <c r="F31" t="str">
        <f>VLOOKUP(E31, 'Pellets (Poly)'!F:J, 5,FALSE)</f>
        <v>Ethylene-Vinyl Acetate</v>
      </c>
      <c r="G31" s="8">
        <v>3</v>
      </c>
      <c r="H31" s="8">
        <v>10</v>
      </c>
      <c r="I31" s="8">
        <v>64</v>
      </c>
    </row>
    <row r="32" spans="1:9" x14ac:dyDescent="0.2">
      <c r="A32" s="4" t="str">
        <f>[1]Enums!$A$101</f>
        <v>1.0.7</v>
      </c>
      <c r="B32" s="21" t="s">
        <v>2840</v>
      </c>
      <c r="C32" s="14" t="str">
        <f xml:space="preserve"> VLOOKUP(D32, Molds!C:E, 3, FALSE)&amp;" ("&amp;F32&amp;")"</f>
        <v>Fibers (High Density PolyEthylene)</v>
      </c>
      <c r="D32" s="8" t="str">
        <f xml:space="preserve"> Molds!$C$8</f>
        <v>Metal Die (Fibers)</v>
      </c>
      <c r="E32" t="str">
        <f>Objects!Q17</f>
        <v>Bag (High Density PolyEthylene Pellets)</v>
      </c>
      <c r="F32" t="str">
        <f>VLOOKUP(E32, 'Pellets (Poly)'!F:J, 5,FALSE)</f>
        <v>High Density PolyEthylene</v>
      </c>
      <c r="G32" s="8">
        <v>3</v>
      </c>
      <c r="H32" s="8">
        <v>10</v>
      </c>
      <c r="I32" s="8">
        <v>64</v>
      </c>
    </row>
    <row r="33" spans="1:9" x14ac:dyDescent="0.2">
      <c r="A33" s="4"/>
      <c r="B33" s="21" t="s">
        <v>2839</v>
      </c>
      <c r="C33" s="14" t="str">
        <f xml:space="preserve"> VLOOKUP(D33, Molds!C:E, 3, FALSE)&amp;" ("&amp;F33&amp;")"</f>
        <v>Fibers (Hydrogenated Nitrile-Butadiene Rubber)</v>
      </c>
      <c r="D33" s="8" t="str">
        <f xml:space="preserve"> Molds!$C$8</f>
        <v>Metal Die (Fibers)</v>
      </c>
      <c r="E33" t="str">
        <f>Objects!Q18</f>
        <v>Bag (Hydrogenated Nitrile-Butadiene Rubber Pellets)</v>
      </c>
      <c r="F33" t="str">
        <f>VLOOKUP(E33, 'Pellets (Poly)'!F:J, 5,FALSE)</f>
        <v>Hydrogenated Nitrile-Butadiene Rubber</v>
      </c>
      <c r="G33" s="8">
        <v>3</v>
      </c>
      <c r="H33" s="8">
        <v>10</v>
      </c>
      <c r="I33" s="8">
        <v>64</v>
      </c>
    </row>
    <row r="34" spans="1:9" x14ac:dyDescent="0.2">
      <c r="A34" s="4"/>
      <c r="B34" s="21" t="s">
        <v>2838</v>
      </c>
      <c r="C34" s="14" t="str">
        <f xml:space="preserve"> VLOOKUP(D34, Molds!C:E, 3, FALSE)&amp;" ("&amp;F34&amp;")"</f>
        <v>Fibers (Isobutylene-Isoprene Rubber)</v>
      </c>
      <c r="D34" s="8" t="str">
        <f xml:space="preserve"> Molds!$C$8</f>
        <v>Metal Die (Fibers)</v>
      </c>
      <c r="E34" t="str">
        <f>Objects!Q19</f>
        <v>Bag (Isobutylene-Isoprene Rubber Pellets)</v>
      </c>
      <c r="F34" t="str">
        <f>VLOOKUP(E34, 'Pellets (Poly)'!F:J, 5,FALSE)</f>
        <v>Isobutylene-Isoprene Rubber</v>
      </c>
      <c r="G34" s="8">
        <v>3</v>
      </c>
      <c r="H34" s="8">
        <v>10</v>
      </c>
      <c r="I34" s="8">
        <v>64</v>
      </c>
    </row>
    <row r="35" spans="1:9" x14ac:dyDescent="0.2">
      <c r="A35" s="4"/>
      <c r="B35" s="21" t="s">
        <v>2837</v>
      </c>
      <c r="C35" s="14" t="str">
        <f xml:space="preserve"> VLOOKUP(D35, Molds!C:E, 3, FALSE)&amp;" ("&amp;F35&amp;")"</f>
        <v>Fibers (Lignin)</v>
      </c>
      <c r="D35" s="8" t="str">
        <f xml:space="preserve"> Molds!$C$8</f>
        <v>Metal Die (Fibers)</v>
      </c>
      <c r="E35" t="str">
        <f>Objects!Q20</f>
        <v>Bag (Lignin Pellets)</v>
      </c>
      <c r="F35" t="str">
        <f>VLOOKUP(E35, 'Pellets (Poly)'!F:J, 5,FALSE)</f>
        <v>Lignin</v>
      </c>
      <c r="G35" s="8">
        <v>3</v>
      </c>
      <c r="H35" s="8">
        <v>10</v>
      </c>
      <c r="I35" s="8">
        <v>64</v>
      </c>
    </row>
    <row r="36" spans="1:9" x14ac:dyDescent="0.2">
      <c r="A36" s="4" t="str">
        <f>[1]Enums!$A$101</f>
        <v>1.0.7</v>
      </c>
      <c r="B36" s="21" t="s">
        <v>2836</v>
      </c>
      <c r="C36" s="14" t="str">
        <f xml:space="preserve"> VLOOKUP(D36, Molds!C:E, 3, FALSE)&amp;" ("&amp;F36&amp;")"</f>
        <v>Fibers (Linear Low-Density PolyEthylene)</v>
      </c>
      <c r="D36" s="8" t="str">
        <f xml:space="preserve"> Molds!$C$8</f>
        <v>Metal Die (Fibers)</v>
      </c>
      <c r="E36" t="str">
        <f>Objects!Q21</f>
        <v>Bag (Linear Low-Density PolyEthylene Pellets)</v>
      </c>
      <c r="F36" t="str">
        <f>VLOOKUP(E36, 'Pellets (Poly)'!F:J, 5,FALSE)</f>
        <v>Linear Low-Density PolyEthylene</v>
      </c>
      <c r="G36" s="8">
        <v>3</v>
      </c>
      <c r="H36" s="8">
        <v>10</v>
      </c>
      <c r="I36" s="8">
        <v>64</v>
      </c>
    </row>
    <row r="37" spans="1:9" x14ac:dyDescent="0.2">
      <c r="A37" s="4" t="str">
        <f>[1]Enums!$A$101</f>
        <v>1.0.7</v>
      </c>
      <c r="B37" s="21" t="s">
        <v>2835</v>
      </c>
      <c r="C37" s="14" t="str">
        <f xml:space="preserve"> VLOOKUP(D37, Molds!C:E, 3, FALSE)&amp;" ("&amp;F37&amp;")"</f>
        <v>Fibers (Liquid Crystal Polymer)</v>
      </c>
      <c r="D37" s="8" t="str">
        <f xml:space="preserve"> Molds!$C$8</f>
        <v>Metal Die (Fibers)</v>
      </c>
      <c r="E37" t="str">
        <f>Objects!Q22</f>
        <v>Bag (Liquid Crystal Polymer Pellets)</v>
      </c>
      <c r="F37" t="str">
        <f>VLOOKUP(E37, 'Pellets (Poly)'!F:J, 5,FALSE)</f>
        <v>Liquid Crystal Polymer</v>
      </c>
      <c r="G37" s="8">
        <v>3</v>
      </c>
      <c r="H37" s="8">
        <v>10</v>
      </c>
      <c r="I37" s="8">
        <v>64</v>
      </c>
    </row>
    <row r="38" spans="1:9" x14ac:dyDescent="0.2">
      <c r="A38" s="4" t="str">
        <f>[1]Enums!$A$101</f>
        <v>1.0.7</v>
      </c>
      <c r="B38" s="21" t="s">
        <v>2834</v>
      </c>
      <c r="C38" s="14" t="str">
        <f xml:space="preserve"> VLOOKUP(D38, Molds!C:E, 3, FALSE)&amp;" ("&amp;F38&amp;")"</f>
        <v>Fibers (Low Density PolyEthylene)</v>
      </c>
      <c r="D38" s="8" t="str">
        <f xml:space="preserve"> Molds!$C$8</f>
        <v>Metal Die (Fibers)</v>
      </c>
      <c r="E38" t="str">
        <f>Objects!Q23</f>
        <v>Bag (Low Density PolyEthylene Pellets)</v>
      </c>
      <c r="F38" t="str">
        <f>VLOOKUP(E38, 'Pellets (Poly)'!F:J, 5,FALSE)</f>
        <v>Low Density PolyEthylene</v>
      </c>
      <c r="G38" s="8">
        <v>3</v>
      </c>
      <c r="H38" s="8">
        <v>10</v>
      </c>
      <c r="I38" s="8">
        <v>64</v>
      </c>
    </row>
    <row r="39" spans="1:9" x14ac:dyDescent="0.2">
      <c r="A39" s="4" t="str">
        <f>[1]Enums!$A$101</f>
        <v>1.0.7</v>
      </c>
      <c r="B39" s="21" t="s">
        <v>2833</v>
      </c>
      <c r="C39" s="14" t="str">
        <f xml:space="preserve"> VLOOKUP(D39, Molds!C:E, 3, FALSE)&amp;" ("&amp;F39&amp;")"</f>
        <v>Fibers (Medium Density PolyEthylene)</v>
      </c>
      <c r="D39" s="8" t="str">
        <f xml:space="preserve"> Molds!$C$8</f>
        <v>Metal Die (Fibers)</v>
      </c>
      <c r="E39" t="str">
        <f>Objects!Q24</f>
        <v>Bag (Medium Density PolyEthylene Pellets)</v>
      </c>
      <c r="F39" t="str">
        <f>VLOOKUP(E39, 'Pellets (Poly)'!F:J, 5,FALSE)</f>
        <v>Medium Density PolyEthylene</v>
      </c>
      <c r="G39" s="8">
        <v>3</v>
      </c>
      <c r="H39" s="8">
        <v>10</v>
      </c>
      <c r="I39" s="8">
        <v>64</v>
      </c>
    </row>
    <row r="40" spans="1:9" x14ac:dyDescent="0.2">
      <c r="A40" s="4"/>
      <c r="B40" s="21" t="s">
        <v>2832</v>
      </c>
      <c r="C40" s="14" t="str">
        <f xml:space="preserve"> VLOOKUP(D40, Molds!C:E, 3, FALSE)&amp;" ("&amp;F40&amp;")"</f>
        <v>Fibers (Melamine-Formaldehyde Polymers)</v>
      </c>
      <c r="D40" s="8" t="str">
        <f xml:space="preserve"> Molds!$C$8</f>
        <v>Metal Die (Fibers)</v>
      </c>
      <c r="E40" t="str">
        <f>Objects!Q25</f>
        <v>Bag (Melamine-Formaldehyde Polymers Pellets)</v>
      </c>
      <c r="F40" t="str">
        <f>VLOOKUP(E40, 'Pellets (Poly)'!F:J, 5,FALSE)</f>
        <v>Melamine-Formaldehyde Polymers</v>
      </c>
      <c r="G40" s="8">
        <v>3</v>
      </c>
      <c r="H40" s="8">
        <v>10</v>
      </c>
      <c r="I40" s="8">
        <v>64</v>
      </c>
    </row>
    <row r="41" spans="1:9" x14ac:dyDescent="0.2">
      <c r="A41" s="4" t="str">
        <f>[1]Enums!$A$101</f>
        <v>1.0.7</v>
      </c>
      <c r="B41" s="21" t="s">
        <v>2831</v>
      </c>
      <c r="C41" s="14" t="str">
        <f xml:space="preserve"> VLOOKUP(D41, Molds!C:E, 3, FALSE)&amp;" ("&amp;F41&amp;")"</f>
        <v>Fibers (Metaldehyde)</v>
      </c>
      <c r="D41" s="8" t="str">
        <f xml:space="preserve"> Molds!$C$8</f>
        <v>Metal Die (Fibers)</v>
      </c>
      <c r="E41" t="str">
        <f>Objects!Q26</f>
        <v>Bag (Metaldehyde Pellets)</v>
      </c>
      <c r="F41" t="str">
        <f>VLOOKUP(E41, 'Pellets (Poly)'!F:J, 5,FALSE)</f>
        <v>Metaldehyde</v>
      </c>
      <c r="G41" s="8">
        <v>3</v>
      </c>
      <c r="H41" s="8">
        <v>10</v>
      </c>
      <c r="I41" s="8">
        <v>64</v>
      </c>
    </row>
    <row r="42" spans="1:9" x14ac:dyDescent="0.2">
      <c r="A42" s="4"/>
      <c r="B42" s="21" t="s">
        <v>2830</v>
      </c>
      <c r="C42" s="14" t="str">
        <f xml:space="preserve"> VLOOKUP(D42, Molds!C:E, 3, FALSE)&amp;" ("&amp;F42&amp;")"</f>
        <v>Fibers (Nitrile-Butadiene Rubber)</v>
      </c>
      <c r="D42" s="8" t="str">
        <f xml:space="preserve"> Molds!$C$8</f>
        <v>Metal Die (Fibers)</v>
      </c>
      <c r="E42" t="str">
        <f>Objects!Q27</f>
        <v>Bag (Nitrile-Butadiene Rubber Pellets)</v>
      </c>
      <c r="F42" t="str">
        <f>VLOOKUP(E42, 'Pellets (Poly)'!F:J, 5,FALSE)</f>
        <v>Nitrile-Butadiene Rubber</v>
      </c>
      <c r="G42" s="8">
        <v>3</v>
      </c>
      <c r="H42" s="8">
        <v>10</v>
      </c>
      <c r="I42" s="8">
        <v>64</v>
      </c>
    </row>
    <row r="43" spans="1:9" x14ac:dyDescent="0.2">
      <c r="A43" s="4" t="str">
        <f>[1]Enums!$A$101</f>
        <v>1.0.7</v>
      </c>
      <c r="B43" s="21" t="s">
        <v>2829</v>
      </c>
      <c r="C43" s="14" t="str">
        <f xml:space="preserve"> VLOOKUP(D43, Molds!C:E, 3, FALSE)&amp;" ("&amp;F43&amp;")"</f>
        <v>Fibers (Paraformaldehyde)</v>
      </c>
      <c r="D43" s="8" t="str">
        <f xml:space="preserve"> Molds!$C$8</f>
        <v>Metal Die (Fibers)</v>
      </c>
      <c r="E43" t="str">
        <f>Objects!Q28</f>
        <v>Bag (Paraformaldehyde Pellets)</v>
      </c>
      <c r="F43" t="str">
        <f>VLOOKUP(E43, 'Pellets (Poly)'!F:J, 5,FALSE)</f>
        <v>Paraformaldehyde</v>
      </c>
      <c r="G43" s="8">
        <v>3</v>
      </c>
      <c r="H43" s="8">
        <v>10</v>
      </c>
      <c r="I43" s="8">
        <v>64</v>
      </c>
    </row>
    <row r="44" spans="1:9" x14ac:dyDescent="0.2">
      <c r="A44" s="4" t="str">
        <f>[1]Enums!$A$101</f>
        <v>1.0.7</v>
      </c>
      <c r="B44" s="21" t="s">
        <v>2828</v>
      </c>
      <c r="C44" s="14" t="str">
        <f xml:space="preserve"> VLOOKUP(D44, Molds!C:E, 3, FALSE)&amp;" ("&amp;F44&amp;")"</f>
        <v>Fibers (Paraledhyde)</v>
      </c>
      <c r="D44" s="8" t="str">
        <f xml:space="preserve"> Molds!$C$8</f>
        <v>Metal Die (Fibers)</v>
      </c>
      <c r="E44" t="str">
        <f>Objects!Q29</f>
        <v>Bag (Paraledhyde Pellets)</v>
      </c>
      <c r="F44" t="str">
        <f>VLOOKUP(E44, 'Pellets (Poly)'!F:J, 5,FALSE)</f>
        <v>Paraledhyde</v>
      </c>
      <c r="G44" s="8">
        <v>3</v>
      </c>
      <c r="H44" s="8">
        <v>10</v>
      </c>
      <c r="I44" s="8">
        <v>64</v>
      </c>
    </row>
    <row r="45" spans="1:9" x14ac:dyDescent="0.2">
      <c r="A45" s="4"/>
      <c r="B45" s="21" t="s">
        <v>2827</v>
      </c>
      <c r="C45" s="14" t="str">
        <f xml:space="preserve"> VLOOKUP(D45, Molds!C:E, 3, FALSE)&amp;" ("&amp;F45&amp;")"</f>
        <v>Fibers (Phenolic Resin)</v>
      </c>
      <c r="D45" s="8" t="str">
        <f xml:space="preserve"> Molds!$C$8</f>
        <v>Metal Die (Fibers)</v>
      </c>
      <c r="E45" t="str">
        <f>Objects!Q30</f>
        <v>Bag (Phenolic Resin Pellets)</v>
      </c>
      <c r="F45" t="str">
        <f>VLOOKUP(E45, 'Pellets (Poly)'!F:J, 5,FALSE)</f>
        <v>Phenolic Resin</v>
      </c>
      <c r="G45" s="8">
        <v>3</v>
      </c>
      <c r="H45" s="8">
        <v>10</v>
      </c>
      <c r="I45" s="8">
        <v>64</v>
      </c>
    </row>
    <row r="46" spans="1:9" x14ac:dyDescent="0.2">
      <c r="A46" s="4" t="str">
        <f>[1]Enums!$A$101</f>
        <v>1.0.7</v>
      </c>
      <c r="B46" s="21" t="s">
        <v>2826</v>
      </c>
      <c r="C46" s="14" t="str">
        <f xml:space="preserve"> VLOOKUP(D46, Molds!C:E, 3, FALSE)&amp;" ("&amp;F46&amp;")"</f>
        <v>Fibers (Poly(3-Hydroxybutyrate-Co-3-Hydroxyvalerate))</v>
      </c>
      <c r="D46" s="8" t="str">
        <f xml:space="preserve"> Molds!$C$8</f>
        <v>Metal Die (Fibers)</v>
      </c>
      <c r="E46" t="str">
        <f>Objects!Q31</f>
        <v>Bag (Poly(3-Hydroxybutyrate-Co-3-Hydroxyvalerate) Pellets)</v>
      </c>
      <c r="F46" t="str">
        <f>VLOOKUP(E46, 'Pellets (Poly)'!F:J, 5,FALSE)</f>
        <v>Poly(3-Hydroxybutyrate-Co-3-Hydroxyvalerate)</v>
      </c>
      <c r="G46" s="8">
        <v>3</v>
      </c>
      <c r="H46" s="8">
        <v>10</v>
      </c>
      <c r="I46" s="8">
        <v>64</v>
      </c>
    </row>
    <row r="47" spans="1:9" x14ac:dyDescent="0.2">
      <c r="A47" s="4"/>
      <c r="B47" s="21" t="s">
        <v>2825</v>
      </c>
      <c r="C47" s="14" t="str">
        <f xml:space="preserve"> VLOOKUP(D47, Molds!C:E, 3, FALSE)&amp;" ("&amp;F47&amp;")"</f>
        <v>Fibers (Poly1-Butene)</v>
      </c>
      <c r="D47" s="8" t="str">
        <f xml:space="preserve"> Molds!$C$8</f>
        <v>Metal Die (Fibers)</v>
      </c>
      <c r="E47" t="str">
        <f>Objects!Q32</f>
        <v>Bag (Poly1-Butene Pellets)</v>
      </c>
      <c r="F47" t="str">
        <f>VLOOKUP(E47, 'Pellets (Poly)'!F:J, 5,FALSE)</f>
        <v>Poly1-Butene</v>
      </c>
      <c r="G47" s="8">
        <v>3</v>
      </c>
      <c r="H47" s="8">
        <v>10</v>
      </c>
      <c r="I47" s="8">
        <v>64</v>
      </c>
    </row>
    <row r="48" spans="1:9" x14ac:dyDescent="0.2">
      <c r="A48" s="4"/>
      <c r="B48" s="21" t="s">
        <v>2824</v>
      </c>
      <c r="C48" s="14" t="str">
        <f xml:space="preserve"> VLOOKUP(D48, Molds!C:E, 3, FALSE)&amp;" ("&amp;F48&amp;")"</f>
        <v>Fibers (Poly2,6-Dimethyl-1,4-Phenylene Ether)</v>
      </c>
      <c r="D48" s="8" t="str">
        <f xml:space="preserve"> Molds!$C$8</f>
        <v>Metal Die (Fibers)</v>
      </c>
      <c r="E48" t="str">
        <f>Objects!Q33</f>
        <v>Bag (Poly2,6-Dimethyl-1,4-Phenylene Ether Pellets)</v>
      </c>
      <c r="F48" t="str">
        <f>VLOOKUP(E48, 'Pellets (Poly)'!F:J, 5,FALSE)</f>
        <v>Poly2,6-Dimethyl-1,4-Phenylene Ether</v>
      </c>
      <c r="G48" s="8">
        <v>3</v>
      </c>
      <c r="H48" s="8">
        <v>10</v>
      </c>
      <c r="I48" s="8">
        <v>64</v>
      </c>
    </row>
    <row r="49" spans="1:9" x14ac:dyDescent="0.2">
      <c r="A49" s="4"/>
      <c r="B49" s="21" t="s">
        <v>2823</v>
      </c>
      <c r="C49" s="14" t="str">
        <f xml:space="preserve"> VLOOKUP(D49, Molds!C:E, 3, FALSE)&amp;" ("&amp;F49&amp;")"</f>
        <v>Fibers (Poly-2-Hydroxy Butyrate)</v>
      </c>
      <c r="D49" s="8" t="str">
        <f xml:space="preserve"> Molds!$C$8</f>
        <v>Metal Die (Fibers)</v>
      </c>
      <c r="E49" t="str">
        <f>Objects!Q34</f>
        <v>Bag (Poly-2-Hydroxy Butyrate Pellets)</v>
      </c>
      <c r="F49" t="str">
        <f>VLOOKUP(E49, 'Pellets (Poly)'!F:J, 5,FALSE)</f>
        <v>Poly-2-Hydroxy Butyrate</v>
      </c>
      <c r="G49" s="8">
        <v>3</v>
      </c>
      <c r="H49" s="8">
        <v>10</v>
      </c>
      <c r="I49" s="8">
        <v>64</v>
      </c>
    </row>
    <row r="50" spans="1:9" x14ac:dyDescent="0.2">
      <c r="A50" s="4"/>
      <c r="B50" s="21" t="s">
        <v>2822</v>
      </c>
      <c r="C50" s="14" t="str">
        <f xml:space="preserve"> VLOOKUP(D50, Molds!C:E, 3, FALSE)&amp;" ("&amp;F50&amp;")"</f>
        <v>Fibers (Poly2-Hydroxyethyl Methacrylate)</v>
      </c>
      <c r="D50" s="8" t="str">
        <f xml:space="preserve"> Molds!$C$8</f>
        <v>Metal Die (Fibers)</v>
      </c>
      <c r="E50" t="str">
        <f>Objects!Q35</f>
        <v>Bag (Poly2-Hydroxyethyl Methacrylate Pellets)</v>
      </c>
      <c r="F50" t="str">
        <f>VLOOKUP(E50, 'Pellets (Poly)'!F:J, 5,FALSE)</f>
        <v>Poly2-Hydroxyethyl Methacrylate</v>
      </c>
      <c r="G50" s="8">
        <v>3</v>
      </c>
      <c r="H50" s="8">
        <v>10</v>
      </c>
      <c r="I50" s="8">
        <v>64</v>
      </c>
    </row>
    <row r="51" spans="1:9" x14ac:dyDescent="0.2">
      <c r="A51" s="4"/>
      <c r="B51" s="21" t="s">
        <v>2821</v>
      </c>
      <c r="C51" s="14" t="str">
        <f xml:space="preserve"> VLOOKUP(D51, Molds!C:E, 3, FALSE)&amp;" ("&amp;F51&amp;")"</f>
        <v>Fibers (PolyAcrylic Ester)</v>
      </c>
      <c r="D51" s="8" t="str">
        <f xml:space="preserve"> Molds!$C$8</f>
        <v>Metal Die (Fibers)</v>
      </c>
      <c r="E51" t="str">
        <f>Objects!Q36</f>
        <v>Bag (PolyAcrylic Ester Pellets)</v>
      </c>
      <c r="F51" t="str">
        <f>VLOOKUP(E51, 'Pellets (Poly)'!F:J, 5,FALSE)</f>
        <v>PolyAcrylic Ester</v>
      </c>
      <c r="G51" s="8">
        <v>3</v>
      </c>
      <c r="H51" s="8">
        <v>10</v>
      </c>
      <c r="I51" s="8">
        <v>64</v>
      </c>
    </row>
    <row r="52" spans="1:9" x14ac:dyDescent="0.2">
      <c r="A52" s="4" t="str">
        <f>[1]Enums!$A$101</f>
        <v>1.0.7</v>
      </c>
      <c r="B52" s="21" t="s">
        <v>2820</v>
      </c>
      <c r="C52" s="14" t="str">
        <f xml:space="preserve"> VLOOKUP(D52, Molds!C:E, 3, FALSE)&amp;" ("&amp;F52&amp;")"</f>
        <v>Fibers (PolyAcrylonitrile)</v>
      </c>
      <c r="D52" s="8" t="str">
        <f xml:space="preserve"> Molds!$C$8</f>
        <v>Metal Die (Fibers)</v>
      </c>
      <c r="E52" t="str">
        <f>Objects!Q37</f>
        <v>Bag (PolyAcrylonitrile Pellets)</v>
      </c>
      <c r="F52" t="str">
        <f>VLOOKUP(E52, 'Pellets (Poly)'!F:J, 5,FALSE)</f>
        <v>PolyAcrylonitrile</v>
      </c>
      <c r="G52" s="8">
        <v>3</v>
      </c>
      <c r="H52" s="8">
        <v>10</v>
      </c>
      <c r="I52" s="8">
        <v>64</v>
      </c>
    </row>
    <row r="53" spans="1:9" x14ac:dyDescent="0.2">
      <c r="A53" s="4" t="str">
        <f>[1]Enums!$A$101</f>
        <v>1.0.7</v>
      </c>
      <c r="B53" s="21" t="s">
        <v>2819</v>
      </c>
      <c r="C53" s="14" t="str">
        <f xml:space="preserve"> VLOOKUP(D53, Molds!C:E, 3, FALSE)&amp;" ("&amp;F53&amp;")"</f>
        <v>Fibers (PolyButadiene)</v>
      </c>
      <c r="D53" s="8" t="str">
        <f xml:space="preserve"> Molds!$C$8</f>
        <v>Metal Die (Fibers)</v>
      </c>
      <c r="E53" t="str">
        <f>Objects!Q38</f>
        <v>Bag (PolyButadiene Pellets)</v>
      </c>
      <c r="F53" t="str">
        <f>VLOOKUP(E53, 'Pellets (Poly)'!F:J, 5,FALSE)</f>
        <v>PolyButadiene</v>
      </c>
      <c r="G53" s="8">
        <v>3</v>
      </c>
      <c r="H53" s="8">
        <v>10</v>
      </c>
      <c r="I53" s="8">
        <v>64</v>
      </c>
    </row>
    <row r="54" spans="1:9" x14ac:dyDescent="0.2">
      <c r="A54" s="4"/>
      <c r="B54" s="21" t="s">
        <v>2818</v>
      </c>
      <c r="C54" s="14" t="str">
        <f xml:space="preserve"> VLOOKUP(D54, Molds!C:E, 3, FALSE)&amp;" ("&amp;F54&amp;")"</f>
        <v>Fibers (PolyButadiene Rubber)</v>
      </c>
      <c r="D54" s="8" t="str">
        <f xml:space="preserve"> Molds!$C$8</f>
        <v>Metal Die (Fibers)</v>
      </c>
      <c r="E54" t="str">
        <f>Objects!Q39</f>
        <v>Bag (PolyButadiene Rubber Pellets)</v>
      </c>
      <c r="F54" t="str">
        <f>VLOOKUP(E54, 'Pellets (Poly)'!F:J, 5,FALSE)</f>
        <v>PolyButadiene Rubber</v>
      </c>
      <c r="G54" s="8">
        <v>3</v>
      </c>
      <c r="H54" s="8">
        <v>10</v>
      </c>
      <c r="I54" s="8">
        <v>64</v>
      </c>
    </row>
    <row r="55" spans="1:9" x14ac:dyDescent="0.2">
      <c r="A55" s="4" t="str">
        <f>[1]Enums!$A$101</f>
        <v>1.0.7</v>
      </c>
      <c r="B55" s="21" t="s">
        <v>2817</v>
      </c>
      <c r="C55" s="14" t="str">
        <f xml:space="preserve"> VLOOKUP(D55, Molds!C:E, 3, FALSE)&amp;" ("&amp;F55&amp;")"</f>
        <v>Fibers (PolyButylene Succinate)</v>
      </c>
      <c r="D55" s="8" t="str">
        <f xml:space="preserve"> Molds!$C$8</f>
        <v>Metal Die (Fibers)</v>
      </c>
      <c r="E55" t="str">
        <f>Objects!Q40</f>
        <v>Bag (PolyButylene Succinate Pellets)</v>
      </c>
      <c r="F55" t="str">
        <f>VLOOKUP(E55, 'Pellets (Poly)'!F:J, 5,FALSE)</f>
        <v>PolyButylene Succinate</v>
      </c>
      <c r="G55" s="8">
        <v>3</v>
      </c>
      <c r="H55" s="8">
        <v>10</v>
      </c>
      <c r="I55" s="8">
        <v>64</v>
      </c>
    </row>
    <row r="56" spans="1:9" x14ac:dyDescent="0.2">
      <c r="A56" s="4" t="str">
        <f>[1]Enums!$A$101</f>
        <v>1.0.7</v>
      </c>
      <c r="B56" s="21" t="s">
        <v>2816</v>
      </c>
      <c r="C56" s="14" t="str">
        <f xml:space="preserve"> VLOOKUP(D56, Molds!C:E, 3, FALSE)&amp;" ("&amp;F56&amp;")"</f>
        <v>Fibers (PolyButylene Terephthalate)</v>
      </c>
      <c r="D56" s="8" t="str">
        <f xml:space="preserve"> Molds!$C$8</f>
        <v>Metal Die (Fibers)</v>
      </c>
      <c r="E56" t="str">
        <f>Objects!Q41</f>
        <v>Bag (PolyButylene Terephthalate Pellets)</v>
      </c>
      <c r="F56" t="str">
        <f>VLOOKUP(E56, 'Pellets (Poly)'!F:J, 5,FALSE)</f>
        <v>PolyButylene Terephthalate</v>
      </c>
      <c r="G56" s="8">
        <v>3</v>
      </c>
      <c r="H56" s="8">
        <v>10</v>
      </c>
      <c r="I56" s="8">
        <v>64</v>
      </c>
    </row>
    <row r="57" spans="1:9" x14ac:dyDescent="0.2">
      <c r="A57" s="4" t="str">
        <f>[1]Enums!$A$101</f>
        <v>1.0.7</v>
      </c>
      <c r="B57" s="21" t="s">
        <v>2815</v>
      </c>
      <c r="C57" s="14" t="str">
        <f xml:space="preserve"> VLOOKUP(D57, Molds!C:E, 3, FALSE)&amp;" ("&amp;F57&amp;")"</f>
        <v>Fibers (PolyCaprolactone)</v>
      </c>
      <c r="D57" s="8" t="str">
        <f xml:space="preserve"> Molds!$C$8</f>
        <v>Metal Die (Fibers)</v>
      </c>
      <c r="E57" t="str">
        <f>Objects!Q42</f>
        <v>Bag (PolyCaprolactone Pellets)</v>
      </c>
      <c r="F57" t="str">
        <f>VLOOKUP(E57, 'Pellets (Poly)'!F:J, 5,FALSE)</f>
        <v>PolyCaprolactone</v>
      </c>
      <c r="G57" s="8">
        <v>3</v>
      </c>
      <c r="H57" s="8">
        <v>10</v>
      </c>
      <c r="I57" s="8">
        <v>64</v>
      </c>
    </row>
    <row r="58" spans="1:9" x14ac:dyDescent="0.2">
      <c r="A58" s="4" t="str">
        <f>[1]Enums!$A$101</f>
        <v>1.0.7</v>
      </c>
      <c r="B58" s="21" t="s">
        <v>2814</v>
      </c>
      <c r="C58" s="14" t="str">
        <f xml:space="preserve"> VLOOKUP(D58, Molds!C:E, 3, FALSE)&amp;" ("&amp;F58&amp;")"</f>
        <v>Fibers (PolyCarbonate)</v>
      </c>
      <c r="D58" s="8" t="str">
        <f xml:space="preserve"> Molds!$C$8</f>
        <v>Metal Die (Fibers)</v>
      </c>
      <c r="E58" t="str">
        <f>Objects!Q43</f>
        <v>Bag (PolyCarbonate Pellets)</v>
      </c>
      <c r="F58" t="str">
        <f>VLOOKUP(E58, 'Pellets (Poly)'!F:J, 5,FALSE)</f>
        <v>PolyCarbonate</v>
      </c>
      <c r="G58" s="8">
        <v>3</v>
      </c>
      <c r="H58" s="8">
        <v>10</v>
      </c>
      <c r="I58" s="8">
        <v>64</v>
      </c>
    </row>
    <row r="59" spans="1:9" x14ac:dyDescent="0.2">
      <c r="A59" s="4"/>
      <c r="B59" s="21" t="s">
        <v>2813</v>
      </c>
      <c r="C59" s="14" t="str">
        <f xml:space="preserve"> VLOOKUP(D59, Molds!C:E, 3, FALSE)&amp;" ("&amp;F59&amp;")"</f>
        <v>Fibers (PolyChloroPrene)</v>
      </c>
      <c r="D59" s="8" t="str">
        <f xml:space="preserve"> Molds!$C$8</f>
        <v>Metal Die (Fibers)</v>
      </c>
      <c r="E59" t="str">
        <f>Objects!Q44</f>
        <v>Bag (PolyChloroPrene Pellets)</v>
      </c>
      <c r="F59" t="str">
        <f>VLOOKUP(E59, 'Pellets (Poly)'!F:J, 5,FALSE)</f>
        <v>PolyChloroPrene</v>
      </c>
      <c r="G59" s="8">
        <v>3</v>
      </c>
      <c r="H59" s="8">
        <v>10</v>
      </c>
      <c r="I59" s="8">
        <v>64</v>
      </c>
    </row>
    <row r="60" spans="1:9" x14ac:dyDescent="0.2">
      <c r="A60" s="4"/>
      <c r="B60" s="21" t="s">
        <v>2812</v>
      </c>
      <c r="C60" s="14" t="str">
        <f xml:space="preserve"> VLOOKUP(D60, Molds!C:E, 3, FALSE)&amp;" ("&amp;F60&amp;")"</f>
        <v>Fibers (PolyChlorotrifluoroethylene)</v>
      </c>
      <c r="D60" s="8" t="str">
        <f xml:space="preserve"> Molds!$C$8</f>
        <v>Metal Die (Fibers)</v>
      </c>
      <c r="E60" t="str">
        <f>Objects!Q45</f>
        <v>Bag (PolyChlorotrifluoroethylene Pellets)</v>
      </c>
      <c r="F60" t="str">
        <f>VLOOKUP(E60, 'Pellets (Poly)'!F:J, 5,FALSE)</f>
        <v>PolyChlorotrifluoroethylene</v>
      </c>
      <c r="G60" s="8">
        <v>3</v>
      </c>
      <c r="H60" s="8">
        <v>10</v>
      </c>
      <c r="I60" s="8">
        <v>64</v>
      </c>
    </row>
    <row r="61" spans="1:9" x14ac:dyDescent="0.2">
      <c r="A61" s="4" t="str">
        <f>[1]Enums!$A$101</f>
        <v>1.0.7</v>
      </c>
      <c r="B61" s="21" t="s">
        <v>2811</v>
      </c>
      <c r="C61" s="14" t="str">
        <f xml:space="preserve"> VLOOKUP(D61, Molds!C:E, 3, FALSE)&amp;" ("&amp;F61&amp;")"</f>
        <v>Fibers (PolyDiMethylSiloxane)</v>
      </c>
      <c r="D61" s="8" t="str">
        <f xml:space="preserve"> Molds!$C$8</f>
        <v>Metal Die (Fibers)</v>
      </c>
      <c r="E61" t="str">
        <f>Objects!Q46</f>
        <v>Bag (PolyDiMethylSiloxane Pellets)</v>
      </c>
      <c r="F61" t="str">
        <f>VLOOKUP(E61, 'Pellets (Poly)'!F:J, 5,FALSE)</f>
        <v>PolyDiMethylSiloxane</v>
      </c>
      <c r="G61" s="8">
        <v>3</v>
      </c>
      <c r="H61" s="8">
        <v>10</v>
      </c>
      <c r="I61" s="8">
        <v>64</v>
      </c>
    </row>
    <row r="62" spans="1:9" x14ac:dyDescent="0.2">
      <c r="A62" s="4" t="str">
        <f>[1]Enums!$A$101</f>
        <v>1.0.7</v>
      </c>
      <c r="B62" s="21" t="s">
        <v>2810</v>
      </c>
      <c r="C62" s="14" t="str">
        <f xml:space="preserve"> VLOOKUP(D62, Molds!C:E, 3, FALSE)&amp;" ("&amp;F62&amp;")"</f>
        <v>Fibers (PolyEther Ether Ketone)</v>
      </c>
      <c r="D62" s="8" t="str">
        <f xml:space="preserve"> Molds!$C$8</f>
        <v>Metal Die (Fibers)</v>
      </c>
      <c r="E62" t="str">
        <f>Objects!Q47</f>
        <v>Bag (PolyEther Ether Ketone Pellets)</v>
      </c>
      <c r="F62" t="str">
        <f>VLOOKUP(E62, 'Pellets (Poly)'!F:J, 5,FALSE)</f>
        <v>PolyEther Ether Ketone</v>
      </c>
      <c r="G62" s="8">
        <v>3</v>
      </c>
      <c r="H62" s="8">
        <v>10</v>
      </c>
      <c r="I62" s="8">
        <v>64</v>
      </c>
    </row>
    <row r="63" spans="1:9" x14ac:dyDescent="0.2">
      <c r="A63" s="4" t="str">
        <f>[1]Enums!$A$101</f>
        <v>1.0.7</v>
      </c>
      <c r="B63" s="21" t="s">
        <v>2809</v>
      </c>
      <c r="C63" s="14" t="str">
        <f xml:space="preserve"> VLOOKUP(D63, Molds!C:E, 3, FALSE)&amp;" ("&amp;F63&amp;")"</f>
        <v>Fibers (PolyEtherImide)</v>
      </c>
      <c r="D63" s="8" t="str">
        <f xml:space="preserve"> Molds!$C$8</f>
        <v>Metal Die (Fibers)</v>
      </c>
      <c r="E63" t="str">
        <f>Objects!Q48</f>
        <v>Bag (PolyEtherImide Pellets)</v>
      </c>
      <c r="F63" t="str">
        <f>VLOOKUP(E63, 'Pellets (Poly)'!F:J, 5,FALSE)</f>
        <v>PolyEtherImide</v>
      </c>
      <c r="G63" s="8">
        <v>3</v>
      </c>
      <c r="H63" s="8">
        <v>10</v>
      </c>
      <c r="I63" s="8">
        <v>64</v>
      </c>
    </row>
    <row r="64" spans="1:9" x14ac:dyDescent="0.2">
      <c r="A64" s="4"/>
      <c r="B64" s="21" t="s">
        <v>2808</v>
      </c>
      <c r="C64" s="14" t="str">
        <f xml:space="preserve"> VLOOKUP(D64, Molds!C:E, 3, FALSE)&amp;" ("&amp;F64&amp;")"</f>
        <v>Fibers (PolyEthyl Acrylate)</v>
      </c>
      <c r="D64" s="8" t="str">
        <f xml:space="preserve"> Molds!$C$8</f>
        <v>Metal Die (Fibers)</v>
      </c>
      <c r="E64" t="str">
        <f>Objects!Q49</f>
        <v>Bag (PolyEthyl Acrylate Pellets)</v>
      </c>
      <c r="F64" t="str">
        <f>VLOOKUP(E64, 'Pellets (Poly)'!F:J, 5,FALSE)</f>
        <v>PolyEthyl Acrylate</v>
      </c>
      <c r="G64" s="8">
        <v>3</v>
      </c>
      <c r="H64" s="8">
        <v>10</v>
      </c>
      <c r="I64" s="8">
        <v>64</v>
      </c>
    </row>
    <row r="65" spans="1:9" x14ac:dyDescent="0.2">
      <c r="A65" s="4"/>
      <c r="B65" s="21" t="s">
        <v>2807</v>
      </c>
      <c r="C65" s="14" t="str">
        <f xml:space="preserve"> VLOOKUP(D65, Molds!C:E, 3, FALSE)&amp;" ("&amp;F65&amp;")"</f>
        <v>Fibers (PolyEthylene Adipate)</v>
      </c>
      <c r="D65" s="8" t="str">
        <f xml:space="preserve"> Molds!$C$8</f>
        <v>Metal Die (Fibers)</v>
      </c>
      <c r="E65" t="str">
        <f>Objects!Q50</f>
        <v>Bag (PolyEthylene Adipate Pellets)</v>
      </c>
      <c r="F65" t="str">
        <f>VLOOKUP(E65, 'Pellets (Poly)'!F:J, 5,FALSE)</f>
        <v>PolyEthylene Adipate</v>
      </c>
      <c r="G65" s="8">
        <v>3</v>
      </c>
      <c r="H65" s="8">
        <v>10</v>
      </c>
      <c r="I65" s="8">
        <v>64</v>
      </c>
    </row>
    <row r="66" spans="1:9" x14ac:dyDescent="0.2">
      <c r="A66" s="4" t="str">
        <f>[1]Enums!$A$101</f>
        <v>1.0.7</v>
      </c>
      <c r="B66" s="21" t="s">
        <v>2806</v>
      </c>
      <c r="C66" s="14" t="str">
        <f xml:space="preserve"> VLOOKUP(D66, Molds!C:E, 3, FALSE)&amp;" ("&amp;F66&amp;")"</f>
        <v>Fibers (PolyEthylene Glycol)</v>
      </c>
      <c r="D66" s="8" t="str">
        <f xml:space="preserve"> Molds!$C$8</f>
        <v>Metal Die (Fibers)</v>
      </c>
      <c r="E66" t="str">
        <f>Objects!Q51</f>
        <v>Bag (PolyEthylene Glycol Pellets)</v>
      </c>
      <c r="F66" t="str">
        <f>VLOOKUP(E66, 'Pellets (Poly)'!F:J, 5,FALSE)</f>
        <v>PolyEthylene Glycol</v>
      </c>
      <c r="G66" s="8">
        <v>3</v>
      </c>
      <c r="H66" s="8">
        <v>10</v>
      </c>
      <c r="I66" s="8">
        <v>64</v>
      </c>
    </row>
    <row r="67" spans="1:9" x14ac:dyDescent="0.2">
      <c r="A67" s="4"/>
      <c r="B67" s="21" t="s">
        <v>2805</v>
      </c>
      <c r="C67" s="14" t="str">
        <f xml:space="preserve"> VLOOKUP(D67, Molds!C:E, 3, FALSE)&amp;" ("&amp;F67&amp;")"</f>
        <v>Fibers (PolyEthylene Hexamethylene Dicarbamate)</v>
      </c>
      <c r="D67" s="8" t="str">
        <f xml:space="preserve"> Molds!$C$8</f>
        <v>Metal Die (Fibers)</v>
      </c>
      <c r="E67" t="str">
        <f>Objects!Q52</f>
        <v>Bag (PolyEthylene Hexamethylene Dicarbamate Pellets)</v>
      </c>
      <c r="F67" t="str">
        <f>VLOOKUP(E67, 'Pellets (Poly)'!F:J, 5,FALSE)</f>
        <v>PolyEthylene Hexamethylene Dicarbamate</v>
      </c>
      <c r="G67" s="8">
        <v>3</v>
      </c>
      <c r="H67" s="8">
        <v>10</v>
      </c>
      <c r="I67" s="8">
        <v>64</v>
      </c>
    </row>
    <row r="68" spans="1:9" x14ac:dyDescent="0.2">
      <c r="A68" s="4" t="str">
        <f>[1]Enums!$A$101</f>
        <v>1.0.7</v>
      </c>
      <c r="B68" s="21" t="s">
        <v>2804</v>
      </c>
      <c r="C68" s="14" t="str">
        <f xml:space="preserve"> VLOOKUP(D68, Molds!C:E, 3, FALSE)&amp;" ("&amp;F68&amp;")"</f>
        <v>Fibers (PolyEthylene Naphthalate)</v>
      </c>
      <c r="D68" s="8" t="str">
        <f xml:space="preserve"> Molds!$C$8</f>
        <v>Metal Die (Fibers)</v>
      </c>
      <c r="E68" t="str">
        <f>Objects!Q53</f>
        <v>Bag (PolyEthylene Naphthalate Pellets)</v>
      </c>
      <c r="F68" t="str">
        <f>VLOOKUP(E68, 'Pellets (Poly)'!F:J, 5,FALSE)</f>
        <v>PolyEthylene Naphthalate</v>
      </c>
      <c r="G68" s="8">
        <v>3</v>
      </c>
      <c r="H68" s="8">
        <v>10</v>
      </c>
      <c r="I68" s="8">
        <v>64</v>
      </c>
    </row>
    <row r="69" spans="1:9" x14ac:dyDescent="0.2">
      <c r="A69" s="4" t="str">
        <f>[1]Enums!$A$101</f>
        <v>1.0.7</v>
      </c>
      <c r="B69" s="21" t="s">
        <v>2803</v>
      </c>
      <c r="C69" s="14" t="str">
        <f xml:space="preserve"> VLOOKUP(D69, Molds!C:E, 3, FALSE)&amp;" ("&amp;F69&amp;")"</f>
        <v>Fibers (PolyEthylene Oxide)</v>
      </c>
      <c r="D69" s="8" t="str">
        <f xml:space="preserve"> Molds!$C$8</f>
        <v>Metal Die (Fibers)</v>
      </c>
      <c r="E69" t="str">
        <f>Objects!Q54</f>
        <v>Bag (PolyEthylene Oxide Pellets)</v>
      </c>
      <c r="F69" t="str">
        <f>VLOOKUP(E69, 'Pellets (Poly)'!F:J, 5,FALSE)</f>
        <v>PolyEthylene Oxide</v>
      </c>
      <c r="G69" s="8">
        <v>3</v>
      </c>
      <c r="H69" s="8">
        <v>10</v>
      </c>
      <c r="I69" s="8">
        <v>64</v>
      </c>
    </row>
    <row r="70" spans="1:9" x14ac:dyDescent="0.2">
      <c r="A70" s="4"/>
      <c r="B70" s="21" t="s">
        <v>2802</v>
      </c>
      <c r="C70" s="14" t="str">
        <f xml:space="preserve"> VLOOKUP(D70, Molds!C:E, 3, FALSE)&amp;" ("&amp;F70&amp;")"</f>
        <v>Fibers (PolyEthylene Sulphide)</v>
      </c>
      <c r="D70" s="8" t="str">
        <f xml:space="preserve"> Molds!$C$8</f>
        <v>Metal Die (Fibers)</v>
      </c>
      <c r="E70" t="str">
        <f>Objects!Q55</f>
        <v>Bag (PolyEthylene Sulphide Pellets)</v>
      </c>
      <c r="F70" t="str">
        <f>VLOOKUP(E70, 'Pellets (Poly)'!F:J, 5,FALSE)</f>
        <v>PolyEthylene Sulphide</v>
      </c>
      <c r="G70" s="8">
        <v>3</v>
      </c>
      <c r="H70" s="8">
        <v>10</v>
      </c>
      <c r="I70" s="8">
        <v>64</v>
      </c>
    </row>
    <row r="71" spans="1:9" x14ac:dyDescent="0.2">
      <c r="A71" s="4" t="str">
        <f>[1]Enums!$A$101</f>
        <v>1.0.7</v>
      </c>
      <c r="B71" s="21" t="s">
        <v>2801</v>
      </c>
      <c r="C71" s="14" t="str">
        <f xml:space="preserve"> VLOOKUP(D71, Molds!C:E, 3, FALSE)&amp;" ("&amp;F71&amp;")"</f>
        <v>Fibers (PolyEthylene Terephthalate)</v>
      </c>
      <c r="D71" s="8" t="str">
        <f xml:space="preserve"> Molds!$C$8</f>
        <v>Metal Die (Fibers)</v>
      </c>
      <c r="E71" t="str">
        <f>Objects!Q56</f>
        <v>Bag (PolyEthylene Terephthalate Pellets)</v>
      </c>
      <c r="F71" t="str">
        <f>VLOOKUP(E71, 'Pellets (Poly)'!F:J, 5,FALSE)</f>
        <v>PolyEthylene Terephthalate</v>
      </c>
      <c r="G71" s="8">
        <v>3</v>
      </c>
      <c r="H71" s="8">
        <v>10</v>
      </c>
      <c r="I71" s="8">
        <v>64</v>
      </c>
    </row>
    <row r="72" spans="1:9" x14ac:dyDescent="0.2">
      <c r="A72" s="4" t="str">
        <f>[1]Enums!$A$101</f>
        <v>1.0.7</v>
      </c>
      <c r="B72" s="21" t="s">
        <v>2800</v>
      </c>
      <c r="C72" s="14" t="str">
        <f xml:space="preserve"> VLOOKUP(D72, Molds!C:E, 3, FALSE)&amp;" ("&amp;F72&amp;")"</f>
        <v>Fibers (PolyEthylene Terephthalate Glycol-Modified)</v>
      </c>
      <c r="D72" s="8" t="str">
        <f xml:space="preserve"> Molds!$C$8</f>
        <v>Metal Die (Fibers)</v>
      </c>
      <c r="E72" t="str">
        <f>Objects!Q57</f>
        <v>Bag (PolyEthylene Terephthalate Glycol-Modified Pellets)</v>
      </c>
      <c r="F72" t="str">
        <f>VLOOKUP(E72, 'Pellets (Poly)'!F:J, 5,FALSE)</f>
        <v>PolyEthylene Terephthalate Glycol-Modified</v>
      </c>
      <c r="G72" s="8">
        <v>3</v>
      </c>
      <c r="H72" s="8">
        <v>10</v>
      </c>
      <c r="I72" s="8">
        <v>64</v>
      </c>
    </row>
    <row r="73" spans="1:9" x14ac:dyDescent="0.2">
      <c r="A73" s="4" t="str">
        <f>[1]Enums!$A$101</f>
        <v>1.0.7</v>
      </c>
      <c r="B73" s="21" t="s">
        <v>2799</v>
      </c>
      <c r="C73" s="14" t="str">
        <f xml:space="preserve"> VLOOKUP(D73, Molds!C:E, 3, FALSE)&amp;" ("&amp;F73&amp;")"</f>
        <v>Fibers (PolyGlycolic Acid)</v>
      </c>
      <c r="D73" s="8" t="str">
        <f xml:space="preserve"> Molds!$C$8</f>
        <v>Metal Die (Fibers)</v>
      </c>
      <c r="E73" t="str">
        <f>Objects!Q58</f>
        <v>Bag (PolyGlycolic Acid Pellets)</v>
      </c>
      <c r="F73" t="str">
        <f>VLOOKUP(E73, 'Pellets (Poly)'!F:J, 5,FALSE)</f>
        <v>PolyGlycolic Acid</v>
      </c>
      <c r="G73" s="8">
        <v>3</v>
      </c>
      <c r="H73" s="8">
        <v>10</v>
      </c>
      <c r="I73" s="8">
        <v>64</v>
      </c>
    </row>
    <row r="74" spans="1:9" x14ac:dyDescent="0.2">
      <c r="A74" s="4"/>
      <c r="B74" s="21" t="s">
        <v>2798</v>
      </c>
      <c r="C74" s="14" t="str">
        <f xml:space="preserve"> VLOOKUP(D74, Molds!C:E, 3, FALSE)&amp;" ("&amp;F74&amp;")"</f>
        <v>Fibers (PolyHexamethylene Adipamide)</v>
      </c>
      <c r="D74" s="8" t="str">
        <f xml:space="preserve"> Molds!$C$8</f>
        <v>Metal Die (Fibers)</v>
      </c>
      <c r="E74" t="str">
        <f>Objects!Q59</f>
        <v>Bag (PolyHexamethylene Adipamide Pellets)</v>
      </c>
      <c r="F74" t="str">
        <f>VLOOKUP(E74, 'Pellets (Poly)'!F:J, 5,FALSE)</f>
        <v>PolyHexamethylene Adipamide</v>
      </c>
      <c r="G74" s="8">
        <v>3</v>
      </c>
      <c r="H74" s="8">
        <v>10</v>
      </c>
      <c r="I74" s="8">
        <v>64</v>
      </c>
    </row>
    <row r="75" spans="1:9" x14ac:dyDescent="0.2">
      <c r="A75" s="4"/>
      <c r="B75" s="21" t="s">
        <v>2797</v>
      </c>
      <c r="C75" s="14" t="str">
        <f xml:space="preserve"> VLOOKUP(D75, Molds!C:E, 3, FALSE)&amp;" ("&amp;F75&amp;")"</f>
        <v>Fibers (PolyHexamethylene Sebacamide)</v>
      </c>
      <c r="D75" s="8" t="str">
        <f xml:space="preserve"> Molds!$C$8</f>
        <v>Metal Die (Fibers)</v>
      </c>
      <c r="E75" t="str">
        <f>Objects!Q60</f>
        <v>Bag (PolyHexamethylene Sebacamide Pellets)</v>
      </c>
      <c r="F75" t="str">
        <f>VLOOKUP(E75, 'Pellets (Poly)'!F:J, 5,FALSE)</f>
        <v>PolyHexamethylene Sebacamide</v>
      </c>
      <c r="G75" s="8">
        <v>3</v>
      </c>
      <c r="H75" s="8">
        <v>10</v>
      </c>
      <c r="I75" s="8">
        <v>64</v>
      </c>
    </row>
    <row r="76" spans="1:9" x14ac:dyDescent="0.2">
      <c r="A76" s="4" t="str">
        <f>[1]Enums!$A$101</f>
        <v>1.0.7</v>
      </c>
      <c r="B76" s="21" t="s">
        <v>2796</v>
      </c>
      <c r="C76" s="14" t="str">
        <f xml:space="preserve"> VLOOKUP(D76, Molds!C:E, 3, FALSE)&amp;" ("&amp;F76&amp;")"</f>
        <v>Fibers (PolyHydroxyalkanoate)</v>
      </c>
      <c r="D76" s="8" t="str">
        <f xml:space="preserve"> Molds!$C$8</f>
        <v>Metal Die (Fibers)</v>
      </c>
      <c r="E76" t="str">
        <f>Objects!Q61</f>
        <v>Bag (PolyHydroxyalkanoate Pellets)</v>
      </c>
      <c r="F76" t="str">
        <f>VLOOKUP(E76, 'Pellets (Poly)'!F:J, 5,FALSE)</f>
        <v>PolyHydroxyalkanoate</v>
      </c>
      <c r="G76" s="8">
        <v>3</v>
      </c>
      <c r="H76" s="8">
        <v>10</v>
      </c>
      <c r="I76" s="8">
        <v>64</v>
      </c>
    </row>
    <row r="77" spans="1:9" x14ac:dyDescent="0.2">
      <c r="A77" s="4"/>
      <c r="B77" s="21" t="s">
        <v>2795</v>
      </c>
      <c r="C77" s="14" t="str">
        <f xml:space="preserve"> VLOOKUP(D77, Molds!C:E, 3, FALSE)&amp;" ("&amp;F77&amp;")"</f>
        <v>Fibers (PolyHydroxybutyrate-Co-Hydroxyvalerate)</v>
      </c>
      <c r="D77" s="8" t="str">
        <f xml:space="preserve"> Molds!$C$8</f>
        <v>Metal Die (Fibers)</v>
      </c>
      <c r="E77" t="str">
        <f>Objects!Q62</f>
        <v>Bag (PolyHydroxybutyrate-Co-Hydroxyvalerate Pellets)</v>
      </c>
      <c r="F77" t="str">
        <f>VLOOKUP(E77, 'Pellets (Poly)'!F:J, 5,FALSE)</f>
        <v>PolyHydroxybutyrate-Co-Hydroxyvalerate</v>
      </c>
      <c r="G77" s="8">
        <v>3</v>
      </c>
      <c r="H77" s="8">
        <v>10</v>
      </c>
      <c r="I77" s="8">
        <v>64</v>
      </c>
    </row>
    <row r="78" spans="1:9" x14ac:dyDescent="0.2">
      <c r="A78" s="4" t="str">
        <f>[1]Enums!$A$101</f>
        <v>1.0.7</v>
      </c>
      <c r="B78" s="21" t="s">
        <v>2794</v>
      </c>
      <c r="C78" s="14" t="str">
        <f xml:space="preserve"> VLOOKUP(D78, Molds!C:E, 3, FALSE)&amp;" ("&amp;F78&amp;")"</f>
        <v>Fibers (PolyImide)</v>
      </c>
      <c r="D78" s="8" t="str">
        <f xml:space="preserve"> Molds!$C$8</f>
        <v>Metal Die (Fibers)</v>
      </c>
      <c r="E78" t="str">
        <f>Objects!Q63</f>
        <v>Bag (PolyImide Pellets)</v>
      </c>
      <c r="F78" t="str">
        <f>VLOOKUP(E78, 'Pellets (Poly)'!F:J, 5,FALSE)</f>
        <v>PolyImide</v>
      </c>
      <c r="G78" s="8">
        <v>3</v>
      </c>
      <c r="H78" s="8">
        <v>10</v>
      </c>
      <c r="I78" s="8">
        <v>64</v>
      </c>
    </row>
    <row r="79" spans="1:9" x14ac:dyDescent="0.2">
      <c r="A79" s="4"/>
      <c r="B79" s="21" t="s">
        <v>2793</v>
      </c>
      <c r="C79" s="14" t="str">
        <f xml:space="preserve"> VLOOKUP(D79, Molds!C:E, 3, FALSE)&amp;" ("&amp;F79&amp;")"</f>
        <v>Fibers (PolyIsoBorynl Acrylate)</v>
      </c>
      <c r="D79" s="8" t="str">
        <f xml:space="preserve"> Molds!$C$8</f>
        <v>Metal Die (Fibers)</v>
      </c>
      <c r="E79" t="str">
        <f>Objects!Q64</f>
        <v>Bag (PolyIsoBorynl Acrylate Pellets)</v>
      </c>
      <c r="F79" t="str">
        <f>VLOOKUP(E79, 'Pellets (Poly)'!F:J, 5,FALSE)</f>
        <v>PolyIsoBorynl Acrylate</v>
      </c>
      <c r="G79" s="8">
        <v>3</v>
      </c>
      <c r="H79" s="8">
        <v>10</v>
      </c>
      <c r="I79" s="8">
        <v>64</v>
      </c>
    </row>
    <row r="80" spans="1:9" x14ac:dyDescent="0.2">
      <c r="A80" s="4"/>
      <c r="B80" s="21" t="s">
        <v>2792</v>
      </c>
      <c r="C80" s="14" t="str">
        <f xml:space="preserve"> VLOOKUP(D80, Molds!C:E, 3, FALSE)&amp;" ("&amp;F80&amp;")"</f>
        <v>Fibers (PolyIsoButyl Acrylate)</v>
      </c>
      <c r="D80" s="8" t="str">
        <f xml:space="preserve"> Molds!$C$8</f>
        <v>Metal Die (Fibers)</v>
      </c>
      <c r="E80" t="str">
        <f>Objects!Q65</f>
        <v>Bag (PolyIsoButyl Acrylate Pellets)</v>
      </c>
      <c r="F80" t="str">
        <f>VLOOKUP(E80, 'Pellets (Poly)'!F:J, 5,FALSE)</f>
        <v>PolyIsoButyl Acrylate</v>
      </c>
      <c r="G80" s="8">
        <v>3</v>
      </c>
      <c r="H80" s="8">
        <v>10</v>
      </c>
      <c r="I80" s="8">
        <v>64</v>
      </c>
    </row>
    <row r="81" spans="1:9" x14ac:dyDescent="0.2">
      <c r="A81" s="4" t="str">
        <f>[1]Enums!$A$101</f>
        <v>1.0.7</v>
      </c>
      <c r="B81" s="21" t="s">
        <v>2791</v>
      </c>
      <c r="C81" s="14" t="str">
        <f xml:space="preserve"> VLOOKUP(D81, Molds!C:E, 3, FALSE)&amp;" ("&amp;F81&amp;")"</f>
        <v>Fibers (PolyIsoButylene)</v>
      </c>
      <c r="D81" s="8" t="str">
        <f xml:space="preserve"> Molds!$C$8</f>
        <v>Metal Die (Fibers)</v>
      </c>
      <c r="E81" t="str">
        <f>Objects!Q66</f>
        <v>Bag (PolyIsoButylene Pellets)</v>
      </c>
      <c r="F81" t="str">
        <f>VLOOKUP(E81, 'Pellets (Poly)'!F:J, 5,FALSE)</f>
        <v>PolyIsoButylene</v>
      </c>
      <c r="G81" s="8">
        <v>3</v>
      </c>
      <c r="H81" s="8">
        <v>10</v>
      </c>
      <c r="I81" s="8">
        <v>64</v>
      </c>
    </row>
    <row r="82" spans="1:9" x14ac:dyDescent="0.2">
      <c r="A82" s="4" t="str">
        <f>[1]Enums!$A$101</f>
        <v>1.0.7</v>
      </c>
      <c r="B82" s="18" t="s">
        <v>2790</v>
      </c>
      <c r="C82" s="14" t="str">
        <f xml:space="preserve"> VLOOKUP(D82, Molds!C:E, 3, FALSE)&amp;" ("&amp;F82&amp;")"</f>
        <v>Fibers (PolyIsoPrene)</v>
      </c>
      <c r="D82" s="8" t="str">
        <f xml:space="preserve"> Molds!$C$8</f>
        <v>Metal Die (Fibers)</v>
      </c>
      <c r="E82" t="str">
        <f>Objects!Q67</f>
        <v>Bag (PolyIsoPrene Pellets)</v>
      </c>
      <c r="F82" t="str">
        <f>VLOOKUP(E82, 'Pellets (Poly)'!F:J, 5,FALSE)</f>
        <v>PolyIsoPrene</v>
      </c>
      <c r="G82" s="8">
        <v>3</v>
      </c>
      <c r="H82" s="8">
        <v>10</v>
      </c>
      <c r="I82" s="8">
        <v>64</v>
      </c>
    </row>
    <row r="83" spans="1:9" x14ac:dyDescent="0.2">
      <c r="A83" s="4" t="str">
        <f>[1]Enums!$A$101</f>
        <v>1.0.7</v>
      </c>
      <c r="B83" s="21" t="s">
        <v>2789</v>
      </c>
      <c r="C83" s="14" t="str">
        <f xml:space="preserve"> VLOOKUP(D83, Molds!C:E, 3, FALSE)&amp;" ("&amp;F83&amp;")"</f>
        <v>Fibers (PolyLactic Acid)</v>
      </c>
      <c r="D83" s="8" t="str">
        <f xml:space="preserve"> Molds!$C$8</f>
        <v>Metal Die (Fibers)</v>
      </c>
      <c r="E83" t="str">
        <f>Objects!Q68</f>
        <v>Bag (PolyLactic Acid Pellets)</v>
      </c>
      <c r="F83" t="str">
        <f>VLOOKUP(E83, 'Pellets (Poly)'!F:J, 5,FALSE)</f>
        <v>PolyLactic Acid</v>
      </c>
      <c r="G83" s="8">
        <v>3</v>
      </c>
      <c r="H83" s="8">
        <v>10</v>
      </c>
      <c r="I83" s="8">
        <v>64</v>
      </c>
    </row>
    <row r="84" spans="1:9" x14ac:dyDescent="0.2">
      <c r="A84" s="4"/>
      <c r="B84" s="21" t="s">
        <v>2788</v>
      </c>
      <c r="C84" s="14" t="str">
        <f xml:space="preserve"> VLOOKUP(D84, Molds!C:E, 3, FALSE)&amp;" ("&amp;F84&amp;")"</f>
        <v>Fibers (PolyLactic-Co-Glycolic Acid)</v>
      </c>
      <c r="D84" s="8" t="str">
        <f xml:space="preserve"> Molds!$C$8</f>
        <v>Metal Die (Fibers)</v>
      </c>
      <c r="E84" t="str">
        <f>Objects!Q69</f>
        <v>Bag (PolyLactic-Co-Glycolic Acid Pellets)</v>
      </c>
      <c r="F84" t="str">
        <f>VLOOKUP(E84, 'Pellets (Poly)'!F:J, 5,FALSE)</f>
        <v>PolyLactic-Co-Glycolic Acid</v>
      </c>
      <c r="G84" s="8">
        <v>3</v>
      </c>
      <c r="H84" s="8">
        <v>10</v>
      </c>
      <c r="I84" s="8">
        <v>64</v>
      </c>
    </row>
    <row r="85" spans="1:9" x14ac:dyDescent="0.2">
      <c r="A85" s="4"/>
      <c r="B85" s="21" t="s">
        <v>2787</v>
      </c>
      <c r="C85" s="14" t="str">
        <f xml:space="preserve"> VLOOKUP(D85, Molds!C:E, 3, FALSE)&amp;" ("&amp;F85&amp;")"</f>
        <v>Fibers (PolyMethyl Acrylate)</v>
      </c>
      <c r="D85" s="8" t="str">
        <f xml:space="preserve"> Molds!$C$8</f>
        <v>Metal Die (Fibers)</v>
      </c>
      <c r="E85" t="str">
        <f>Objects!Q70</f>
        <v>Bag (PolyMethyl Acrylate Pellets)</v>
      </c>
      <c r="F85" t="str">
        <f>VLOOKUP(E85, 'Pellets (Poly)'!F:J, 5,FALSE)</f>
        <v>PolyMethyl Acrylate</v>
      </c>
      <c r="G85" s="8">
        <v>3</v>
      </c>
      <c r="H85" s="8">
        <v>10</v>
      </c>
      <c r="I85" s="8">
        <v>64</v>
      </c>
    </row>
    <row r="86" spans="1:9" x14ac:dyDescent="0.2">
      <c r="A86" s="4"/>
      <c r="B86" s="21" t="s">
        <v>2786</v>
      </c>
      <c r="C86" s="14" t="str">
        <f xml:space="preserve"> VLOOKUP(D86, Molds!C:E, 3, FALSE)&amp;" ("&amp;F86&amp;")"</f>
        <v>Fibers (PolyMethyl Cyanoacrylate)</v>
      </c>
      <c r="D86" s="8" t="str">
        <f xml:space="preserve"> Molds!$C$8</f>
        <v>Metal Die (Fibers)</v>
      </c>
      <c r="E86" t="str">
        <f>Objects!Q71</f>
        <v>Bag (PolyMethyl Cyanoacrylate Pellets)</v>
      </c>
      <c r="F86" t="str">
        <f>VLOOKUP(E86, 'Pellets (Poly)'!F:J, 5,FALSE)</f>
        <v>PolyMethyl Cyanoacrylate</v>
      </c>
      <c r="G86" s="8">
        <v>3</v>
      </c>
      <c r="H86" s="8">
        <v>10</v>
      </c>
      <c r="I86" s="8">
        <v>64</v>
      </c>
    </row>
    <row r="87" spans="1:9" x14ac:dyDescent="0.2">
      <c r="A87" s="4"/>
      <c r="B87" s="21" t="s">
        <v>2785</v>
      </c>
      <c r="C87" s="14" t="str">
        <f xml:space="preserve"> VLOOKUP(D87, Molds!C:E, 3, FALSE)&amp;" ("&amp;F87&amp;")"</f>
        <v>Fibers (PolyMethyl Methacrylate)</v>
      </c>
      <c r="D87" s="8" t="str">
        <f xml:space="preserve"> Molds!$C$8</f>
        <v>Metal Die (Fibers)</v>
      </c>
      <c r="E87" t="str">
        <f>Objects!Q72</f>
        <v>Bag (PolyMethyl Methacrylate Pellets)</v>
      </c>
      <c r="F87" t="str">
        <f>VLOOKUP(E87, 'Pellets (Poly)'!F:J, 5,FALSE)</f>
        <v>PolyMethyl Methacrylate</v>
      </c>
      <c r="G87" s="8">
        <v>3</v>
      </c>
      <c r="H87" s="8">
        <v>10</v>
      </c>
      <c r="I87" s="8">
        <v>64</v>
      </c>
    </row>
    <row r="88" spans="1:9" x14ac:dyDescent="0.2">
      <c r="A88" s="4"/>
      <c r="B88" s="21" t="s">
        <v>2784</v>
      </c>
      <c r="C88" s="14" t="str">
        <f xml:space="preserve"> VLOOKUP(D88, Molds!C:E, 3, FALSE)&amp;" ("&amp;F88&amp;")"</f>
        <v>Fibers (PolyM-Methyl Styrene)</v>
      </c>
      <c r="D88" s="8" t="str">
        <f xml:space="preserve"> Molds!$C$8</f>
        <v>Metal Die (Fibers)</v>
      </c>
      <c r="E88" t="str">
        <f>Objects!Q73</f>
        <v>Bag (PolyM-Methyl Styrene Pellets)</v>
      </c>
      <c r="F88" t="str">
        <f>VLOOKUP(E88, 'Pellets (Poly)'!F:J, 5,FALSE)</f>
        <v>PolyM-Methyl Styrene</v>
      </c>
      <c r="G88" s="8">
        <v>3</v>
      </c>
      <c r="H88" s="8">
        <v>10</v>
      </c>
      <c r="I88" s="8">
        <v>64</v>
      </c>
    </row>
    <row r="89" spans="1:9" x14ac:dyDescent="0.2">
      <c r="A89" s="4"/>
      <c r="B89" s="21" t="s">
        <v>2783</v>
      </c>
      <c r="C89" s="14" t="str">
        <f xml:space="preserve"> VLOOKUP(D89, Molds!C:E, 3, FALSE)&amp;" ("&amp;F89&amp;")"</f>
        <v>Fibers (PolyM-Phenylene Isophthalamide)</v>
      </c>
      <c r="D89" s="8" t="str">
        <f xml:space="preserve"> Molds!$C$8</f>
        <v>Metal Die (Fibers)</v>
      </c>
      <c r="E89" t="str">
        <f>Objects!Q74</f>
        <v>Bag (PolyM-Phenylene Isophthalamide Pellets)</v>
      </c>
      <c r="F89" t="str">
        <f>VLOOKUP(E89, 'Pellets (Poly)'!F:J, 5,FALSE)</f>
        <v>PolyM-Phenylene Isophthalamide</v>
      </c>
      <c r="G89" s="8">
        <v>3</v>
      </c>
      <c r="H89" s="8">
        <v>10</v>
      </c>
      <c r="I89" s="8">
        <v>64</v>
      </c>
    </row>
    <row r="90" spans="1:9" x14ac:dyDescent="0.2">
      <c r="A90" s="4"/>
      <c r="B90" s="21" t="s">
        <v>2782</v>
      </c>
      <c r="C90" s="14" t="str">
        <f xml:space="preserve"> VLOOKUP(D90, Molds!C:E, 3, FALSE)&amp;" ("&amp;F90&amp;")"</f>
        <v>Fibers (PolyN-Butyl Acrylate)</v>
      </c>
      <c r="D90" s="8" t="str">
        <f xml:space="preserve"> Molds!$C$8</f>
        <v>Metal Die (Fibers)</v>
      </c>
      <c r="E90" t="str">
        <f>Objects!Q75</f>
        <v>Bag (PolyN-Butyl Acrylate Pellets)</v>
      </c>
      <c r="F90" t="str">
        <f>VLOOKUP(E90, 'Pellets (Poly)'!F:J, 5,FALSE)</f>
        <v>PolyN-Butyl Acrylate</v>
      </c>
      <c r="G90" s="8">
        <v>3</v>
      </c>
      <c r="H90" s="8">
        <v>10</v>
      </c>
      <c r="I90" s="8">
        <v>64</v>
      </c>
    </row>
    <row r="91" spans="1:9" x14ac:dyDescent="0.2">
      <c r="A91" s="4" t="str">
        <f>[1]Enums!$A$101</f>
        <v>1.0.7</v>
      </c>
      <c r="B91" s="21" t="s">
        <v>2781</v>
      </c>
      <c r="C91" s="14" t="str">
        <f xml:space="preserve"> VLOOKUP(D91, Molds!C:E, 3, FALSE)&amp;" ("&amp;F91&amp;")"</f>
        <v>Fibers (PolyOxymethylene)</v>
      </c>
      <c r="D91" s="8" t="str">
        <f xml:space="preserve"> Molds!$C$8</f>
        <v>Metal Die (Fibers)</v>
      </c>
      <c r="E91" t="str">
        <f>Objects!Q76</f>
        <v>Bag (PolyOxymethylene Pellets)</v>
      </c>
      <c r="F91" t="str">
        <f>VLOOKUP(E91, 'Pellets (Poly)'!F:J, 5,FALSE)</f>
        <v>PolyOxymethylene</v>
      </c>
      <c r="G91" s="8">
        <v>3</v>
      </c>
      <c r="H91" s="8">
        <v>10</v>
      </c>
      <c r="I91" s="8">
        <v>64</v>
      </c>
    </row>
    <row r="92" spans="1:9" x14ac:dyDescent="0.2">
      <c r="A92" s="4"/>
      <c r="B92" s="21" t="s">
        <v>2780</v>
      </c>
      <c r="C92" s="14" t="str">
        <f xml:space="preserve"> VLOOKUP(D92, Molds!C:E, 3, FALSE)&amp;" ("&amp;F92&amp;")"</f>
        <v>Fibers (PolyPentamethylene Hexamethylene Dicarbamate)</v>
      </c>
      <c r="D92" s="8" t="str">
        <f xml:space="preserve"> Molds!$C$8</f>
        <v>Metal Die (Fibers)</v>
      </c>
      <c r="E92" t="str">
        <f>Objects!Q77</f>
        <v>Bag (PolyPentamethylene Hexamethylene Dicarbamate Pellets)</v>
      </c>
      <c r="F92" t="str">
        <f>VLOOKUP(E92, 'Pellets (Poly)'!F:J, 5,FALSE)</f>
        <v>PolyPentamethylene Hexamethylene Dicarbamate</v>
      </c>
      <c r="G92" s="8">
        <v>3</v>
      </c>
      <c r="H92" s="8">
        <v>10</v>
      </c>
      <c r="I92" s="8">
        <v>64</v>
      </c>
    </row>
    <row r="93" spans="1:9" x14ac:dyDescent="0.2">
      <c r="A93" s="4"/>
      <c r="B93" s="21" t="s">
        <v>2779</v>
      </c>
      <c r="C93" s="14" t="str">
        <f xml:space="preserve"> VLOOKUP(D93, Molds!C:E, 3, FALSE)&amp;" ("&amp;F93&amp;")"</f>
        <v>Fibers (PolyPhenol)</v>
      </c>
      <c r="D93" s="8" t="str">
        <f xml:space="preserve"> Molds!$C$8</f>
        <v>Metal Die (Fibers)</v>
      </c>
      <c r="E93" t="str">
        <f>Objects!Q78</f>
        <v>Bag (PolyPhenol Pellets)</v>
      </c>
      <c r="F93" t="str">
        <f>VLOOKUP(E93, 'Pellets (Poly)'!F:J, 5,FALSE)</f>
        <v>PolyPhenol</v>
      </c>
      <c r="G93" s="8">
        <v>3</v>
      </c>
      <c r="H93" s="8">
        <v>10</v>
      </c>
      <c r="I93" s="8">
        <v>64</v>
      </c>
    </row>
    <row r="94" spans="1:9" x14ac:dyDescent="0.2">
      <c r="A94" s="4"/>
      <c r="B94" s="21" t="s">
        <v>2778</v>
      </c>
      <c r="C94" s="14" t="str">
        <f xml:space="preserve"> VLOOKUP(D94, Molds!C:E, 3, FALSE)&amp;" ("&amp;F94&amp;")"</f>
        <v>Fibers (PolyPhenylene Oxide)</v>
      </c>
      <c r="D94" s="8" t="str">
        <f xml:space="preserve"> Molds!$C$8</f>
        <v>Metal Die (Fibers)</v>
      </c>
      <c r="E94" t="str">
        <f>Objects!Q79</f>
        <v>Bag (PolyPhenylene Oxide Pellets)</v>
      </c>
      <c r="F94" t="str">
        <f>VLOOKUP(E94, 'Pellets (Poly)'!F:J, 5,FALSE)</f>
        <v>PolyPhenylene Oxide</v>
      </c>
      <c r="G94" s="8">
        <v>3</v>
      </c>
      <c r="H94" s="8">
        <v>10</v>
      </c>
      <c r="I94" s="8">
        <v>64</v>
      </c>
    </row>
    <row r="95" spans="1:9" x14ac:dyDescent="0.2">
      <c r="A95" s="4"/>
      <c r="B95" s="21" t="s">
        <v>2777</v>
      </c>
      <c r="C95" s="14" t="str">
        <f xml:space="preserve"> VLOOKUP(D95, Molds!C:E, 3, FALSE)&amp;" ("&amp;F95&amp;")"</f>
        <v>Fibers (PolyPhosphazene)</v>
      </c>
      <c r="D95" s="8" t="str">
        <f xml:space="preserve"> Molds!$C$8</f>
        <v>Metal Die (Fibers)</v>
      </c>
      <c r="E95" t="str">
        <f>Objects!Q80</f>
        <v>Bag (PolyPhosphazene Pellets)</v>
      </c>
      <c r="F95" t="str">
        <f>VLOOKUP(E95, 'Pellets (Poly)'!F:J, 5,FALSE)</f>
        <v>PolyPhosphazene</v>
      </c>
      <c r="G95" s="8">
        <v>3</v>
      </c>
      <c r="H95" s="8">
        <v>10</v>
      </c>
      <c r="I95" s="8">
        <v>64</v>
      </c>
    </row>
    <row r="96" spans="1:9" x14ac:dyDescent="0.2">
      <c r="A96" s="4"/>
      <c r="B96" s="21" t="s">
        <v>2776</v>
      </c>
      <c r="C96" s="14" t="str">
        <f xml:space="preserve"> VLOOKUP(D96, Molds!C:E, 3, FALSE)&amp;" ("&amp;F96&amp;")"</f>
        <v>Fibers (PolyP-Methyl Styrene)</v>
      </c>
      <c r="D96" s="8" t="str">
        <f xml:space="preserve"> Molds!$C$8</f>
        <v>Metal Die (Fibers)</v>
      </c>
      <c r="E96" t="str">
        <f>Objects!Q81</f>
        <v>Bag (PolyP-Methyl Styrene Pellets)</v>
      </c>
      <c r="F96" t="str">
        <f>VLOOKUP(E96, 'Pellets (Poly)'!F:J, 5,FALSE)</f>
        <v>PolyP-Methyl Styrene</v>
      </c>
      <c r="G96" s="8">
        <v>3</v>
      </c>
      <c r="H96" s="8">
        <v>10</v>
      </c>
      <c r="I96" s="8">
        <v>64</v>
      </c>
    </row>
    <row r="97" spans="1:9" x14ac:dyDescent="0.2">
      <c r="A97" s="4"/>
      <c r="B97" s="21" t="s">
        <v>2775</v>
      </c>
      <c r="C97" s="14" t="str">
        <f xml:space="preserve"> VLOOKUP(D97, Molds!C:E, 3, FALSE)&amp;" ("&amp;F97&amp;")"</f>
        <v>Fibers (PolyP-Phenylene Sulphide)</v>
      </c>
      <c r="D97" s="8" t="str">
        <f xml:space="preserve"> Molds!$C$8</f>
        <v>Metal Die (Fibers)</v>
      </c>
      <c r="E97" t="str">
        <f>Objects!Q82</f>
        <v>Bag (PolyP-Phenylene Sulphide Pellets)</v>
      </c>
      <c r="F97" t="str">
        <f>VLOOKUP(E97, 'Pellets (Poly)'!F:J, 5,FALSE)</f>
        <v>PolyP-Phenylene Sulphide</v>
      </c>
      <c r="G97" s="8">
        <v>3</v>
      </c>
      <c r="H97" s="8">
        <v>10</v>
      </c>
      <c r="I97" s="8">
        <v>64</v>
      </c>
    </row>
    <row r="98" spans="1:9" x14ac:dyDescent="0.2">
      <c r="A98" s="4"/>
      <c r="B98" s="21" t="s">
        <v>2774</v>
      </c>
      <c r="C98" s="14" t="str">
        <f xml:space="preserve"> VLOOKUP(D98, Molds!C:E, 3, FALSE)&amp;" ("&amp;F98&amp;")"</f>
        <v>Fibers (PolyP-Phenylene Terephthalamide)</v>
      </c>
      <c r="D98" s="8" t="str">
        <f xml:space="preserve"> Molds!$C$8</f>
        <v>Metal Die (Fibers)</v>
      </c>
      <c r="E98" t="str">
        <f>Objects!Q83</f>
        <v>Bag (PolyP-Phenylene Terephthalamide Pellets)</v>
      </c>
      <c r="F98" t="str">
        <f>VLOOKUP(E98, 'Pellets (Poly)'!F:J, 5,FALSE)</f>
        <v>PolyP-Phenylene Terephthalamide</v>
      </c>
      <c r="G98" s="8">
        <v>3</v>
      </c>
      <c r="H98" s="8">
        <v>10</v>
      </c>
      <c r="I98" s="8">
        <v>64</v>
      </c>
    </row>
    <row r="99" spans="1:9" x14ac:dyDescent="0.2">
      <c r="A99" s="4" t="str">
        <f>[1]Enums!$A$101</f>
        <v>1.0.7</v>
      </c>
      <c r="B99" s="21" t="s">
        <v>2773</v>
      </c>
      <c r="C99" s="14" t="str">
        <f xml:space="preserve"> VLOOKUP(D99, Molds!C:E, 3, FALSE)&amp;" ("&amp;F99&amp;")"</f>
        <v>Fibers (PolyPropylene)</v>
      </c>
      <c r="D99" s="8" t="str">
        <f xml:space="preserve"> Molds!$C$8</f>
        <v>Metal Die (Fibers)</v>
      </c>
      <c r="E99" t="str">
        <f>Objects!Q84</f>
        <v>Bag (PolyPropylene Pellets)</v>
      </c>
      <c r="F99" t="str">
        <f>VLOOKUP(E99, 'Pellets (Poly)'!F:J, 5,FALSE)</f>
        <v>PolyPropylene</v>
      </c>
      <c r="G99" s="8">
        <v>3</v>
      </c>
      <c r="H99" s="8">
        <v>10</v>
      </c>
      <c r="I99" s="8">
        <v>64</v>
      </c>
    </row>
    <row r="100" spans="1:9" x14ac:dyDescent="0.2">
      <c r="A100" s="4"/>
      <c r="B100" s="21" t="s">
        <v>2772</v>
      </c>
      <c r="C100" s="14" t="str">
        <f xml:space="preserve"> VLOOKUP(D100, Molds!C:E, 3, FALSE)&amp;" ("&amp;F100&amp;")"</f>
        <v>Fibers (PolyPropylene Glycol)</v>
      </c>
      <c r="D100" s="8" t="str">
        <f xml:space="preserve"> Molds!$C$8</f>
        <v>Metal Die (Fibers)</v>
      </c>
      <c r="E100" t="str">
        <f>Objects!Q85</f>
        <v>Bag (PolyPropylene Glycol Pellets)</v>
      </c>
      <c r="F100" t="str">
        <f>VLOOKUP(E100, 'Pellets (Poly)'!F:J, 5,FALSE)</f>
        <v>PolyPropylene Glycol</v>
      </c>
      <c r="G100" s="8">
        <v>3</v>
      </c>
      <c r="H100" s="8">
        <v>10</v>
      </c>
      <c r="I100" s="8">
        <v>64</v>
      </c>
    </row>
    <row r="101" spans="1:9" x14ac:dyDescent="0.2">
      <c r="A101" s="4"/>
      <c r="B101" s="21" t="s">
        <v>2771</v>
      </c>
      <c r="C101" s="14" t="str">
        <f xml:space="preserve"> VLOOKUP(D101, Molds!C:E, 3, FALSE)&amp;" ("&amp;F101&amp;")"</f>
        <v>Fibers (PolyPropylene Oxide)</v>
      </c>
      <c r="D101" s="8" t="str">
        <f xml:space="preserve"> Molds!$C$8</f>
        <v>Metal Die (Fibers)</v>
      </c>
      <c r="E101" t="str">
        <f>Objects!Q86</f>
        <v>Bag (PolyPropylene Oxide Pellets)</v>
      </c>
      <c r="F101" t="str">
        <f>VLOOKUP(E101, 'Pellets (Poly)'!F:J, 5,FALSE)</f>
        <v>PolyPropylene Oxide</v>
      </c>
      <c r="G101" s="8">
        <v>3</v>
      </c>
      <c r="H101" s="8">
        <v>10</v>
      </c>
      <c r="I101" s="8">
        <v>64</v>
      </c>
    </row>
    <row r="102" spans="1:9" x14ac:dyDescent="0.2">
      <c r="A102" s="4" t="str">
        <f>[1]Enums!$A$101</f>
        <v>1.0.7</v>
      </c>
      <c r="B102" s="21" t="s">
        <v>2770</v>
      </c>
      <c r="C102" s="14" t="str">
        <f xml:space="preserve"> VLOOKUP(D102, Molds!C:E, 3, FALSE)&amp;" ("&amp;F102&amp;")"</f>
        <v>Fibers (PolyStyrene)</v>
      </c>
      <c r="D102" s="8" t="str">
        <f xml:space="preserve"> Molds!$C$8</f>
        <v>Metal Die (Fibers)</v>
      </c>
      <c r="E102" t="str">
        <f>Objects!Q87</f>
        <v>Bag (PolyStyrene Pellets)</v>
      </c>
      <c r="F102" t="str">
        <f>VLOOKUP(E102, 'Pellets (Poly)'!F:J, 5,FALSE)</f>
        <v>PolyStyrene</v>
      </c>
      <c r="G102" s="8">
        <v>3</v>
      </c>
      <c r="H102" s="8">
        <v>10</v>
      </c>
      <c r="I102" s="8">
        <v>64</v>
      </c>
    </row>
    <row r="103" spans="1:9" x14ac:dyDescent="0.2">
      <c r="A103" s="4"/>
      <c r="B103" s="21" t="s">
        <v>2769</v>
      </c>
      <c r="C103" s="14" t="str">
        <f xml:space="preserve"> VLOOKUP(D103, Molds!C:E, 3, FALSE)&amp;" ("&amp;F103&amp;")"</f>
        <v>Fibers (PolyTert-Butyl Acrylate)</v>
      </c>
      <c r="D103" s="8" t="str">
        <f xml:space="preserve"> Molds!$C$8</f>
        <v>Metal Die (Fibers)</v>
      </c>
      <c r="E103" t="str">
        <f>Objects!Q88</f>
        <v>Bag (PolyTert-Butyl Acrylate Pellets)</v>
      </c>
      <c r="F103" t="str">
        <f>VLOOKUP(E103, 'Pellets (Poly)'!F:J, 5,FALSE)</f>
        <v>PolyTert-Butyl Acrylate</v>
      </c>
      <c r="G103" s="8">
        <v>3</v>
      </c>
      <c r="H103" s="8">
        <v>10</v>
      </c>
      <c r="I103" s="8">
        <v>64</v>
      </c>
    </row>
    <row r="104" spans="1:9" x14ac:dyDescent="0.2">
      <c r="A104" s="4" t="str">
        <f>[1]Enums!$A$101</f>
        <v>1.0.7</v>
      </c>
      <c r="B104" s="21" t="s">
        <v>2768</v>
      </c>
      <c r="C104" s="14" t="str">
        <f xml:space="preserve"> VLOOKUP(D104, Molds!C:E, 3, FALSE)&amp;" ("&amp;F104&amp;")"</f>
        <v>Fibers (PolyTetraFluoroEthylene)</v>
      </c>
      <c r="D104" s="8" t="str">
        <f xml:space="preserve"> Molds!$C$8</f>
        <v>Metal Die (Fibers)</v>
      </c>
      <c r="E104" t="str">
        <f>Objects!Q89</f>
        <v>Bag (PolyTetraFluoroEthylene Pellets)</v>
      </c>
      <c r="F104" t="str">
        <f>VLOOKUP(E104, 'Pellets (Poly)'!F:J, 5,FALSE)</f>
        <v>PolyTetraFluoroEthylene</v>
      </c>
      <c r="G104" s="8">
        <v>3</v>
      </c>
      <c r="H104" s="8">
        <v>10</v>
      </c>
      <c r="I104" s="8">
        <v>64</v>
      </c>
    </row>
    <row r="105" spans="1:9" x14ac:dyDescent="0.2">
      <c r="A105" s="4"/>
      <c r="B105" s="21" t="s">
        <v>2767</v>
      </c>
      <c r="C105" s="14" t="str">
        <f xml:space="preserve"> VLOOKUP(D105, Molds!C:E, 3, FALSE)&amp;" ("&amp;F105&amp;")"</f>
        <v>Fibers (PolyTetramethylene Ether Glycol)</v>
      </c>
      <c r="D105" s="8" t="str">
        <f xml:space="preserve"> Molds!$C$8</f>
        <v>Metal Die (Fibers)</v>
      </c>
      <c r="E105" t="str">
        <f>Objects!Q90</f>
        <v>Bag (PolyTetramethylene Ether Glycol Pellets)</v>
      </c>
      <c r="F105" t="str">
        <f>VLOOKUP(E105, 'Pellets (Poly)'!F:J, 5,FALSE)</f>
        <v>PolyTetramethylene Ether Glycol</v>
      </c>
      <c r="G105" s="8">
        <v>3</v>
      </c>
      <c r="H105" s="8">
        <v>10</v>
      </c>
      <c r="I105" s="8">
        <v>64</v>
      </c>
    </row>
    <row r="106" spans="1:9" x14ac:dyDescent="0.2">
      <c r="A106" s="4"/>
      <c r="B106" s="21" t="s">
        <v>2766</v>
      </c>
      <c r="C106" s="14" t="str">
        <f xml:space="preserve"> VLOOKUP(D106, Molds!C:E, 3, FALSE)&amp;" ("&amp;F106&amp;")"</f>
        <v>Fibers (PolyTetramethylene Glycol)</v>
      </c>
      <c r="D106" s="8" t="str">
        <f xml:space="preserve"> Molds!$C$8</f>
        <v>Metal Die (Fibers)</v>
      </c>
      <c r="E106" t="str">
        <f>Objects!Q91</f>
        <v>Bag (PolyTetramethylene Glycol Pellets)</v>
      </c>
      <c r="F106" t="str">
        <f>VLOOKUP(E106, 'Pellets (Poly)'!F:J, 5,FALSE)</f>
        <v>PolyTetramethylene Glycol</v>
      </c>
      <c r="G106" s="8">
        <v>3</v>
      </c>
      <c r="H106" s="8">
        <v>10</v>
      </c>
      <c r="I106" s="8">
        <v>64</v>
      </c>
    </row>
    <row r="107" spans="1:9" x14ac:dyDescent="0.2">
      <c r="A107" s="4"/>
      <c r="B107" s="21" t="s">
        <v>2765</v>
      </c>
      <c r="C107" s="14" t="str">
        <f xml:space="preserve"> VLOOKUP(D107, Molds!C:E, 3, FALSE)&amp;" ("&amp;F107&amp;")"</f>
        <v>Fibers (PolyThiazyl)</v>
      </c>
      <c r="D107" s="8" t="str">
        <f xml:space="preserve"> Molds!$C$8</f>
        <v>Metal Die (Fibers)</v>
      </c>
      <c r="E107" t="str">
        <f>Objects!Q92</f>
        <v>Bag (PolyThiazyl Pellets)</v>
      </c>
      <c r="F107" t="str">
        <f>VLOOKUP(E107, 'Pellets (Poly)'!F:J, 5,FALSE)</f>
        <v>PolyThiazyl</v>
      </c>
      <c r="G107" s="8">
        <v>3</v>
      </c>
      <c r="H107" s="8">
        <v>10</v>
      </c>
      <c r="I107" s="8">
        <v>64</v>
      </c>
    </row>
    <row r="108" spans="1:9" x14ac:dyDescent="0.2">
      <c r="A108" s="4" t="str">
        <f>[1]Enums!$A$101</f>
        <v>1.0.7</v>
      </c>
      <c r="B108" s="21" t="s">
        <v>2764</v>
      </c>
      <c r="C108" s="14" t="str">
        <f xml:space="preserve"> VLOOKUP(D108, Molds!C:E, 3, FALSE)&amp;" ("&amp;F108&amp;")"</f>
        <v>Fibers (PolyTrimethylene Terephthalate)</v>
      </c>
      <c r="D108" s="8" t="str">
        <f xml:space="preserve"> Molds!$C$8</f>
        <v>Metal Die (Fibers)</v>
      </c>
      <c r="E108" t="str">
        <f>Objects!Q93</f>
        <v>Bag (PolyTrimethylene Terephthalate Pellets)</v>
      </c>
      <c r="F108" t="str">
        <f>VLOOKUP(E108, 'Pellets (Poly)'!F:J, 5,FALSE)</f>
        <v>PolyTrimethylene Terephthalate</v>
      </c>
      <c r="G108" s="8">
        <v>3</v>
      </c>
      <c r="H108" s="8">
        <v>10</v>
      </c>
      <c r="I108" s="8">
        <v>64</v>
      </c>
    </row>
    <row r="109" spans="1:9" x14ac:dyDescent="0.2">
      <c r="A109" s="4" t="str">
        <f>[1]Enums!$A$101</f>
        <v>1.0.7</v>
      </c>
      <c r="B109" s="21" t="s">
        <v>2763</v>
      </c>
      <c r="C109" s="14" t="str">
        <f xml:space="preserve"> VLOOKUP(D109, Molds!C:E, 3, FALSE)&amp;" ("&amp;F109&amp;")"</f>
        <v>Fibers (PolyUrethane)</v>
      </c>
      <c r="D109" s="8" t="str">
        <f xml:space="preserve"> Molds!$C$8</f>
        <v>Metal Die (Fibers)</v>
      </c>
      <c r="E109" t="str">
        <f>Objects!Q94</f>
        <v>Bag (PolyUrethane Pellets)</v>
      </c>
      <c r="F109" t="str">
        <f>VLOOKUP(E109, 'Pellets (Poly)'!F:J, 5,FALSE)</f>
        <v>PolyUrethane</v>
      </c>
      <c r="G109" s="8">
        <v>3</v>
      </c>
      <c r="H109" s="8">
        <v>10</v>
      </c>
      <c r="I109" s="8">
        <v>64</v>
      </c>
    </row>
    <row r="110" spans="1:9" x14ac:dyDescent="0.2">
      <c r="A110" s="4" t="str">
        <f>[1]Enums!$A$101</f>
        <v>1.0.7</v>
      </c>
      <c r="B110" s="21" t="s">
        <v>2762</v>
      </c>
      <c r="C110" s="14" t="str">
        <f xml:space="preserve"> VLOOKUP(D110, Molds!C:E, 3, FALSE)&amp;" ("&amp;F110&amp;")"</f>
        <v>Fibers (PolyVinyl Acetate)</v>
      </c>
      <c r="D110" s="8" t="str">
        <f xml:space="preserve"> Molds!$C$8</f>
        <v>Metal Die (Fibers)</v>
      </c>
      <c r="E110" t="str">
        <f>Objects!Q95</f>
        <v>Bag (PolyVinyl Acetate Pellets)</v>
      </c>
      <c r="F110" t="str">
        <f>VLOOKUP(E110, 'Pellets (Poly)'!F:J, 5,FALSE)</f>
        <v>PolyVinyl Acetate</v>
      </c>
      <c r="G110" s="8">
        <v>3</v>
      </c>
      <c r="H110" s="8">
        <v>10</v>
      </c>
      <c r="I110" s="8">
        <v>64</v>
      </c>
    </row>
    <row r="111" spans="1:9" x14ac:dyDescent="0.2">
      <c r="A111" s="4" t="str">
        <f>[1]Enums!$A$101</f>
        <v>1.0.7</v>
      </c>
      <c r="B111" s="21" t="s">
        <v>2761</v>
      </c>
      <c r="C111" s="14" t="str">
        <f xml:space="preserve"> VLOOKUP(D111, Molds!C:E, 3, FALSE)&amp;" ("&amp;F111&amp;")"</f>
        <v>Fibers (PolyVinyl Alcohol)</v>
      </c>
      <c r="D111" s="8" t="str">
        <f xml:space="preserve"> Molds!$C$8</f>
        <v>Metal Die (Fibers)</v>
      </c>
      <c r="E111" t="str">
        <f>Objects!Q96</f>
        <v>Bag (PolyVinyl Alcohol Pellets)</v>
      </c>
      <c r="F111" t="str">
        <f>VLOOKUP(E111, 'Pellets (Poly)'!F:J, 5,FALSE)</f>
        <v>PolyVinyl Alcohol</v>
      </c>
      <c r="G111" s="8">
        <v>3</v>
      </c>
      <c r="H111" s="8">
        <v>10</v>
      </c>
      <c r="I111" s="8">
        <v>64</v>
      </c>
    </row>
    <row r="112" spans="1:9" x14ac:dyDescent="0.2">
      <c r="A112" s="4"/>
      <c r="B112" s="21" t="s">
        <v>2760</v>
      </c>
      <c r="C112" s="14" t="str">
        <f xml:space="preserve"> VLOOKUP(D112, Molds!C:E, 3, FALSE)&amp;" ("&amp;F112&amp;")"</f>
        <v>Fibers (PolyVinyl Butyral)</v>
      </c>
      <c r="D112" s="8" t="str">
        <f xml:space="preserve"> Molds!$C$8</f>
        <v>Metal Die (Fibers)</v>
      </c>
      <c r="E112" t="str">
        <f>Objects!Q97</f>
        <v>Bag (PolyVinyl Butyral Pellets)</v>
      </c>
      <c r="F112" t="str">
        <f>VLOOKUP(E112, 'Pellets (Poly)'!F:J, 5,FALSE)</f>
        <v>PolyVinyl Butyral</v>
      </c>
      <c r="G112" s="8">
        <v>3</v>
      </c>
      <c r="H112" s="8">
        <v>10</v>
      </c>
      <c r="I112" s="8">
        <v>64</v>
      </c>
    </row>
    <row r="113" spans="1:9" x14ac:dyDescent="0.2">
      <c r="A113" s="4" t="str">
        <f>[1]Enums!$A$101</f>
        <v>1.0.7</v>
      </c>
      <c r="B113" s="21" t="s">
        <v>2759</v>
      </c>
      <c r="C113" s="14" t="str">
        <f xml:space="preserve"> VLOOKUP(D113, Molds!C:E, 3, FALSE)&amp;" ("&amp;F113&amp;")"</f>
        <v>Fibers (PolyVinyl Chloride)</v>
      </c>
      <c r="D113" s="8" t="str">
        <f xml:space="preserve"> Molds!$C$8</f>
        <v>Metal Die (Fibers)</v>
      </c>
      <c r="E113" t="str">
        <f>Objects!Q98</f>
        <v>Bag (PolyVinyl Chloride Pellets)</v>
      </c>
      <c r="F113" t="str">
        <f>VLOOKUP(E113, 'Pellets (Poly)'!F:J, 5,FALSE)</f>
        <v>PolyVinyl Chloride</v>
      </c>
      <c r="G113" s="8">
        <v>3</v>
      </c>
      <c r="H113" s="8">
        <v>10</v>
      </c>
      <c r="I113" s="8">
        <v>64</v>
      </c>
    </row>
    <row r="114" spans="1:9" x14ac:dyDescent="0.2">
      <c r="A114" s="4" t="str">
        <f>[1]Enums!$A$101</f>
        <v>1.0.7</v>
      </c>
      <c r="B114" s="21" t="s">
        <v>2758</v>
      </c>
      <c r="C114" s="14" t="str">
        <f xml:space="preserve"> VLOOKUP(D114, Molds!C:E, 3, FALSE)&amp;" ("&amp;F114&amp;")"</f>
        <v>Fibers (PolyVinyl Chloride Acetate)</v>
      </c>
      <c r="D114" s="8" t="str">
        <f xml:space="preserve"> Molds!$C$8</f>
        <v>Metal Die (Fibers)</v>
      </c>
      <c r="E114" t="str">
        <f>Objects!Q99</f>
        <v>Bag (PolyVinyl Chloride Acetate Pellets)</v>
      </c>
      <c r="F114" t="str">
        <f>VLOOKUP(E114, 'Pellets (Poly)'!F:J, 5,FALSE)</f>
        <v>PolyVinyl Chloride Acetate</v>
      </c>
      <c r="G114" s="8">
        <v>3</v>
      </c>
      <c r="H114" s="8">
        <v>10</v>
      </c>
      <c r="I114" s="8">
        <v>64</v>
      </c>
    </row>
    <row r="115" spans="1:9" x14ac:dyDescent="0.2">
      <c r="A115" s="4"/>
      <c r="B115" s="21" t="s">
        <v>2757</v>
      </c>
      <c r="C115" s="14" t="str">
        <f xml:space="preserve"> VLOOKUP(D115, Molds!C:E, 3, FALSE)&amp;" ("&amp;F115&amp;")"</f>
        <v>Fibers (PolyVinyl Fluoride)</v>
      </c>
      <c r="D115" s="8" t="str">
        <f xml:space="preserve"> Molds!$C$8</f>
        <v>Metal Die (Fibers)</v>
      </c>
      <c r="E115" t="str">
        <f>Objects!Q100</f>
        <v>Bag (PolyVinyl Fluoride Pellets)</v>
      </c>
      <c r="F115" t="str">
        <f>VLOOKUP(E115, 'Pellets (Poly)'!F:J, 5,FALSE)</f>
        <v>PolyVinyl Fluoride</v>
      </c>
      <c r="G115" s="8">
        <v>3</v>
      </c>
      <c r="H115" s="8">
        <v>10</v>
      </c>
      <c r="I115" s="8">
        <v>64</v>
      </c>
    </row>
    <row r="116" spans="1:9" x14ac:dyDescent="0.2">
      <c r="A116" s="4"/>
      <c r="B116" s="21" t="s">
        <v>2756</v>
      </c>
      <c r="C116" s="14" t="str">
        <f xml:space="preserve"> VLOOKUP(D116, Molds!C:E, 3, FALSE)&amp;" ("&amp;F116&amp;")"</f>
        <v>Fibers (PolyVinyl Formal)</v>
      </c>
      <c r="D116" s="8" t="str">
        <f xml:space="preserve"> Molds!$C$8</f>
        <v>Metal Die (Fibers)</v>
      </c>
      <c r="E116" t="str">
        <f>Objects!Q101</f>
        <v>Bag (PolyVinyl Formal Pellets)</v>
      </c>
      <c r="F116" t="str">
        <f>VLOOKUP(E116, 'Pellets (Poly)'!F:J, 5,FALSE)</f>
        <v>PolyVinyl Formal</v>
      </c>
      <c r="G116" s="8">
        <v>3</v>
      </c>
      <c r="H116" s="8">
        <v>10</v>
      </c>
      <c r="I116" s="8">
        <v>64</v>
      </c>
    </row>
    <row r="117" spans="1:9" x14ac:dyDescent="0.2">
      <c r="A117" s="4"/>
      <c r="B117" s="21" t="s">
        <v>2755</v>
      </c>
      <c r="C117" s="14" t="str">
        <f xml:space="preserve"> VLOOKUP(D117, Molds!C:E, 3, FALSE)&amp;" ("&amp;F117&amp;")"</f>
        <v>Fibers (PolyVinyl Methyl Ether)</v>
      </c>
      <c r="D117" s="8" t="str">
        <f xml:space="preserve"> Molds!$C$8</f>
        <v>Metal Die (Fibers)</v>
      </c>
      <c r="E117" t="str">
        <f>Objects!Q102</f>
        <v>Bag (PolyVinyl Methyl Ether Pellets)</v>
      </c>
      <c r="F117" t="str">
        <f>VLOOKUP(E117, 'Pellets (Poly)'!F:J, 5,FALSE)</f>
        <v>PolyVinyl Methyl Ether</v>
      </c>
      <c r="G117" s="8">
        <v>3</v>
      </c>
      <c r="H117" s="8">
        <v>10</v>
      </c>
      <c r="I117" s="8">
        <v>64</v>
      </c>
    </row>
    <row r="118" spans="1:9" x14ac:dyDescent="0.2">
      <c r="A118" s="4"/>
      <c r="B118" s="21" t="s">
        <v>2754</v>
      </c>
      <c r="C118" s="14" t="str">
        <f xml:space="preserve"> VLOOKUP(D118, Molds!C:E, 3, FALSE)&amp;" ("&amp;F118&amp;")"</f>
        <v>Fibers (PolyVinylidene Dichloride)</v>
      </c>
      <c r="D118" s="8" t="str">
        <f xml:space="preserve"> Molds!$C$8</f>
        <v>Metal Die (Fibers)</v>
      </c>
      <c r="E118" t="str">
        <f>Objects!Q103</f>
        <v>Bag (PolyVinylidene Dichloride Pellets)</v>
      </c>
      <c r="F118" t="str">
        <f>VLOOKUP(E118, 'Pellets (Poly)'!F:J, 5,FALSE)</f>
        <v>PolyVinylidene Dichloride</v>
      </c>
      <c r="G118" s="8">
        <v>3</v>
      </c>
      <c r="H118" s="8">
        <v>10</v>
      </c>
      <c r="I118" s="8">
        <v>64</v>
      </c>
    </row>
    <row r="119" spans="1:9" x14ac:dyDescent="0.2">
      <c r="A119" s="4"/>
      <c r="B119" s="21" t="s">
        <v>2753</v>
      </c>
      <c r="C119" s="14" t="str">
        <f xml:space="preserve"> VLOOKUP(D119, Molds!C:E, 3, FALSE)&amp;" ("&amp;F119&amp;")"</f>
        <v>Fibers (PolyVinylidene Fluoride)</v>
      </c>
      <c r="D119" s="8" t="str">
        <f xml:space="preserve"> Molds!$C$8</f>
        <v>Metal Die (Fibers)</v>
      </c>
      <c r="E119" t="str">
        <f>Objects!Q104</f>
        <v>Bag (PolyVinylidene Fluoride Pellets)</v>
      </c>
      <c r="F119" t="str">
        <f>VLOOKUP(E119, 'Pellets (Poly)'!F:J, 5,FALSE)</f>
        <v>PolyVinylidene Fluoride</v>
      </c>
      <c r="G119" s="8">
        <v>3</v>
      </c>
      <c r="H119" s="8">
        <v>10</v>
      </c>
      <c r="I119" s="8">
        <v>64</v>
      </c>
    </row>
    <row r="120" spans="1:9" x14ac:dyDescent="0.2">
      <c r="A120" s="4"/>
      <c r="B120" s="21" t="s">
        <v>2752</v>
      </c>
      <c r="C120" s="14" t="str">
        <f xml:space="preserve"> VLOOKUP(D120, Molds!C:E, 3, FALSE)&amp;" ("&amp;F120&amp;")"</f>
        <v>Fibers (PolyVinylidene Fluoride-Trifluoroethylene)</v>
      </c>
      <c r="D120" s="8" t="str">
        <f xml:space="preserve"> Molds!$C$8</f>
        <v>Metal Die (Fibers)</v>
      </c>
      <c r="E120" t="str">
        <f>Objects!Q105</f>
        <v>Bag (PolyVinylidene Fluoride-Trifluoroethylene Pellets)</v>
      </c>
      <c r="F120" t="str">
        <f>VLOOKUP(E120, 'Pellets (Poly)'!F:J, 5,FALSE)</f>
        <v>PolyVinylidene Fluoride-Trifluoroethylene</v>
      </c>
      <c r="G120" s="8">
        <v>3</v>
      </c>
      <c r="H120" s="8">
        <v>10</v>
      </c>
      <c r="I120" s="8">
        <v>64</v>
      </c>
    </row>
    <row r="121" spans="1:9" x14ac:dyDescent="0.2">
      <c r="A121" s="4"/>
      <c r="B121" s="21" t="s">
        <v>2751</v>
      </c>
      <c r="C121" s="14" t="str">
        <f xml:space="preserve"> VLOOKUP(D121, Molds!C:E, 3, FALSE)&amp;" ("&amp;F121&amp;")"</f>
        <v>Fibers (Styrene-Acrylonitrile)</v>
      </c>
      <c r="D121" s="8" t="str">
        <f xml:space="preserve"> Molds!$C$8</f>
        <v>Metal Die (Fibers)</v>
      </c>
      <c r="E121" t="str">
        <f>Objects!Q106</f>
        <v>Bag (Styrene-Acrylonitrile Pellets)</v>
      </c>
      <c r="F121" t="str">
        <f>VLOOKUP(E121, 'Pellets (Poly)'!F:J, 5,FALSE)</f>
        <v>Styrene-Acrylonitrile</v>
      </c>
      <c r="G121" s="8">
        <v>3</v>
      </c>
      <c r="H121" s="8">
        <v>10</v>
      </c>
      <c r="I121" s="8">
        <v>64</v>
      </c>
    </row>
    <row r="122" spans="1:9" x14ac:dyDescent="0.2">
      <c r="A122" s="4" t="str">
        <f>[1]Enums!$A$101</f>
        <v>1.0.7</v>
      </c>
      <c r="B122" s="21" t="s">
        <v>2750</v>
      </c>
      <c r="C122" s="14" t="str">
        <f xml:space="preserve"> VLOOKUP(D122, Molds!C:E, 3, FALSE)&amp;" ("&amp;F122&amp;")"</f>
        <v>Fibers (Styrene-Butadiene Rubber)</v>
      </c>
      <c r="D122" s="8" t="str">
        <f xml:space="preserve"> Molds!$C$8</f>
        <v>Metal Die (Fibers)</v>
      </c>
      <c r="E122" t="str">
        <f>Objects!Q107</f>
        <v>Bag (Styrene-Butadiene Rubber Pellets)</v>
      </c>
      <c r="F122" t="str">
        <f>VLOOKUP(E122, 'Pellets (Poly)'!F:J, 5,FALSE)</f>
        <v>Styrene-Butadiene Rubber</v>
      </c>
      <c r="G122" s="8">
        <v>3</v>
      </c>
      <c r="H122" s="8">
        <v>10</v>
      </c>
      <c r="I122" s="8">
        <v>64</v>
      </c>
    </row>
    <row r="123" spans="1:9" x14ac:dyDescent="0.2">
      <c r="A123" s="4"/>
      <c r="B123" s="21" t="s">
        <v>2749</v>
      </c>
      <c r="C123" s="14" t="str">
        <f xml:space="preserve"> VLOOKUP(D123, Molds!C:E, 3, FALSE)&amp;" ("&amp;F123&amp;")"</f>
        <v>Fibers (Styrene-Butadiene-Styrene)</v>
      </c>
      <c r="D123" s="8" t="str">
        <f xml:space="preserve"> Molds!$C$8</f>
        <v>Metal Die (Fibers)</v>
      </c>
      <c r="E123" t="str">
        <f>Objects!Q108</f>
        <v>Bag (Styrene-Butadiene-Styrene Pellets)</v>
      </c>
      <c r="F123" t="str">
        <f>VLOOKUP(E123, 'Pellets (Poly)'!F:J, 5,FALSE)</f>
        <v>Styrene-Butadiene-Styrene</v>
      </c>
      <c r="G123" s="8">
        <v>3</v>
      </c>
      <c r="H123" s="8">
        <v>10</v>
      </c>
      <c r="I123" s="8">
        <v>64</v>
      </c>
    </row>
    <row r="124" spans="1:9" x14ac:dyDescent="0.2">
      <c r="A124" s="4"/>
      <c r="B124" s="21" t="s">
        <v>2748</v>
      </c>
      <c r="C124" s="14" t="str">
        <f xml:space="preserve"> VLOOKUP(D124, Molds!C:E, 3, FALSE)&amp;" ("&amp;F124&amp;")"</f>
        <v>Fibers (Styrene-Isoprene-Styrene)</v>
      </c>
      <c r="D124" s="8" t="str">
        <f xml:space="preserve"> Molds!$C$8</f>
        <v>Metal Die (Fibers)</v>
      </c>
      <c r="E124" t="str">
        <f>Objects!Q109</f>
        <v>Bag (Styrene-Isoprene-Styrene Pellets)</v>
      </c>
      <c r="F124" t="str">
        <f>VLOOKUP(E124, 'Pellets (Poly)'!F:J, 5,FALSE)</f>
        <v>Styrene-Isoprene-Styrene</v>
      </c>
      <c r="G124" s="8">
        <v>3</v>
      </c>
      <c r="H124" s="8">
        <v>10</v>
      </c>
      <c r="I124" s="8">
        <v>64</v>
      </c>
    </row>
    <row r="125" spans="1:9" x14ac:dyDescent="0.2">
      <c r="A125" s="4"/>
      <c r="B125" s="21" t="s">
        <v>2747</v>
      </c>
      <c r="C125" s="14" t="str">
        <f xml:space="preserve"> VLOOKUP(D125, Molds!C:E, 3, FALSE)&amp;" ("&amp;F125&amp;")"</f>
        <v>Fibers (Styrene-Maleic Anhydride Copolymer)</v>
      </c>
      <c r="D125" s="8" t="str">
        <f xml:space="preserve"> Molds!$C$8</f>
        <v>Metal Die (Fibers)</v>
      </c>
      <c r="E125" t="str">
        <f>Objects!Q110</f>
        <v>Bag (Styrene-Maleic Anhydride Copolymer Pellets)</v>
      </c>
      <c r="F125" t="str">
        <f>VLOOKUP(E125, 'Pellets (Poly)'!F:J, 5,FALSE)</f>
        <v>Styrene-Maleic Anhydride Copolymer</v>
      </c>
      <c r="G125" s="8">
        <v>3</v>
      </c>
      <c r="H125" s="8">
        <v>10</v>
      </c>
      <c r="I125" s="8">
        <v>64</v>
      </c>
    </row>
    <row r="126" spans="1:9" x14ac:dyDescent="0.2">
      <c r="A126" s="4" t="str">
        <f>[1]Enums!$A$101</f>
        <v>1.0.7</v>
      </c>
      <c r="B126" s="21" t="s">
        <v>2746</v>
      </c>
      <c r="C126" s="14" t="str">
        <f xml:space="preserve"> VLOOKUP(D126, Molds!C:E, 3, FALSE)&amp;" ("&amp;F126&amp;")"</f>
        <v>Fibers (Ultra-High-Molecular-Weight PolyEthylene)</v>
      </c>
      <c r="D126" s="8" t="str">
        <f xml:space="preserve"> Molds!$C$8</f>
        <v>Metal Die (Fibers)</v>
      </c>
      <c r="E126" t="str">
        <f>Objects!Q111</f>
        <v>Bag (Ultra-High-Molecular-Weight PolyEthylene Pellets)</v>
      </c>
      <c r="F126" t="str">
        <f>VLOOKUP(E126, 'Pellets (Poly)'!F:J, 5,FALSE)</f>
        <v>Ultra-High-Molecular-Weight PolyEthylene</v>
      </c>
      <c r="G126" s="8">
        <v>3</v>
      </c>
      <c r="H126" s="8">
        <v>10</v>
      </c>
      <c r="I126" s="8">
        <v>64</v>
      </c>
    </row>
    <row r="127" spans="1:9" x14ac:dyDescent="0.2">
      <c r="A127" s="4"/>
      <c r="B127" s="21" t="s">
        <v>2745</v>
      </c>
      <c r="C127" s="14" t="str">
        <f xml:space="preserve"> VLOOKUP(D127, Molds!C:E, 3, FALSE)&amp;" ("&amp;F127&amp;")"</f>
        <v>Fibers (Urea-Formaldehyde Polymers)</v>
      </c>
      <c r="D127" s="8" t="str">
        <f xml:space="preserve"> Molds!$C$8</f>
        <v>Metal Die (Fibers)</v>
      </c>
      <c r="E127" t="str">
        <f>Objects!Q112</f>
        <v>Bag (Urea-Formaldehyde Polymers Pellets)</v>
      </c>
      <c r="F127" t="str">
        <f>VLOOKUP(E127, 'Pellets (Poly)'!F:J, 5,FALSE)</f>
        <v>Urea-Formaldehyde Polymers</v>
      </c>
      <c r="G127" s="8">
        <v>3</v>
      </c>
      <c r="H127" s="8">
        <v>10</v>
      </c>
      <c r="I127" s="8">
        <v>64</v>
      </c>
    </row>
    <row r="128" spans="1:9" x14ac:dyDescent="0.2">
      <c r="A128" s="4" t="str">
        <f>[1]Enums!$A$101</f>
        <v>1.0.7</v>
      </c>
      <c r="B128" s="21" t="s">
        <v>2744</v>
      </c>
      <c r="C128" s="14" t="str">
        <f xml:space="preserve"> VLOOKUP(D128, Molds!C:E, 3, FALSE)&amp;" ("&amp;F128&amp;")"</f>
        <v>Fibers (Very-Low-Density PolyEthylene)</v>
      </c>
      <c r="D128" s="8" t="str">
        <f xml:space="preserve"> Molds!$C$8</f>
        <v>Metal Die (Fibers)</v>
      </c>
      <c r="E128" t="str">
        <f>Objects!Q113</f>
        <v>Bag (Very-Low-Density PolyEthylene Pellets)</v>
      </c>
      <c r="F128" t="str">
        <f>VLOOKUP(E128, 'Pellets (Poly)'!F:J, 5,FALSE)</f>
        <v>Very-Low-Density PolyEthylene</v>
      </c>
      <c r="G128" s="8">
        <v>3</v>
      </c>
      <c r="H128" s="8">
        <v>10</v>
      </c>
      <c r="I128" s="8">
        <v>64</v>
      </c>
    </row>
    <row r="129" spans="1:9" x14ac:dyDescent="0.2">
      <c r="A129" s="4" t="str">
        <f>[1]Enums!$A$101</f>
        <v>1.0.7</v>
      </c>
      <c r="B129" s="21" t="s">
        <v>2743</v>
      </c>
      <c r="C129" s="14" t="str">
        <f xml:space="preserve"> VLOOKUP(D129, Molds!C:E, 3, FALSE)&amp;" ("&amp;F129&amp;")"</f>
        <v>Fibers (Vinyl Acetate-Acrylic Acid)</v>
      </c>
      <c r="D129" s="8" t="str">
        <f xml:space="preserve"> Molds!$C$8</f>
        <v>Metal Die (Fibers)</v>
      </c>
      <c r="E129" t="str">
        <f>Objects!Q114</f>
        <v>Bag (Vinyl Acetate-Acrylic Acid Pellets)</v>
      </c>
      <c r="F129" t="str">
        <f>VLOOKUP(E129, 'Pellets (Poly)'!F:J, 5,FALSE)</f>
        <v>Vinyl Acetate-Acrylic Acid</v>
      </c>
      <c r="G129" s="8">
        <v>3</v>
      </c>
      <c r="H129" s="8">
        <v>10</v>
      </c>
      <c r="I129" s="8">
        <v>64</v>
      </c>
    </row>
    <row r="130" spans="1:9" x14ac:dyDescent="0.2">
      <c r="A130"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371</v>
      </c>
      <c r="D1" s="64" t="s">
        <v>3981</v>
      </c>
      <c r="E1" s="12" t="str">
        <f>'Molded Items'!C1</f>
        <v>Molded Item</v>
      </c>
      <c r="F1" s="38" t="str">
        <f xml:space="preserve"> [1]Enums!$A$78</f>
        <v>Tool Material</v>
      </c>
      <c r="G1" s="37" t="s">
        <v>372</v>
      </c>
      <c r="H1" s="37" t="s">
        <v>373</v>
      </c>
      <c r="I1" s="27" t="s">
        <v>42</v>
      </c>
      <c r="J1" s="5" t="s">
        <v>38</v>
      </c>
      <c r="K1" s="5" t="s">
        <v>40</v>
      </c>
    </row>
    <row r="2" spans="1:11" x14ac:dyDescent="0.2">
      <c r="A2" s="4" t="str">
        <f>[1]Enums!$A$94</f>
        <v>1.0.0</v>
      </c>
      <c r="B2" s="21" t="s">
        <v>328</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327</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326</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325</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324</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323</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322</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321</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365</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389</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388</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387</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386</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385</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384</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383</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382</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381</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380</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379</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378</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377</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376</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375</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374</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390</v>
      </c>
      <c r="D1" s="38" t="str">
        <f xml:space="preserve"> [1]Enums!$A$78</f>
        <v>Tool Material</v>
      </c>
      <c r="E1" s="38" t="s">
        <v>391</v>
      </c>
      <c r="F1" s="38" t="s">
        <v>392</v>
      </c>
      <c r="G1" s="38" t="s">
        <v>393</v>
      </c>
      <c r="H1" s="38" t="s">
        <v>394</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280</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279</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281</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282</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203</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236</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204</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205</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206</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207</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208</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I30" sqref="I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245</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246</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[1]Enums!$A$94</f>
        <v>1.0.0</v>
      </c>
      <c r="B4" s="18" t="s">
        <v>247</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[1]Enums!$A$94</f>
        <v>1.0.0</v>
      </c>
      <c r="B5" s="18" t="s">
        <v>248</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[1]Enums!$A$94</f>
        <v>1.0.0</v>
      </c>
      <c r="B6" s="18" t="s">
        <v>249</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250</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251</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252</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[1]Enums!$A$94</f>
        <v>1.0.0</v>
      </c>
      <c r="B10" s="18" t="s">
        <v>253</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[1]Enums!$A$94</f>
        <v>1.0.0</v>
      </c>
      <c r="B11" s="18" t="s">
        <v>254</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85</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86</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c r="B14" s="18" t="s">
        <v>87</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88</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[1]Enums!$A$94</f>
        <v>1.0.0</v>
      </c>
      <c r="B16" s="18" t="s">
        <v>89</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60</v>
      </c>
      <c r="N16" s="8"/>
      <c r="O16" s="8"/>
      <c r="P16" s="8"/>
      <c r="Q16" s="8"/>
      <c r="R16" s="8"/>
    </row>
    <row r="17" spans="1:18" ht="15" customHeight="1" x14ac:dyDescent="0.2">
      <c r="A17" s="4" t="str">
        <f>[1]Enums!$A$94</f>
        <v>1.0.0</v>
      </c>
      <c r="B17" s="18" t="s">
        <v>90</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[1]Enums!$A$94</f>
        <v>1.0.0</v>
      </c>
      <c r="B18" s="18" t="s">
        <v>91</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92</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[1]Enums!$A$94</f>
        <v>1.0.0</v>
      </c>
      <c r="B20" s="18" t="s">
        <v>93</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[1]Enums!$A$94</f>
        <v>1.0.0</v>
      </c>
      <c r="B21" s="18" t="s">
        <v>94</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3988</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4038</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[1]Enums!$A$94</f>
        <v>1.0.0</v>
      </c>
      <c r="B24" s="18" t="s">
        <v>4039</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abSelected="1" workbookViewId="0">
      <pane xSplit="4" ySplit="1" topLeftCell="M2" activePane="bottomRight" state="frozen"/>
      <selection pane="topRight" activeCell="E1" sqref="E1"/>
      <selection pane="bottomLeft" activeCell="A2" sqref="A2"/>
      <selection pane="bottomRight" activeCell="P29" sqref="P29"/>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291</v>
      </c>
      <c r="E1" s="5" t="s">
        <v>301</v>
      </c>
      <c r="F1" s="5" t="s">
        <v>302</v>
      </c>
      <c r="G1" s="5" t="s">
        <v>403</v>
      </c>
      <c r="H1" s="5" t="s">
        <v>303</v>
      </c>
      <c r="I1" s="5" t="s">
        <v>304</v>
      </c>
      <c r="J1" s="5" t="s">
        <v>305</v>
      </c>
      <c r="K1" s="5" t="s">
        <v>306</v>
      </c>
      <c r="L1" s="5" t="s">
        <v>307</v>
      </c>
      <c r="M1" s="5" t="s">
        <v>308</v>
      </c>
      <c r="N1" s="5" t="s">
        <v>309</v>
      </c>
      <c r="O1" s="5" t="s">
        <v>310</v>
      </c>
      <c r="P1" s="28" t="s">
        <v>311</v>
      </c>
      <c r="Q1" s="28" t="s">
        <v>312</v>
      </c>
      <c r="R1" s="28" t="s">
        <v>313</v>
      </c>
      <c r="S1" s="28" t="s">
        <v>314</v>
      </c>
      <c r="T1" s="28" t="s">
        <v>315</v>
      </c>
      <c r="U1" s="28" t="s">
        <v>316</v>
      </c>
      <c r="V1" s="28" t="s">
        <v>317</v>
      </c>
      <c r="W1" s="28" t="s">
        <v>318</v>
      </c>
      <c r="X1" s="28" t="s">
        <v>319</v>
      </c>
      <c r="Y1" s="28" t="s">
        <v>320</v>
      </c>
    </row>
    <row r="2" spans="1:25" x14ac:dyDescent="0.2">
      <c r="A2" s="4" t="str">
        <f>[1]Enums!$A$94</f>
        <v>1.0.0</v>
      </c>
      <c r="B2" s="18" t="s">
        <v>209</v>
      </c>
      <c r="C2" s="21" t="s">
        <v>289</v>
      </c>
      <c r="D2" s="4" t="s">
        <v>45</v>
      </c>
      <c r="E2">
        <v>0</v>
      </c>
      <c r="F2">
        <v>2000</v>
      </c>
      <c r="N2" s="4"/>
      <c r="P2" t="s">
        <v>416</v>
      </c>
      <c r="Q2" t="str">
        <f>'Pellets (Poly)'!$F$67</f>
        <v>Bag (PolyIsoPrene Pellets)</v>
      </c>
      <c r="R2">
        <v>1</v>
      </c>
      <c r="S2">
        <v>120</v>
      </c>
      <c r="T2">
        <v>60</v>
      </c>
    </row>
    <row r="3" spans="1:25" x14ac:dyDescent="0.2">
      <c r="A3" s="4" t="str">
        <f>[1]Enums!$A$94</f>
        <v>1.0.0</v>
      </c>
      <c r="B3" s="18" t="s">
        <v>210</v>
      </c>
      <c r="C3" s="21" t="s">
        <v>290</v>
      </c>
      <c r="D3" s="4" t="s">
        <v>46</v>
      </c>
      <c r="E3">
        <f t="shared" ref="E3:F8" si="0" xml:space="preserve"> E2 + 1</f>
        <v>1</v>
      </c>
      <c r="F3">
        <f t="shared" si="0"/>
        <v>2001</v>
      </c>
      <c r="G3" t="s">
        <v>402</v>
      </c>
      <c r="I3" t="s">
        <v>405</v>
      </c>
      <c r="N3" t="s">
        <v>404</v>
      </c>
      <c r="O3" s="4" t="s">
        <v>402</v>
      </c>
    </row>
    <row r="4" spans="1:25" x14ac:dyDescent="0.2">
      <c r="A4" s="4" t="str">
        <f>[1]Enums!$A$94</f>
        <v>1.0.0</v>
      </c>
      <c r="B4" s="18" t="s">
        <v>211</v>
      </c>
      <c r="C4" s="21" t="s">
        <v>300</v>
      </c>
      <c r="D4" s="4" t="s">
        <v>47</v>
      </c>
      <c r="E4">
        <f t="shared" si="0"/>
        <v>2</v>
      </c>
      <c r="F4">
        <f t="shared" si="0"/>
        <v>2002</v>
      </c>
      <c r="G4" t="s">
        <v>402</v>
      </c>
      <c r="I4" t="s">
        <v>405</v>
      </c>
      <c r="N4" t="s">
        <v>404</v>
      </c>
      <c r="O4" s="4" t="s">
        <v>402</v>
      </c>
      <c r="P4" s="4" t="s">
        <v>442</v>
      </c>
      <c r="Q4">
        <v>30</v>
      </c>
      <c r="R4">
        <v>1</v>
      </c>
      <c r="S4">
        <v>10</v>
      </c>
      <c r="T4">
        <v>1</v>
      </c>
    </row>
    <row r="5" spans="1:25" x14ac:dyDescent="0.2">
      <c r="A5" s="4" t="str">
        <f>[1]Enums!$A$94</f>
        <v>1.0.0</v>
      </c>
      <c r="B5" s="18" t="s">
        <v>212</v>
      </c>
      <c r="C5" s="21" t="s">
        <v>299</v>
      </c>
      <c r="D5" s="4" t="s">
        <v>48</v>
      </c>
      <c r="E5">
        <f t="shared" si="0"/>
        <v>3</v>
      </c>
      <c r="F5">
        <f t="shared" si="0"/>
        <v>2003</v>
      </c>
      <c r="G5" t="s">
        <v>402</v>
      </c>
      <c r="I5" t="s">
        <v>405</v>
      </c>
      <c r="N5" t="s">
        <v>404</v>
      </c>
      <c r="O5" s="4" t="s">
        <v>402</v>
      </c>
      <c r="P5" s="4" t="s">
        <v>442</v>
      </c>
      <c r="Q5">
        <v>30</v>
      </c>
      <c r="R5">
        <v>1</v>
      </c>
      <c r="S5">
        <v>10</v>
      </c>
      <c r="T5">
        <v>1</v>
      </c>
    </row>
    <row r="6" spans="1:25" x14ac:dyDescent="0.2">
      <c r="A6" s="4" t="str">
        <f>[1]Enums!$A$94</f>
        <v>1.0.0</v>
      </c>
      <c r="B6" s="18" t="s">
        <v>63</v>
      </c>
      <c r="C6" s="21" t="s">
        <v>298</v>
      </c>
      <c r="D6" s="17" t="s">
        <v>51</v>
      </c>
      <c r="E6">
        <f t="shared" si="0"/>
        <v>4</v>
      </c>
      <c r="F6">
        <f t="shared" si="0"/>
        <v>2004</v>
      </c>
      <c r="G6" t="s">
        <v>402</v>
      </c>
      <c r="I6" t="s">
        <v>405</v>
      </c>
      <c r="N6" t="s">
        <v>404</v>
      </c>
      <c r="O6" s="4" t="s">
        <v>402</v>
      </c>
      <c r="P6" t="s">
        <v>442</v>
      </c>
      <c r="Q6">
        <v>30</v>
      </c>
      <c r="R6">
        <v>1</v>
      </c>
      <c r="S6">
        <v>10</v>
      </c>
      <c r="T6">
        <v>1</v>
      </c>
    </row>
    <row r="7" spans="1:25" x14ac:dyDescent="0.2">
      <c r="A7" s="4" t="str">
        <f>[1]Enums!$A$94</f>
        <v>1.0.0</v>
      </c>
      <c r="B7" s="18" t="s">
        <v>64</v>
      </c>
      <c r="C7" s="21" t="s">
        <v>297</v>
      </c>
      <c r="D7" s="17" t="s">
        <v>50</v>
      </c>
      <c r="E7">
        <f t="shared" si="0"/>
        <v>5</v>
      </c>
      <c r="F7">
        <f t="shared" si="0"/>
        <v>2005</v>
      </c>
      <c r="G7" t="s">
        <v>402</v>
      </c>
      <c r="I7" t="s">
        <v>405</v>
      </c>
      <c r="N7" t="s">
        <v>404</v>
      </c>
      <c r="O7" s="4" t="s">
        <v>402</v>
      </c>
      <c r="P7" t="s">
        <v>442</v>
      </c>
      <c r="Q7">
        <v>30</v>
      </c>
      <c r="R7">
        <v>1</v>
      </c>
      <c r="S7">
        <v>10</v>
      </c>
      <c r="T7">
        <v>1</v>
      </c>
    </row>
    <row r="8" spans="1:25" x14ac:dyDescent="0.2">
      <c r="A8" s="4" t="str">
        <f>[1]Enums!$A$94</f>
        <v>1.0.0</v>
      </c>
      <c r="B8" s="18" t="s">
        <v>65</v>
      </c>
      <c r="C8" s="21" t="s">
        <v>296</v>
      </c>
      <c r="D8" s="22" t="s">
        <v>83</v>
      </c>
      <c r="E8">
        <f t="shared" si="0"/>
        <v>6</v>
      </c>
      <c r="F8">
        <f t="shared" si="0"/>
        <v>2006</v>
      </c>
      <c r="G8" s="4" t="s">
        <v>402</v>
      </c>
      <c r="I8" s="4" t="s">
        <v>405</v>
      </c>
      <c r="N8" s="4" t="s">
        <v>404</v>
      </c>
      <c r="O8" s="4" t="s">
        <v>402</v>
      </c>
      <c r="P8" t="s">
        <v>442</v>
      </c>
      <c r="Q8">
        <v>15</v>
      </c>
      <c r="R8">
        <v>1</v>
      </c>
      <c r="S8">
        <v>10</v>
      </c>
      <c r="T8">
        <v>1</v>
      </c>
    </row>
    <row r="9" spans="1:25" ht="15" x14ac:dyDescent="0.25">
      <c r="A9" s="4" t="str">
        <f>[1]Enums!$A$94</f>
        <v>1.0.0</v>
      </c>
      <c r="B9" s="18" t="s">
        <v>243</v>
      </c>
      <c r="C9" s="21" t="s">
        <v>292</v>
      </c>
      <c r="D9" s="25" t="s">
        <v>436</v>
      </c>
      <c r="E9">
        <f t="shared" ref="E9:E13" si="1" xml:space="preserve"> E8 + 1</f>
        <v>7</v>
      </c>
      <c r="F9">
        <f t="shared" ref="F9:F13" si="2" xml:space="preserve"> F8 + 1</f>
        <v>2007</v>
      </c>
      <c r="G9" t="s">
        <v>404</v>
      </c>
      <c r="I9" t="s">
        <v>405</v>
      </c>
      <c r="N9" t="s">
        <v>404</v>
      </c>
      <c r="O9" t="s">
        <v>404</v>
      </c>
      <c r="P9" t="s">
        <v>443</v>
      </c>
      <c r="Q9">
        <v>5</v>
      </c>
      <c r="R9">
        <v>1</v>
      </c>
    </row>
    <row r="10" spans="1:25" ht="15" x14ac:dyDescent="0.25">
      <c r="A10" s="4" t="str">
        <f>[1]Enums!$A$94</f>
        <v>1.0.0</v>
      </c>
      <c r="B10" s="18" t="s">
        <v>231</v>
      </c>
      <c r="C10" s="21" t="s">
        <v>295</v>
      </c>
      <c r="D10" s="23" t="s">
        <v>449</v>
      </c>
      <c r="E10">
        <f t="shared" si="1"/>
        <v>8</v>
      </c>
      <c r="F10">
        <f t="shared" si="2"/>
        <v>2008</v>
      </c>
      <c r="G10" s="4" t="s">
        <v>402</v>
      </c>
      <c r="I10" s="4" t="s">
        <v>405</v>
      </c>
      <c r="N10" s="4" t="s">
        <v>404</v>
      </c>
      <c r="O10" s="4" t="s">
        <v>402</v>
      </c>
      <c r="P10" t="s">
        <v>442</v>
      </c>
      <c r="Q10">
        <v>15</v>
      </c>
      <c r="R10">
        <v>1</v>
      </c>
      <c r="S10">
        <v>10</v>
      </c>
      <c r="T10">
        <v>1</v>
      </c>
    </row>
    <row r="11" spans="1:25" ht="15" x14ac:dyDescent="0.25">
      <c r="A11" s="4" t="str">
        <f>[1]Enums!$A$94</f>
        <v>1.0.0</v>
      </c>
      <c r="B11" s="18" t="s">
        <v>232</v>
      </c>
      <c r="C11" s="21" t="s">
        <v>294</v>
      </c>
      <c r="D11" s="23" t="s">
        <v>76</v>
      </c>
      <c r="E11">
        <f t="shared" si="1"/>
        <v>9</v>
      </c>
      <c r="F11">
        <f t="shared" si="2"/>
        <v>2009</v>
      </c>
      <c r="P11" s="66" t="s">
        <v>4016</v>
      </c>
      <c r="Q11" s="66" t="str">
        <f>Objects!K111</f>
        <v>Drum (Crude Oil)</v>
      </c>
      <c r="R11" s="66">
        <v>1</v>
      </c>
      <c r="S11" s="66" t="str">
        <f>Objects!C22</f>
        <v>OilField</v>
      </c>
      <c r="T11" s="66">
        <v>30</v>
      </c>
    </row>
    <row r="12" spans="1:25" ht="15" x14ac:dyDescent="0.25">
      <c r="A12" s="4" t="str">
        <f>[1]Enums!$A$94</f>
        <v>1.0.0</v>
      </c>
      <c r="B12" s="18" t="s">
        <v>233</v>
      </c>
      <c r="C12" s="21" t="s">
        <v>293</v>
      </c>
      <c r="D12" s="24" t="s">
        <v>77</v>
      </c>
      <c r="E12">
        <f t="shared" si="1"/>
        <v>10</v>
      </c>
      <c r="F12">
        <f t="shared" si="2"/>
        <v>2010</v>
      </c>
      <c r="G12" t="s">
        <v>402</v>
      </c>
      <c r="H12" t="s">
        <v>404</v>
      </c>
      <c r="I12" t="s">
        <v>404</v>
      </c>
      <c r="N12" t="s">
        <v>404</v>
      </c>
      <c r="O12" t="s">
        <v>402</v>
      </c>
    </row>
    <row r="13" spans="1:25" ht="15" x14ac:dyDescent="0.25">
      <c r="A13" s="4"/>
      <c r="B13" s="21" t="s">
        <v>348</v>
      </c>
      <c r="C13" s="21" t="s">
        <v>347</v>
      </c>
      <c r="D13" s="25" t="s">
        <v>346</v>
      </c>
      <c r="E13">
        <f t="shared" si="1"/>
        <v>11</v>
      </c>
      <c r="F13">
        <f t="shared" si="2"/>
        <v>2011</v>
      </c>
    </row>
    <row r="14" spans="1:25" ht="15" x14ac:dyDescent="0.25">
      <c r="A14" s="4" t="str">
        <f>[1]Enums!$A$94</f>
        <v>1.0.0</v>
      </c>
      <c r="B14" s="21" t="s">
        <v>440</v>
      </c>
      <c r="C14" s="73" t="s">
        <v>439</v>
      </c>
      <c r="D14" s="25" t="s">
        <v>441</v>
      </c>
      <c r="E14">
        <v>12</v>
      </c>
      <c r="F14">
        <v>2012</v>
      </c>
      <c r="G14" t="s">
        <v>402</v>
      </c>
      <c r="N14" t="s">
        <v>404</v>
      </c>
      <c r="O14" t="s">
        <v>402</v>
      </c>
      <c r="P14" t="s">
        <v>443</v>
      </c>
      <c r="Q14">
        <v>25</v>
      </c>
      <c r="R14">
        <v>1</v>
      </c>
    </row>
    <row r="15" spans="1:25" x14ac:dyDescent="0.2">
      <c r="A15" s="4" t="str">
        <f>[1]Enums!$A$94</f>
        <v>1.0.0</v>
      </c>
      <c r="B15" s="21" t="s">
        <v>451</v>
      </c>
      <c r="C15" s="21" t="s">
        <v>452</v>
      </c>
      <c r="D15" s="4" t="s">
        <v>450</v>
      </c>
      <c r="E15">
        <v>13</v>
      </c>
      <c r="F15">
        <v>2013</v>
      </c>
      <c r="G15" s="4" t="s">
        <v>402</v>
      </c>
      <c r="I15" s="4" t="s">
        <v>405</v>
      </c>
      <c r="N15" s="4" t="s">
        <v>404</v>
      </c>
      <c r="O15" s="4" t="s">
        <v>402</v>
      </c>
      <c r="P15" t="s">
        <v>442</v>
      </c>
      <c r="Q15">
        <v>30</v>
      </c>
      <c r="R15">
        <v>1</v>
      </c>
      <c r="S15">
        <v>10</v>
      </c>
      <c r="T15">
        <v>1</v>
      </c>
    </row>
    <row r="16" spans="1:25" ht="15" x14ac:dyDescent="0.25">
      <c r="A16" s="4" t="str">
        <f>[1]Enums!$A$94</f>
        <v>1.0.0</v>
      </c>
      <c r="B16" s="21" t="s">
        <v>4031</v>
      </c>
      <c r="C16" s="21" t="s">
        <v>4030</v>
      </c>
      <c r="D16" s="25" t="s">
        <v>4032</v>
      </c>
      <c r="E16">
        <v>14</v>
      </c>
      <c r="F16">
        <v>2014</v>
      </c>
      <c r="G16" s="4" t="s">
        <v>402</v>
      </c>
      <c r="N16" s="4" t="s">
        <v>404</v>
      </c>
      <c r="O16" s="4" t="s">
        <v>402</v>
      </c>
    </row>
    <row r="17" spans="1:19" ht="15" x14ac:dyDescent="0.25">
      <c r="A17" s="4" t="str">
        <f>[1]Enums!$A$94</f>
        <v>1.0.0</v>
      </c>
      <c r="B17" s="18" t="s">
        <v>4036</v>
      </c>
      <c r="C17" s="18" t="s">
        <v>4035</v>
      </c>
      <c r="D17" s="25" t="s">
        <v>4034</v>
      </c>
      <c r="E17">
        <v>15</v>
      </c>
      <c r="F17">
        <v>2015</v>
      </c>
      <c r="G17" s="4" t="s">
        <v>402</v>
      </c>
      <c r="H17" t="s">
        <v>404</v>
      </c>
      <c r="I17" t="s">
        <v>405</v>
      </c>
      <c r="N17" s="4" t="s">
        <v>404</v>
      </c>
      <c r="O17" s="4" t="s">
        <v>402</v>
      </c>
      <c r="P17" s="66" t="s">
        <v>4037</v>
      </c>
      <c r="Q17" t="str">
        <f>Objects!M8</f>
        <v>Flask (Nitrogen)</v>
      </c>
      <c r="R17">
        <v>1</v>
      </c>
      <c r="S17">
        <v>10</v>
      </c>
    </row>
    <row r="18" spans="1:19" ht="15" x14ac:dyDescent="0.25">
      <c r="A18" s="72" t="s">
        <v>4069</v>
      </c>
      <c r="B18" s="73" t="s">
        <v>4070</v>
      </c>
      <c r="C18" s="18" t="s">
        <v>4071</v>
      </c>
      <c r="D18" s="25" t="s">
        <v>4072</v>
      </c>
      <c r="E18">
        <v>16</v>
      </c>
      <c r="F18">
        <v>2016</v>
      </c>
      <c r="G18" t="s">
        <v>402</v>
      </c>
      <c r="N18" t="s">
        <v>404</v>
      </c>
      <c r="O18" t="s">
        <v>402</v>
      </c>
      <c r="P18" t="s">
        <v>4079</v>
      </c>
      <c r="Q18">
        <v>500</v>
      </c>
      <c r="R18">
        <v>10</v>
      </c>
      <c r="S18">
        <v>1</v>
      </c>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49" sqref="C49"/>
    </sheetView>
  </sheetViews>
  <sheetFormatPr defaultColWidth="8.85546875" defaultRowHeight="12.75" x14ac:dyDescent="0.2"/>
  <cols>
    <col min="2" max="2" width="8.85546875" style="30"/>
    <col min="3" max="3" width="33.4257812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406</v>
      </c>
      <c r="D1" s="29" t="s">
        <v>44</v>
      </c>
      <c r="E1" s="28" t="s">
        <v>42</v>
      </c>
      <c r="F1" s="28" t="s">
        <v>38</v>
      </c>
      <c r="G1" s="28" t="s">
        <v>40</v>
      </c>
      <c r="H1" s="28" t="s">
        <v>435</v>
      </c>
      <c r="I1" s="28" t="s">
        <v>311</v>
      </c>
      <c r="J1" s="28" t="s">
        <v>312</v>
      </c>
      <c r="K1" s="28" t="s">
        <v>313</v>
      </c>
      <c r="L1" s="28" t="s">
        <v>314</v>
      </c>
      <c r="M1" s="28" t="s">
        <v>315</v>
      </c>
      <c r="N1" s="28" t="s">
        <v>316</v>
      </c>
      <c r="O1" s="28" t="s">
        <v>317</v>
      </c>
      <c r="P1" s="28" t="s">
        <v>318</v>
      </c>
      <c r="Q1" s="28" t="s">
        <v>319</v>
      </c>
      <c r="R1" s="28" t="s">
        <v>320</v>
      </c>
    </row>
    <row r="2" spans="1:18" x14ac:dyDescent="0.2">
      <c r="A2" s="4" t="str">
        <f>[1]Enums!$A$94</f>
        <v>1.0.0</v>
      </c>
      <c r="B2" s="31" t="s">
        <v>213</v>
      </c>
      <c r="C2" s="32" t="s">
        <v>66</v>
      </c>
      <c r="D2" s="33" t="str">
        <f>[1]Enums!$A$24</f>
        <v>PC Item</v>
      </c>
      <c r="E2" s="30">
        <v>2</v>
      </c>
      <c r="F2" s="30" t="b">
        <v>1</v>
      </c>
    </row>
    <row r="3" spans="1:18" x14ac:dyDescent="0.2">
      <c r="A3" s="4" t="str">
        <f>[1]Enums!$A$94</f>
        <v>1.0.0</v>
      </c>
      <c r="B3" s="31" t="s">
        <v>214</v>
      </c>
      <c r="C3" s="33" t="s">
        <v>67</v>
      </c>
      <c r="D3" s="33" t="str">
        <f>[1]Enums!$A$24</f>
        <v>PC Item</v>
      </c>
      <c r="E3" s="33">
        <v>1</v>
      </c>
      <c r="F3" s="30" t="b">
        <v>1</v>
      </c>
    </row>
    <row r="4" spans="1:18" x14ac:dyDescent="0.2">
      <c r="A4" s="4" t="str">
        <f>[1]Enums!$A$94</f>
        <v>1.0.0</v>
      </c>
      <c r="B4" s="31" t="s">
        <v>215</v>
      </c>
      <c r="C4" s="34" t="s">
        <v>396</v>
      </c>
      <c r="D4" s="33" t="str">
        <f>[1]Enums!$A$20</f>
        <v>Weapon</v>
      </c>
      <c r="E4" s="33">
        <v>7</v>
      </c>
      <c r="F4" s="30" t="b">
        <v>1</v>
      </c>
      <c r="H4" s="30">
        <v>1</v>
      </c>
      <c r="I4" s="32" t="s">
        <v>408</v>
      </c>
      <c r="J4" s="30">
        <v>1000</v>
      </c>
      <c r="K4" s="30">
        <v>1</v>
      </c>
      <c r="L4" s="30">
        <v>10</v>
      </c>
      <c r="M4" s="30">
        <v>2</v>
      </c>
      <c r="N4" s="30">
        <v>5</v>
      </c>
      <c r="O4" s="30">
        <v>3</v>
      </c>
    </row>
    <row r="5" spans="1:18" x14ac:dyDescent="0.2">
      <c r="A5" s="4" t="str">
        <f>[1]Enums!$A$94</f>
        <v>1.0.0</v>
      </c>
      <c r="B5" s="31" t="s">
        <v>216</v>
      </c>
      <c r="C5" s="33" t="s">
        <v>68</v>
      </c>
      <c r="D5" s="33" t="str">
        <f>[1]Enums!$A$21</f>
        <v>Utility</v>
      </c>
      <c r="E5" s="33"/>
      <c r="F5" s="30" t="b">
        <v>1</v>
      </c>
      <c r="H5" s="30">
        <v>1</v>
      </c>
      <c r="I5" s="30" t="s">
        <v>411</v>
      </c>
      <c r="J5" s="30">
        <v>15</v>
      </c>
      <c r="K5" s="30">
        <v>0.5</v>
      </c>
      <c r="L5" s="30">
        <v>15</v>
      </c>
    </row>
    <row r="6" spans="1:18" x14ac:dyDescent="0.2">
      <c r="A6" s="4" t="str">
        <f>[1]Enums!$A$94</f>
        <v>1.0.0</v>
      </c>
      <c r="B6" s="31" t="s">
        <v>217</v>
      </c>
      <c r="C6" s="34" t="s">
        <v>395</v>
      </c>
      <c r="D6" s="33" t="str">
        <f>[1]Enums!$A$19</f>
        <v>Armor</v>
      </c>
      <c r="E6" s="33"/>
      <c r="F6" s="30" t="b">
        <v>1</v>
      </c>
      <c r="H6" s="30">
        <v>1</v>
      </c>
      <c r="I6" s="32" t="s">
        <v>432</v>
      </c>
      <c r="J6" s="30">
        <v>5000</v>
      </c>
      <c r="K6" s="30">
        <v>1</v>
      </c>
      <c r="L6" s="30">
        <v>0.4</v>
      </c>
      <c r="M6" s="30">
        <v>5</v>
      </c>
    </row>
    <row r="7" spans="1:18" x14ac:dyDescent="0.2">
      <c r="A7" s="4" t="str">
        <f>[1]Enums!$A$94</f>
        <v>1.0.0</v>
      </c>
      <c r="B7" s="21" t="s">
        <v>409</v>
      </c>
      <c r="C7" s="34" t="s">
        <v>410</v>
      </c>
      <c r="D7" s="33"/>
      <c r="E7" s="33"/>
      <c r="F7" s="30" t="b">
        <v>1</v>
      </c>
      <c r="H7" s="30">
        <v>1</v>
      </c>
      <c r="I7" s="32" t="s">
        <v>434</v>
      </c>
      <c r="J7" s="30">
        <v>0.3</v>
      </c>
    </row>
    <row r="8" spans="1:18" x14ac:dyDescent="0.2">
      <c r="A8" s="4" t="str">
        <f>[1]Enums!$A$94</f>
        <v>1.0.0</v>
      </c>
      <c r="B8" s="31" t="s">
        <v>218</v>
      </c>
      <c r="C8" s="33" t="s">
        <v>69</v>
      </c>
      <c r="D8" s="33" t="str">
        <f>[1]Enums!$A$22</f>
        <v>Tool</v>
      </c>
      <c r="E8" s="33"/>
      <c r="F8" s="30" t="b">
        <v>1</v>
      </c>
      <c r="H8" s="30">
        <v>1</v>
      </c>
    </row>
    <row r="9" spans="1:18" x14ac:dyDescent="0.2">
      <c r="A9" s="4" t="str">
        <f>[1]Enums!$A$94</f>
        <v>1.0.0</v>
      </c>
      <c r="B9" s="31" t="s">
        <v>219</v>
      </c>
      <c r="C9" s="33" t="s">
        <v>70</v>
      </c>
      <c r="D9" s="33" t="str">
        <f>[1]Enums!$A$22</f>
        <v>Tool</v>
      </c>
      <c r="E9" s="33">
        <v>7</v>
      </c>
      <c r="F9" s="30" t="b">
        <v>1</v>
      </c>
      <c r="H9" s="30">
        <v>1</v>
      </c>
      <c r="I9" s="30" t="s">
        <v>433</v>
      </c>
      <c r="J9" s="30">
        <v>3</v>
      </c>
      <c r="K9" s="30">
        <v>0.6</v>
      </c>
      <c r="L9" s="30" t="str">
        <f>'[1]Blocks (MC)'!$A$22</f>
        <v>1.0.0</v>
      </c>
    </row>
    <row r="10" spans="1:18" x14ac:dyDescent="0.2">
      <c r="A10" s="4" t="str">
        <f>[1]Enums!$A$94</f>
        <v>1.0.0</v>
      </c>
      <c r="B10" s="31" t="s">
        <v>225</v>
      </c>
      <c r="C10" s="33" t="s">
        <v>71</v>
      </c>
      <c r="D10" s="33" t="str">
        <f>[1]Enums!$A$19</f>
        <v>Armor</v>
      </c>
      <c r="E10" s="33"/>
      <c r="F10" s="30" t="b">
        <v>1</v>
      </c>
      <c r="H10" s="30">
        <v>1</v>
      </c>
      <c r="I10" s="30" t="s">
        <v>412</v>
      </c>
      <c r="J10" s="30">
        <v>5000</v>
      </c>
      <c r="K10" s="30">
        <v>1</v>
      </c>
    </row>
    <row r="11" spans="1:18" x14ac:dyDescent="0.2">
      <c r="A11" s="4" t="str">
        <f>[1]Enums!$A$94</f>
        <v>1.0.0</v>
      </c>
      <c r="B11" s="31" t="s">
        <v>61</v>
      </c>
      <c r="C11" s="33" t="s">
        <v>72</v>
      </c>
      <c r="D11" s="33" t="str">
        <f>[1]Enums!$A$19</f>
        <v>Armor</v>
      </c>
      <c r="E11" s="33"/>
      <c r="F11" s="30" t="b">
        <v>1</v>
      </c>
      <c r="H11" s="30">
        <v>1</v>
      </c>
    </row>
    <row r="12" spans="1:18" x14ac:dyDescent="0.2">
      <c r="A12" s="4" t="str">
        <f>[1]Enums!$A$94</f>
        <v>1.0.0</v>
      </c>
      <c r="B12" s="31" t="s">
        <v>62</v>
      </c>
      <c r="C12" s="33" t="s">
        <v>73</v>
      </c>
      <c r="D12" s="34" t="str">
        <f>[1]Enums!$A$25</f>
        <v>PC Block</v>
      </c>
      <c r="F12" s="30" t="b">
        <v>1</v>
      </c>
    </row>
    <row r="13" spans="1:18" x14ac:dyDescent="0.2">
      <c r="A13" s="4" t="str">
        <f>[1]Enums!$A$94</f>
        <v>1.0.0</v>
      </c>
      <c r="B13" s="31" t="s">
        <v>228</v>
      </c>
      <c r="C13" s="35" t="s">
        <v>74</v>
      </c>
      <c r="D13" s="34" t="str">
        <f>[1]Enums!$A$26</f>
        <v>Food</v>
      </c>
      <c r="F13" s="30" t="b">
        <v>1</v>
      </c>
    </row>
    <row r="14" spans="1:18" x14ac:dyDescent="0.2">
      <c r="A14" s="4" t="str">
        <f>[1]Enums!$A$94</f>
        <v>1.0.0</v>
      </c>
      <c r="B14" s="31" t="s">
        <v>229</v>
      </c>
      <c r="C14" s="35" t="s">
        <v>75</v>
      </c>
      <c r="D14" s="34" t="str">
        <f>[1]Enums!$A$26</f>
        <v>Food</v>
      </c>
      <c r="F14" s="30" t="b">
        <v>1</v>
      </c>
    </row>
    <row r="15" spans="1:18" ht="15" x14ac:dyDescent="0.2">
      <c r="A15" s="4" t="str">
        <f>[1]Enums!$A$94</f>
        <v>1.0.0</v>
      </c>
      <c r="B15" s="31" t="s">
        <v>230</v>
      </c>
      <c r="C15" s="36" t="s">
        <v>285</v>
      </c>
      <c r="D15" s="34" t="str">
        <f>[1]Enums!$A$25</f>
        <v>PC Block</v>
      </c>
      <c r="F15" s="30" t="b">
        <v>1</v>
      </c>
    </row>
    <row r="16" spans="1:18" ht="15" x14ac:dyDescent="0.2">
      <c r="A16" s="4" t="str">
        <f>[1]Enums!$A$94</f>
        <v>1.0.0</v>
      </c>
      <c r="B16" s="31" t="s">
        <v>234</v>
      </c>
      <c r="C16" s="36" t="s">
        <v>78</v>
      </c>
      <c r="D16" s="30" t="str">
        <f>[1]Enums!$A$24</f>
        <v>PC Item</v>
      </c>
      <c r="F16" s="30" t="b">
        <v>1</v>
      </c>
      <c r="G16" s="36"/>
      <c r="H16" s="36"/>
    </row>
    <row r="17" spans="1:10" ht="15" x14ac:dyDescent="0.2">
      <c r="A17" s="4" t="str">
        <f>[1]Enums!$A$94</f>
        <v>1.0.0</v>
      </c>
      <c r="B17" s="31" t="s">
        <v>237</v>
      </c>
      <c r="C17" s="36" t="s">
        <v>82</v>
      </c>
      <c r="D17" s="36" t="str">
        <f>[1]Enums!$A$21</f>
        <v>Utility</v>
      </c>
      <c r="E17" s="30">
        <v>4</v>
      </c>
      <c r="F17" s="30" t="b">
        <v>1</v>
      </c>
      <c r="H17" s="30">
        <v>1</v>
      </c>
    </row>
    <row r="18" spans="1:10" ht="15" x14ac:dyDescent="0.2">
      <c r="A18" s="4" t="str">
        <f>[1]Enums!$A$94</f>
        <v>1.0.0</v>
      </c>
      <c r="B18" s="31" t="s">
        <v>238</v>
      </c>
      <c r="C18" s="36" t="s">
        <v>4044</v>
      </c>
      <c r="D18" s="36" t="str">
        <f>[1]Enums!$A$24</f>
        <v>PC Item</v>
      </c>
      <c r="F18" s="30" t="b">
        <v>1</v>
      </c>
    </row>
    <row r="19" spans="1:10" ht="15" x14ac:dyDescent="0.2">
      <c r="A19" s="4" t="str">
        <f>[1]Enums!$A$94</f>
        <v>1.0.0</v>
      </c>
      <c r="B19" s="31" t="s">
        <v>239</v>
      </c>
      <c r="C19" s="36" t="s">
        <v>4045</v>
      </c>
      <c r="D19" s="36" t="str">
        <f>[1]Enums!$A$24</f>
        <v>PC Item</v>
      </c>
      <c r="F19" s="30" t="b">
        <v>1</v>
      </c>
    </row>
    <row r="20" spans="1:10" ht="15" x14ac:dyDescent="0.2">
      <c r="A20" s="4" t="str">
        <f>[1]Enums!$A$94</f>
        <v>1.0.0</v>
      </c>
      <c r="B20" s="31" t="s">
        <v>240</v>
      </c>
      <c r="C20" s="36" t="s">
        <v>4046</v>
      </c>
      <c r="D20" s="36" t="str">
        <f>[1]Enums!$A$24</f>
        <v>PC Item</v>
      </c>
      <c r="F20" s="30" t="b">
        <v>1</v>
      </c>
    </row>
    <row r="21" spans="1:10" ht="15" x14ac:dyDescent="0.2">
      <c r="A21" s="4" t="str">
        <f>[1]Enums!$A$94</f>
        <v>1.0.0</v>
      </c>
      <c r="B21" s="31" t="s">
        <v>241</v>
      </c>
      <c r="C21" s="36" t="s">
        <v>49</v>
      </c>
      <c r="D21" s="36" t="str">
        <f>[1]Enums!$A$25</f>
        <v>PC Block</v>
      </c>
      <c r="F21" s="30" t="b">
        <v>1</v>
      </c>
    </row>
    <row r="22" spans="1:10" ht="15" x14ac:dyDescent="0.2">
      <c r="A22" s="4" t="str">
        <f>[1]Enums!$A$94</f>
        <v>1.0.0</v>
      </c>
      <c r="B22" s="31" t="s">
        <v>244</v>
      </c>
      <c r="C22" s="36" t="s">
        <v>84</v>
      </c>
      <c r="D22" s="36" t="str">
        <f>[1]Enums!$A$24</f>
        <v>PC Item</v>
      </c>
      <c r="E22" s="30">
        <v>4</v>
      </c>
      <c r="F22" s="30" t="b">
        <v>1</v>
      </c>
    </row>
    <row r="23" spans="1:10" s="41" customFormat="1" x14ac:dyDescent="0.2">
      <c r="A23" s="4" t="str">
        <f>[1]Enums!$A$94</f>
        <v>1.0.0</v>
      </c>
      <c r="B23" s="21" t="s">
        <v>413</v>
      </c>
      <c r="C23" s="41" t="s">
        <v>414</v>
      </c>
      <c r="F23" s="30" t="b">
        <v>1</v>
      </c>
      <c r="H23" s="41">
        <v>1</v>
      </c>
      <c r="I23" s="41" t="s">
        <v>415</v>
      </c>
      <c r="J23" s="41">
        <v>1.5</v>
      </c>
    </row>
    <row r="24" spans="1:10" ht="15" x14ac:dyDescent="0.2">
      <c r="A24" s="4" t="str">
        <f>[1]Enums!$A$94</f>
        <v>1.0.0</v>
      </c>
      <c r="B24" s="21" t="s">
        <v>418</v>
      </c>
      <c r="C24" s="30" t="s">
        <v>417</v>
      </c>
      <c r="D24" s="36" t="str">
        <f>[1]Enums!$A$24</f>
        <v>PC Item</v>
      </c>
      <c r="E24" s="36"/>
      <c r="F24" s="36" t="b">
        <v>1</v>
      </c>
    </row>
    <row r="25" spans="1:10" ht="15" x14ac:dyDescent="0.2">
      <c r="A25" s="4" t="str">
        <f>[1]Enums!$A$94</f>
        <v>1.0.0</v>
      </c>
      <c r="B25" s="21" t="s">
        <v>420</v>
      </c>
      <c r="C25" s="30" t="s">
        <v>419</v>
      </c>
      <c r="D25" s="36" t="str">
        <f>[1]Enums!$A$24</f>
        <v>PC Item</v>
      </c>
      <c r="F25" s="30" t="b">
        <v>1</v>
      </c>
    </row>
    <row r="26" spans="1:10" x14ac:dyDescent="0.2">
      <c r="A26" s="4" t="str">
        <f>[1]Enums!$A$94</f>
        <v>1.0.0</v>
      </c>
      <c r="B26" s="21" t="s">
        <v>3985</v>
      </c>
      <c r="C26" s="30" t="s">
        <v>3986</v>
      </c>
      <c r="D26" s="33" t="str">
        <f>[1]Enums!$A$21</f>
        <v>Utility</v>
      </c>
      <c r="E26" s="30">
        <v>4</v>
      </c>
      <c r="F26" s="30" t="b">
        <v>1</v>
      </c>
    </row>
    <row r="27" spans="1:10" ht="15" x14ac:dyDescent="0.2">
      <c r="A27" s="4" t="str">
        <f>[1]Enums!$A$94</f>
        <v>1.0.0</v>
      </c>
      <c r="B27" s="18" t="s">
        <v>4043</v>
      </c>
      <c r="C27" s="30" t="s">
        <v>3987</v>
      </c>
      <c r="D27" s="36" t="str">
        <f>[1]Enums!$A$24</f>
        <v>PC Item</v>
      </c>
      <c r="E27" s="30">
        <v>8</v>
      </c>
      <c r="F27" s="30" t="b">
        <v>1</v>
      </c>
    </row>
    <row r="28" spans="1:10" ht="15" x14ac:dyDescent="0.2">
      <c r="A28" s="4" t="str">
        <f>[1]Enums!$A$97</f>
        <v>1.0.3</v>
      </c>
      <c r="B28" s="21" t="s">
        <v>4056</v>
      </c>
      <c r="C28" s="32" t="s">
        <v>4049</v>
      </c>
      <c r="D28" s="36" t="s">
        <v>4047</v>
      </c>
      <c r="E28" s="30">
        <v>4</v>
      </c>
      <c r="F28" s="30" t="b">
        <v>1</v>
      </c>
      <c r="G28" s="36"/>
      <c r="H28" s="36">
        <v>1</v>
      </c>
      <c r="I28" s="32" t="s">
        <v>4048</v>
      </c>
      <c r="J28" s="30">
        <v>10</v>
      </c>
    </row>
    <row r="29" spans="1:10" ht="15" x14ac:dyDescent="0.2">
      <c r="A29" s="4" t="str">
        <f>[1]Enums!$A$97</f>
        <v>1.0.3</v>
      </c>
      <c r="B29" s="21" t="s">
        <v>4055</v>
      </c>
      <c r="C29" s="32" t="s">
        <v>4050</v>
      </c>
      <c r="D29" s="36" t="s">
        <v>4047</v>
      </c>
      <c r="E29" s="30">
        <v>4</v>
      </c>
      <c r="F29" s="30" t="b">
        <v>1</v>
      </c>
      <c r="G29" s="36"/>
      <c r="H29" s="36"/>
      <c r="I29" s="32" t="s">
        <v>4048</v>
      </c>
      <c r="J29" s="30">
        <v>15</v>
      </c>
    </row>
    <row r="30" spans="1:10" ht="15" x14ac:dyDescent="0.2">
      <c r="A30" s="4" t="str">
        <f>[1]Enums!$A$97</f>
        <v>1.0.3</v>
      </c>
      <c r="B30" s="21" t="s">
        <v>4060</v>
      </c>
      <c r="C30" s="32" t="s">
        <v>4051</v>
      </c>
      <c r="D30" s="36" t="s">
        <v>4047</v>
      </c>
      <c r="E30" s="30">
        <v>4</v>
      </c>
      <c r="F30" s="30" t="b">
        <v>1</v>
      </c>
      <c r="G30" s="36"/>
      <c r="H30" s="36"/>
      <c r="I30" s="32" t="s">
        <v>4048</v>
      </c>
      <c r="J30" s="30">
        <v>20</v>
      </c>
    </row>
    <row r="31" spans="1:10" ht="15" x14ac:dyDescent="0.2">
      <c r="A31" s="4" t="str">
        <f>[1]Enums!$A$97</f>
        <v>1.0.3</v>
      </c>
      <c r="B31" s="21" t="s">
        <v>4059</v>
      </c>
      <c r="C31" s="32" t="s">
        <v>4052</v>
      </c>
      <c r="D31" s="36" t="s">
        <v>4047</v>
      </c>
      <c r="E31" s="30">
        <v>4</v>
      </c>
      <c r="F31" s="30" t="b">
        <v>1</v>
      </c>
      <c r="G31" s="36"/>
      <c r="H31" s="36"/>
      <c r="I31" s="32" t="s">
        <v>4048</v>
      </c>
      <c r="J31" s="30">
        <v>5</v>
      </c>
    </row>
    <row r="32" spans="1:10" ht="15" x14ac:dyDescent="0.2">
      <c r="A32" s="4" t="str">
        <f>[1]Enums!$A$97</f>
        <v>1.0.3</v>
      </c>
      <c r="B32" s="21" t="s">
        <v>4058</v>
      </c>
      <c r="C32" s="32" t="s">
        <v>4053</v>
      </c>
      <c r="D32" s="36" t="s">
        <v>4047</v>
      </c>
      <c r="E32" s="30">
        <v>4</v>
      </c>
      <c r="F32" s="30" t="b">
        <v>1</v>
      </c>
      <c r="G32" s="36"/>
      <c r="H32" s="36"/>
      <c r="I32" s="32" t="s">
        <v>4048</v>
      </c>
      <c r="J32" s="30">
        <v>10</v>
      </c>
    </row>
    <row r="33" spans="1:10" ht="15" x14ac:dyDescent="0.2">
      <c r="A33" s="4" t="str">
        <f>[1]Enums!$A$97</f>
        <v>1.0.3</v>
      </c>
      <c r="B33" s="21" t="s">
        <v>4057</v>
      </c>
      <c r="C33" s="32" t="s">
        <v>4054</v>
      </c>
      <c r="D33" s="36" t="s">
        <v>4047</v>
      </c>
      <c r="E33" s="30">
        <v>4</v>
      </c>
      <c r="F33" s="30" t="b">
        <v>1</v>
      </c>
      <c r="G33" s="36"/>
      <c r="H33" s="36"/>
      <c r="I33" s="32" t="s">
        <v>4048</v>
      </c>
      <c r="J33" s="30">
        <v>15</v>
      </c>
    </row>
    <row r="34" spans="1:10" ht="15" x14ac:dyDescent="0.2">
      <c r="A34" s="4" t="str">
        <f>[1]Enums!$A$97</f>
        <v>1.0.3</v>
      </c>
      <c r="B34" s="32" t="s">
        <v>4062</v>
      </c>
      <c r="C34" s="32" t="s">
        <v>4061</v>
      </c>
      <c r="D34" s="32" t="s">
        <v>4047</v>
      </c>
      <c r="E34" s="30">
        <v>4</v>
      </c>
      <c r="G34" s="36"/>
      <c r="H34" s="36"/>
    </row>
    <row r="35" spans="1:10" ht="15" x14ac:dyDescent="0.2">
      <c r="C35" s="32"/>
      <c r="G35" s="36"/>
      <c r="H35" s="36"/>
    </row>
    <row r="36" spans="1:10" ht="15" x14ac:dyDescent="0.2">
      <c r="D36" s="41"/>
      <c r="G36" s="36"/>
      <c r="H36" s="36"/>
    </row>
    <row r="37" spans="1:10" ht="15" x14ac:dyDescent="0.2">
      <c r="G37" s="36"/>
      <c r="H37" s="36"/>
    </row>
    <row r="38" spans="1:10" ht="15" x14ac:dyDescent="0.2">
      <c r="G38" s="36"/>
      <c r="H38" s="36"/>
    </row>
    <row r="39" spans="1:10" ht="15" x14ac:dyDescent="0.2">
      <c r="G39" s="36"/>
      <c r="H39" s="36"/>
    </row>
    <row r="40" spans="1:10" ht="15" x14ac:dyDescent="0.2">
      <c r="G40" s="36"/>
      <c r="H40" s="36"/>
    </row>
    <row r="41" spans="1:10" ht="15" x14ac:dyDescent="0.2">
      <c r="G41" s="36"/>
      <c r="H41" s="36"/>
    </row>
    <row r="42" spans="1:10" ht="15" x14ac:dyDescent="0.2">
      <c r="G42" s="36"/>
      <c r="H42" s="36"/>
    </row>
    <row r="43" spans="1:10" ht="15" x14ac:dyDescent="0.2">
      <c r="G43" s="36"/>
      <c r="H43" s="36"/>
    </row>
    <row r="44" spans="1:10" ht="15" x14ac:dyDescent="0.2">
      <c r="G44" s="36"/>
      <c r="H44" s="36"/>
    </row>
    <row r="45" spans="1:10" ht="15" x14ac:dyDescent="0.2">
      <c r="G45" s="36"/>
      <c r="H45" s="36"/>
    </row>
    <row r="46" spans="1:10" ht="15" x14ac:dyDescent="0.2">
      <c r="G46" s="36"/>
      <c r="H46" s="36"/>
    </row>
    <row r="47" spans="1:10" ht="15" x14ac:dyDescent="0.2">
      <c r="G47" s="36"/>
      <c r="H47" s="36"/>
    </row>
    <row r="48" spans="1:10"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H11" sqref="H11"/>
    </sheetView>
  </sheetViews>
  <sheetFormatPr defaultColWidth="8.85546875" defaultRowHeight="12.75" x14ac:dyDescent="0.2"/>
  <cols>
    <col min="3" max="3" width="20.85546875" bestFit="1" customWidth="1"/>
    <col min="4" max="4" width="10" bestFit="1" customWidth="1"/>
    <col min="5" max="5" width="17.5703125" customWidth="1"/>
    <col min="6" max="6" width="14.140625" customWidth="1"/>
    <col min="7" max="7" width="16.85546875" customWidth="1"/>
  </cols>
  <sheetData>
    <row r="1" spans="1:7" ht="26.25" x14ac:dyDescent="0.25">
      <c r="A1" s="5" t="str">
        <f>[1]Enums!$A$93</f>
        <v>Version</v>
      </c>
      <c r="B1" s="71" t="str">
        <f xml:space="preserve"> '[1]Game IDs'!A1</f>
        <v>Game ID</v>
      </c>
      <c r="C1" s="12" t="s">
        <v>288</v>
      </c>
      <c r="D1" s="5" t="s">
        <v>4076</v>
      </c>
      <c r="E1" s="20" t="str">
        <f>"Tile Entity "&amp;'[1]Game IDs'!$A$1</f>
        <v>Tile Entity Game ID</v>
      </c>
      <c r="F1" s="5" t="s">
        <v>302</v>
      </c>
      <c r="G1" s="5" t="s">
        <v>426</v>
      </c>
    </row>
    <row r="2" spans="1:7" x14ac:dyDescent="0.2">
      <c r="A2" s="4" t="str">
        <f>[1]Enums!$A$94</f>
        <v>1.0.0</v>
      </c>
      <c r="B2" s="21" t="s">
        <v>287</v>
      </c>
      <c r="C2" s="4" t="s">
        <v>286</v>
      </c>
      <c r="D2" t="str">
        <f xml:space="preserve"> C2</f>
        <v>Oil</v>
      </c>
      <c r="F2">
        <v>0</v>
      </c>
      <c r="G2" s="21" t="s">
        <v>4083</v>
      </c>
    </row>
    <row r="3" spans="1:7" x14ac:dyDescent="0.2">
      <c r="A3" s="4" t="str">
        <f>[1]Enums!$A$94</f>
        <v>1.0.0</v>
      </c>
      <c r="B3" s="21" t="s">
        <v>438</v>
      </c>
      <c r="C3" t="s">
        <v>437</v>
      </c>
      <c r="D3" t="str">
        <f xml:space="preserve"> C3</f>
        <v>Light</v>
      </c>
      <c r="F3">
        <v>0</v>
      </c>
      <c r="G3" s="21" t="s">
        <v>4082</v>
      </c>
    </row>
    <row r="4" spans="1:7" x14ac:dyDescent="0.2">
      <c r="A4" t="s">
        <v>3982</v>
      </c>
      <c r="B4" s="21" t="s">
        <v>3984</v>
      </c>
      <c r="C4" t="s">
        <v>3983</v>
      </c>
      <c r="D4" t="s">
        <v>4078</v>
      </c>
      <c r="F4">
        <v>0</v>
      </c>
      <c r="G4" s="21" t="s">
        <v>4081</v>
      </c>
    </row>
    <row r="5" spans="1:7" x14ac:dyDescent="0.2">
      <c r="A5" t="s">
        <v>4069</v>
      </c>
      <c r="B5" s="21" t="s">
        <v>4074</v>
      </c>
      <c r="C5" t="s">
        <v>4073</v>
      </c>
      <c r="D5" t="s">
        <v>4077</v>
      </c>
      <c r="E5" s="21" t="s">
        <v>4080</v>
      </c>
      <c r="F5">
        <v>3000</v>
      </c>
      <c r="G5" s="21" t="s">
        <v>4075</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2"/>
  <sheetViews>
    <sheetView workbookViewId="0">
      <selection activeCell="D26" sqref="D26"/>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80</v>
      </c>
    </row>
    <row r="2" spans="1:6" x14ac:dyDescent="0.2">
      <c r="A2" s="4" t="str">
        <f>[1]Enums!$A$94</f>
        <v>1.0.0</v>
      </c>
      <c r="B2" s="18" t="s">
        <v>95</v>
      </c>
      <c r="C2" t="str">
        <f xml:space="preserve"> E2&amp;" "&amp;$C$1</f>
        <v>Magnesium Ingot</v>
      </c>
      <c r="D2" s="8" t="str">
        <f xml:space="preserve"> [1]Elements!$B$1</f>
        <v>Element</v>
      </c>
      <c r="E2" s="8" t="str">
        <f>[1]Elements!B13</f>
        <v>Magnesium</v>
      </c>
      <c r="F2" s="8">
        <v>128</v>
      </c>
    </row>
    <row r="3" spans="1:6" x14ac:dyDescent="0.2">
      <c r="A3" s="4" t="str">
        <f>[1]Enums!$A$94</f>
        <v>1.0.0</v>
      </c>
      <c r="B3" s="18" t="s">
        <v>96</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97</v>
      </c>
      <c r="C4" t="str">
        <f t="shared" si="0"/>
        <v>Manganese Ingot</v>
      </c>
      <c r="D4" s="8" t="str">
        <f xml:space="preserve"> [1]Elements!$B$1</f>
        <v>Element</v>
      </c>
      <c r="E4" s="8" t="str">
        <f>[1]Elements!B26</f>
        <v>Manganese</v>
      </c>
      <c r="F4" s="8">
        <v>128</v>
      </c>
    </row>
    <row r="5" spans="1:6" x14ac:dyDescent="0.2">
      <c r="A5" s="4" t="str">
        <f>[1]Enums!$A$94</f>
        <v>1.0.0</v>
      </c>
      <c r="B5" s="18" t="s">
        <v>98</v>
      </c>
      <c r="C5" t="str">
        <f t="shared" si="0"/>
        <v>Cobalt Ingot</v>
      </c>
      <c r="D5" s="8" t="str">
        <f xml:space="preserve"> [1]Elements!$B$1</f>
        <v>Element</v>
      </c>
      <c r="E5" s="8" t="str">
        <f>[1]Elements!B28</f>
        <v>Cobalt</v>
      </c>
      <c r="F5" s="8">
        <v>128</v>
      </c>
    </row>
    <row r="6" spans="1:6" x14ac:dyDescent="0.2">
      <c r="A6" s="4" t="str">
        <f>[1]Enums!$A$94</f>
        <v>1.0.0</v>
      </c>
      <c r="B6" s="18" t="s">
        <v>99</v>
      </c>
      <c r="C6" t="str">
        <f t="shared" si="0"/>
        <v>Nickel Ingot</v>
      </c>
      <c r="D6" s="8" t="str">
        <f xml:space="preserve"> [1]Elements!$B$1</f>
        <v>Element</v>
      </c>
      <c r="E6" s="8" t="str">
        <f>[1]Elements!B29</f>
        <v>Nickel</v>
      </c>
      <c r="F6" s="10">
        <v>64</v>
      </c>
    </row>
    <row r="7" spans="1:6" x14ac:dyDescent="0.2">
      <c r="A7" s="4" t="str">
        <f>[1]Enums!$A$94</f>
        <v>1.0.0</v>
      </c>
      <c r="B7" s="18" t="s">
        <v>100</v>
      </c>
      <c r="C7" t="str">
        <f t="shared" si="0"/>
        <v>Copper Ingot</v>
      </c>
      <c r="D7" s="8" t="str">
        <f xml:space="preserve"> [1]Elements!$B$1</f>
        <v>Element</v>
      </c>
      <c r="E7" s="8" t="str">
        <f>[1]Elements!B30</f>
        <v>Copper</v>
      </c>
      <c r="F7" s="8">
        <v>0</v>
      </c>
    </row>
    <row r="8" spans="1:6" x14ac:dyDescent="0.2">
      <c r="A8" s="4" t="str">
        <f>[1]Enums!$A$94</f>
        <v>1.0.0</v>
      </c>
      <c r="B8" s="18" t="s">
        <v>101</v>
      </c>
      <c r="C8" t="str">
        <f t="shared" si="0"/>
        <v>Zinc Ingot</v>
      </c>
      <c r="D8" s="8" t="str">
        <f xml:space="preserve"> [1]Elements!$B$1</f>
        <v>Element</v>
      </c>
      <c r="E8" s="8" t="str">
        <f>[1]Elements!B31</f>
        <v>Zinc</v>
      </c>
      <c r="F8" s="10">
        <v>0</v>
      </c>
    </row>
    <row r="9" spans="1:6" x14ac:dyDescent="0.2">
      <c r="A9" s="4" t="str">
        <f>[1]Enums!$A$94</f>
        <v>1.0.0</v>
      </c>
      <c r="B9" s="18" t="s">
        <v>102</v>
      </c>
      <c r="C9" t="str">
        <f t="shared" si="0"/>
        <v>Palladium Ingot</v>
      </c>
      <c r="D9" s="8" t="str">
        <f xml:space="preserve"> [1]Elements!$B$1</f>
        <v>Element</v>
      </c>
      <c r="E9" s="8" t="str">
        <f>[1]Elements!B47</f>
        <v>Palladium</v>
      </c>
      <c r="F9" s="8">
        <v>0</v>
      </c>
    </row>
    <row r="10" spans="1:6" x14ac:dyDescent="0.2">
      <c r="A10" s="4" t="str">
        <f>[1]Enums!$A$94</f>
        <v>1.0.0</v>
      </c>
      <c r="B10" s="18" t="s">
        <v>103</v>
      </c>
      <c r="C10" t="str">
        <f t="shared" si="0"/>
        <v>Silver Ingot</v>
      </c>
      <c r="D10" s="8" t="str">
        <f xml:space="preserve"> [1]Elements!$B$1</f>
        <v>Element</v>
      </c>
      <c r="E10" s="8" t="str">
        <f>[1]Elements!B48</f>
        <v>Silver</v>
      </c>
      <c r="F10" s="10">
        <v>0</v>
      </c>
    </row>
    <row r="11" spans="1:6" x14ac:dyDescent="0.2">
      <c r="A11" s="4" t="str">
        <f>[1]Enums!$A$94</f>
        <v>1.0.0</v>
      </c>
      <c r="B11" s="18" t="s">
        <v>104</v>
      </c>
      <c r="C11" t="str">
        <f t="shared" si="0"/>
        <v>Antimony Ingot</v>
      </c>
      <c r="D11" s="8" t="str">
        <f xml:space="preserve"> [1]Elements!$B$1</f>
        <v>Element</v>
      </c>
      <c r="E11" s="8" t="str">
        <f>[1]Elements!B52</f>
        <v>Antimony</v>
      </c>
      <c r="F11" s="8">
        <v>64</v>
      </c>
    </row>
    <row r="12" spans="1:6" x14ac:dyDescent="0.2">
      <c r="A12" s="4" t="str">
        <f>[1]Enums!$A$94</f>
        <v>1.0.0</v>
      </c>
      <c r="B12" s="18" t="s">
        <v>105</v>
      </c>
      <c r="C12" t="str">
        <f t="shared" si="0"/>
        <v>Tungsten Ingot</v>
      </c>
      <c r="D12" s="8" t="str">
        <f xml:space="preserve"> [1]Elements!$B$1</f>
        <v>Element</v>
      </c>
      <c r="E12" s="8" t="str">
        <f>[1]Elements!B75</f>
        <v>Tungsten</v>
      </c>
      <c r="F12" s="10">
        <v>32</v>
      </c>
    </row>
    <row r="13" spans="1:6" x14ac:dyDescent="0.2">
      <c r="A13" s="4" t="str">
        <f>[1]Enums!$A$94</f>
        <v>1.0.0</v>
      </c>
      <c r="B13" s="18" t="s">
        <v>106</v>
      </c>
      <c r="C13" t="str">
        <f t="shared" si="0"/>
        <v>Platinum Ingot</v>
      </c>
      <c r="D13" s="8" t="str">
        <f xml:space="preserve"> [1]Elements!$B$1</f>
        <v>Element</v>
      </c>
      <c r="E13" s="8" t="str">
        <f>[1]Elements!B79</f>
        <v>Platinum</v>
      </c>
      <c r="F13" s="8">
        <v>4</v>
      </c>
    </row>
    <row r="14" spans="1:6" x14ac:dyDescent="0.2">
      <c r="A14" s="4"/>
      <c r="B14" s="18" t="s">
        <v>107</v>
      </c>
      <c r="C14" t="str">
        <f t="shared" si="0"/>
        <v>Lead Ingot</v>
      </c>
      <c r="D14" s="8" t="str">
        <f xml:space="preserve"> [1]Elements!$B$1</f>
        <v>Element</v>
      </c>
      <c r="E14" s="8" t="str">
        <f>[1]Elements!B83</f>
        <v>Lead</v>
      </c>
      <c r="F14" s="10">
        <v>0</v>
      </c>
    </row>
    <row r="15" spans="1:6" x14ac:dyDescent="0.2">
      <c r="A15" s="4" t="str">
        <f>[1]Enums!$A$94</f>
        <v>1.0.0</v>
      </c>
      <c r="B15" s="18" t="s">
        <v>108</v>
      </c>
      <c r="C15" t="str">
        <f t="shared" si="0"/>
        <v>Bismuth Ingot</v>
      </c>
      <c r="D15" s="8" t="str">
        <f xml:space="preserve"> [1]Elements!$B$1</f>
        <v>Element</v>
      </c>
      <c r="E15" s="8" t="str">
        <f>[1]Elements!B84</f>
        <v>Bismuth</v>
      </c>
      <c r="F15" s="10">
        <v>16</v>
      </c>
    </row>
    <row r="16" spans="1:6" x14ac:dyDescent="0.2">
      <c r="A16" s="4" t="str">
        <f>[1]Enums!$A$94</f>
        <v>1.0.0</v>
      </c>
      <c r="B16" s="18" t="s">
        <v>109</v>
      </c>
      <c r="C16" t="str">
        <f t="shared" si="0"/>
        <v>Aluminum Ingot</v>
      </c>
      <c r="D16" s="8" t="str">
        <f xml:space="preserve"> [1]Elements!$B$1</f>
        <v>Element</v>
      </c>
      <c r="E16" s="8" t="str">
        <f>[1]Elements!B14</f>
        <v>Aluminum</v>
      </c>
      <c r="F16" s="9">
        <v>64</v>
      </c>
    </row>
    <row r="17" spans="1:6" x14ac:dyDescent="0.2">
      <c r="A17" s="4" t="str">
        <f>[1]Enums!$A$98</f>
        <v>1.0.4</v>
      </c>
      <c r="B17" s="18" t="s">
        <v>110</v>
      </c>
      <c r="C17" t="str">
        <f t="shared" si="0"/>
        <v>Steel Ingot</v>
      </c>
      <c r="D17" s="8" t="str">
        <f xml:space="preserve"> [1]Alloys!$B$1</f>
        <v>Alloy</v>
      </c>
      <c r="E17" s="8" t="str">
        <f>[1]Alloys!B2</f>
        <v>Steel</v>
      </c>
      <c r="F17" s="9">
        <v>8</v>
      </c>
    </row>
    <row r="18" spans="1:6" x14ac:dyDescent="0.2">
      <c r="A18" s="4" t="str">
        <f>[1]Enums!$A$98</f>
        <v>1.0.4</v>
      </c>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4042</v>
      </c>
      <c r="C21" t="str">
        <f t="shared" ref="C21" si="1" xml:space="preserve"> E21&amp;" "&amp;$C$1</f>
        <v>Tin Ingot</v>
      </c>
      <c r="D21" s="8" t="str">
        <f xml:space="preserve"> [1]Elements!$B$1</f>
        <v>Element</v>
      </c>
      <c r="E21" s="8" t="str">
        <f>[1]Elements!B51</f>
        <v>Tin</v>
      </c>
      <c r="F21" s="10">
        <v>0</v>
      </c>
    </row>
    <row r="22" spans="1:6" x14ac:dyDescent="0.2">
      <c r="A22" s="4" t="str">
        <f>[1]Enums!$A$98</f>
        <v>1.0.4</v>
      </c>
      <c r="B22" s="21" t="s">
        <v>4067</v>
      </c>
      <c r="C22" t="str">
        <f>"Chrome " &amp;C1</f>
        <v>Chrome Ingot</v>
      </c>
      <c r="D22" t="str">
        <f>[1]Minerals!$B$1</f>
        <v>Mineral</v>
      </c>
      <c r="E22" t="str">
        <f>[1]Minerals!$B$6</f>
        <v>Chromite</v>
      </c>
      <c r="F22" s="9">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4"/>
  <sheetViews>
    <sheetView workbookViewId="0">
      <selection activeCell="C19" sqref="C19"/>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115</v>
      </c>
      <c r="C4" t="str">
        <f>"Block of "&amp;Ingots!E4</f>
        <v>Block of Manganese</v>
      </c>
      <c r="D4" s="8" t="str">
        <f>Ingots!$C$1</f>
        <v>Ingot</v>
      </c>
      <c r="E4" s="8" t="str">
        <f>Ingots!C4</f>
        <v>Manganese Ingot</v>
      </c>
      <c r="F4" s="8"/>
    </row>
    <row r="5" spans="1:6" x14ac:dyDescent="0.2">
      <c r="A5" s="4" t="str">
        <f>[1]Enums!$A$94</f>
        <v>1.0.0</v>
      </c>
      <c r="B5" s="18" t="s">
        <v>116</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117</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118</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119</v>
      </c>
      <c r="C13" t="str">
        <f>"Block of "&amp;Ingots!E13</f>
        <v>Block of Platinum</v>
      </c>
      <c r="D13" s="8" t="str">
        <f>Ingots!$C$1</f>
        <v>Ingot</v>
      </c>
      <c r="E13" s="8" t="str">
        <f>Ingots!C13</f>
        <v>Platinum Ingot</v>
      </c>
      <c r="F13" s="8"/>
    </row>
    <row r="14" spans="1:6" x14ac:dyDescent="0.2">
      <c r="A14" s="4"/>
      <c r="B14" s="18" t="s">
        <v>255</v>
      </c>
      <c r="C14" t="str">
        <f>"Block of "&amp;Ingots!E14</f>
        <v>Block of Lead</v>
      </c>
      <c r="D14" s="8" t="str">
        <f>Ingots!$C$1</f>
        <v>Ingot</v>
      </c>
      <c r="E14" s="8" t="str">
        <f>Ingots!C14</f>
        <v>Lead Ingot</v>
      </c>
      <c r="F14" s="10"/>
    </row>
    <row r="15" spans="1:6" x14ac:dyDescent="0.2">
      <c r="A15" s="4" t="str">
        <f>[1]Enums!$A$94</f>
        <v>1.0.0</v>
      </c>
      <c r="B15" s="18" t="s">
        <v>256</v>
      </c>
      <c r="C15" t="str">
        <f>"Block of "&amp;Ingots!E15</f>
        <v>Block of Bismuth</v>
      </c>
      <c r="D15" s="8" t="str">
        <f>Ingots!$C$1</f>
        <v>Ingot</v>
      </c>
      <c r="E15" s="8" t="str">
        <f>Ingots!C15</f>
        <v>Bismuth Ingot</v>
      </c>
      <c r="F15" s="10"/>
    </row>
    <row r="16" spans="1:6" x14ac:dyDescent="0.2">
      <c r="A16" s="4" t="str">
        <f>[1]Enums!$A$94</f>
        <v>1.0.0</v>
      </c>
      <c r="B16" s="18" t="s">
        <v>257</v>
      </c>
      <c r="C16" t="str">
        <f>"Block of "&amp;Ingots!E16</f>
        <v>Block of Aluminum</v>
      </c>
      <c r="D16" s="8" t="str">
        <f>Ingots!$C$1</f>
        <v>Ingot</v>
      </c>
      <c r="E16" s="8" t="str">
        <f>Ingots!C16</f>
        <v>Aluminum Ingot</v>
      </c>
      <c r="F16" s="9"/>
    </row>
    <row r="17" spans="1:6" x14ac:dyDescent="0.2">
      <c r="A17" s="4" t="str">
        <f>[1]Enums!$A$98</f>
        <v>1.0.4</v>
      </c>
      <c r="B17" s="18" t="s">
        <v>258</v>
      </c>
      <c r="C17" t="str">
        <f>"Block of "&amp;Ingots!E17</f>
        <v>Block of Steel</v>
      </c>
      <c r="D17" s="8" t="str">
        <f>Ingots!$C$1</f>
        <v>Ingot</v>
      </c>
      <c r="E17" s="8" t="str">
        <f>Ingots!C17</f>
        <v>Steel Ingot</v>
      </c>
      <c r="F17" s="9"/>
    </row>
    <row r="18" spans="1:6" x14ac:dyDescent="0.2">
      <c r="A18" s="4" t="str">
        <f>[1]Enums!$A$98</f>
        <v>1.0.4</v>
      </c>
      <c r="B18" s="18" t="s">
        <v>259</v>
      </c>
      <c r="C18" t="str">
        <f>"Block of "&amp;Ingots!E18</f>
        <v>Block of Stainless Steel</v>
      </c>
      <c r="D18" s="8" t="str">
        <f>Ingots!$C$1</f>
        <v>Ingot</v>
      </c>
      <c r="E18" s="8" t="str">
        <f>Ingots!C18</f>
        <v>Stainless Steel Ingot</v>
      </c>
      <c r="F18" s="9"/>
    </row>
    <row r="19" spans="1:6" x14ac:dyDescent="0.2">
      <c r="A19" s="4" t="str">
        <f>[1]Enums!$A$94</f>
        <v>1.0.0</v>
      </c>
      <c r="B19" s="18" t="s">
        <v>260</v>
      </c>
      <c r="C19" t="str">
        <f>"Block of "&amp;Ingots!E19</f>
        <v>Block of Brass</v>
      </c>
      <c r="D19" s="8" t="str">
        <f>Ingots!$C$1</f>
        <v>Ingot</v>
      </c>
      <c r="E19" s="8" t="str">
        <f>Ingots!C19</f>
        <v>Brass Ingot</v>
      </c>
      <c r="F19" s="9"/>
    </row>
    <row r="20" spans="1:6" x14ac:dyDescent="0.2">
      <c r="A20" s="4" t="str">
        <f>[1]Enums!$A$94</f>
        <v>1.0.0</v>
      </c>
      <c r="B20" s="18" t="s">
        <v>261</v>
      </c>
      <c r="C20" t="str">
        <f>"Block of "&amp;Ingots!E20</f>
        <v>Block of Bronze</v>
      </c>
      <c r="D20" s="8" t="str">
        <f>Ingots!$C$1</f>
        <v>Ingot</v>
      </c>
      <c r="E20" s="8" t="str">
        <f>Ingots!C20</f>
        <v>Bronze Ingot</v>
      </c>
      <c r="F20" s="9"/>
    </row>
    <row r="21" spans="1:6" x14ac:dyDescent="0.2">
      <c r="A21" s="4" t="str">
        <f>[1]Enums!$A$94</f>
        <v>1.0.0</v>
      </c>
      <c r="B21" s="18" t="s">
        <v>262</v>
      </c>
      <c r="C21" t="str">
        <f>"Block of "&amp;Ores!E21</f>
        <v>Block of Bitumen</v>
      </c>
      <c r="D21" t="str">
        <f>Ores!$C$1</f>
        <v>Ore</v>
      </c>
      <c r="E21" t="str">
        <f>Ores!$C$21</f>
        <v>Bitumen</v>
      </c>
    </row>
    <row r="22" spans="1:6" x14ac:dyDescent="0.2">
      <c r="A22" s="4" t="str">
        <f>[1]Enums!$A$94</f>
        <v>1.0.0</v>
      </c>
      <c r="B22" s="21" t="s">
        <v>4041</v>
      </c>
      <c r="C22" t="str">
        <f>"Block of "&amp;Ingots!E21</f>
        <v>Block of Tin</v>
      </c>
      <c r="D22" s="8" t="str">
        <f>Ingots!$C$1</f>
        <v>Ingot</v>
      </c>
      <c r="E22" s="8" t="str">
        <f>Ingots!C21</f>
        <v>Tin Ingot</v>
      </c>
    </row>
    <row r="23" spans="1:6" x14ac:dyDescent="0.2">
      <c r="A23" s="4" t="str">
        <f>[1]Enums!$A$94</f>
        <v>1.0.0</v>
      </c>
      <c r="B23" s="18" t="s">
        <v>4040</v>
      </c>
      <c r="C23" t="str">
        <f>"Block of "&amp;Ores!E23</f>
        <v>Block of Potash</v>
      </c>
      <c r="D23" t="str">
        <f>Ores!$C$1</f>
        <v>Ore</v>
      </c>
      <c r="E23" t="str">
        <f>Ores!$C$23</f>
        <v>Potash Ore</v>
      </c>
    </row>
    <row r="24" spans="1:6" x14ac:dyDescent="0.2">
      <c r="A24" s="4" t="str">
        <f>[1]Enums!$A$98</f>
        <v>1.0.4</v>
      </c>
      <c r="B24" s="21" t="s">
        <v>4068</v>
      </c>
      <c r="C24" t="str">
        <f>"Block of Chrome"</f>
        <v>Block of Chrome</v>
      </c>
      <c r="D24" s="8" t="str">
        <f>Ingots!$C$1</f>
        <v>Ingot</v>
      </c>
      <c r="E24" t="str">
        <f>Ingots!C22</f>
        <v>Chrome Ingot</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B27" sqref="B27"/>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263</v>
      </c>
      <c r="C2" t="str">
        <f>E2&amp;" "&amp;$C$1</f>
        <v>Platinum Catalyst</v>
      </c>
      <c r="D2" t="str">
        <f>[1]Elements!$B$1</f>
        <v>Element</v>
      </c>
      <c r="E2" s="4" t="str">
        <f>[1]Elements!$B$79</f>
        <v>Platinum</v>
      </c>
    </row>
    <row r="3" spans="1:5" x14ac:dyDescent="0.2">
      <c r="A3" s="4" t="str">
        <f>[1]Enums!$A$94</f>
        <v>1.0.0</v>
      </c>
      <c r="B3" s="18" t="s">
        <v>264</v>
      </c>
      <c r="C3" t="str">
        <f t="shared" ref="C3:C6" si="0">E3&amp;" "&amp;$C$1</f>
        <v>Titanium Catalyst</v>
      </c>
      <c r="D3" t="str">
        <f>[1]Elements!$B$1</f>
        <v>Element</v>
      </c>
      <c r="E3" t="str">
        <f>[1]Elements!$B$23</f>
        <v>Titanium</v>
      </c>
    </row>
    <row r="4" spans="1:5" x14ac:dyDescent="0.2">
      <c r="A4" s="4" t="str">
        <f>[1]Enums!$A$94</f>
        <v>1.0.0</v>
      </c>
      <c r="B4" s="18" t="s">
        <v>120</v>
      </c>
      <c r="C4" t="str">
        <f t="shared" si="0"/>
        <v>Palladium Catalyst</v>
      </c>
      <c r="D4" t="str">
        <f>[1]Elements!$B$1</f>
        <v>Element</v>
      </c>
      <c r="E4" t="str">
        <f>[1]Elements!$B$47</f>
        <v>Palladium</v>
      </c>
    </row>
    <row r="5" spans="1:5" x14ac:dyDescent="0.2">
      <c r="A5" s="4" t="str">
        <f>[1]Enums!$A$94</f>
        <v>1.0.0</v>
      </c>
      <c r="B5" s="18" t="s">
        <v>121</v>
      </c>
      <c r="C5" t="str">
        <f t="shared" si="0"/>
        <v>Cobalt Catalyst</v>
      </c>
      <c r="D5" t="str">
        <f>[1]Elements!$B$1</f>
        <v>Element</v>
      </c>
      <c r="E5" t="str">
        <f>[1]Elements!$B$28</f>
        <v>Cobalt</v>
      </c>
    </row>
    <row r="6" spans="1:5" x14ac:dyDescent="0.2">
      <c r="A6" s="4" t="str">
        <f>[1]Enums!$A$94</f>
        <v>1.0.0</v>
      </c>
      <c r="B6" s="18" t="s">
        <v>122</v>
      </c>
      <c r="C6" t="str">
        <f t="shared" si="0"/>
        <v>Manganese Catalyst</v>
      </c>
      <c r="D6" t="str">
        <f>[1]Elements!$B$1</f>
        <v>Element</v>
      </c>
      <c r="E6" t="str">
        <f>[1]Elements!$B$26</f>
        <v>Manganese</v>
      </c>
    </row>
    <row r="7" spans="1:5" x14ac:dyDescent="0.2">
      <c r="A7" s="4" t="str">
        <f>[1]Enums!$A$94</f>
        <v>1.0.0</v>
      </c>
      <c r="B7" s="18" t="s">
        <v>123</v>
      </c>
      <c r="C7" t="str">
        <f>E7&amp;" "&amp;$C$1</f>
        <v>Silver Catalyst</v>
      </c>
      <c r="D7" t="str">
        <f>[1]Elements!$B$1</f>
        <v>Element</v>
      </c>
      <c r="E7" t="str">
        <f>[1]Elements!$B$48</f>
        <v>Silver</v>
      </c>
    </row>
    <row r="8" spans="1:5" x14ac:dyDescent="0.2">
      <c r="A8" s="4" t="str">
        <f>[1]Enums!$A$94</f>
        <v>1.0.0</v>
      </c>
      <c r="B8" s="18" t="s">
        <v>124</v>
      </c>
      <c r="C8" t="str">
        <f>E8&amp;" "&amp;$C$1</f>
        <v>Mercury Catalyst</v>
      </c>
      <c r="D8" t="str">
        <f>[1]Elements!$B$1</f>
        <v>Element</v>
      </c>
      <c r="E8" t="str">
        <f>[1]Elements!$B$81</f>
        <v>Mercury</v>
      </c>
    </row>
    <row r="9" spans="1:5" x14ac:dyDescent="0.2">
      <c r="A9" s="4"/>
      <c r="B9" s="18" t="s">
        <v>125</v>
      </c>
      <c r="C9" t="str">
        <f>E9&amp;" "&amp;$C$1</f>
        <v>Rhodium Catalyst</v>
      </c>
      <c r="D9" t="str">
        <f>[1]Elements!$B$1</f>
        <v>Element</v>
      </c>
      <c r="E9" t="str">
        <f>[1]Elements!$B$46</f>
        <v>Rhodium</v>
      </c>
    </row>
    <row r="10" spans="1:5" x14ac:dyDescent="0.2">
      <c r="A10" s="4" t="str">
        <f>[1]Enums!$A$94</f>
        <v>1.0.0</v>
      </c>
      <c r="B10" s="18" t="s">
        <v>126</v>
      </c>
      <c r="C10" t="str">
        <f t="shared" ref="C10:C30" si="1">E10&amp;" "&amp;$C$1</f>
        <v>Antimony Trioxide Catalyst</v>
      </c>
      <c r="D10" t="str">
        <f>[1]Compounds!$B$1</f>
        <v>Compound</v>
      </c>
      <c r="E10" t="str">
        <f>[1]Compounds!$B$307</f>
        <v>Antimony Trioxide</v>
      </c>
    </row>
    <row r="11" spans="1:5" x14ac:dyDescent="0.2">
      <c r="A11" s="4" t="str">
        <f>[1]Enums!$A$94</f>
        <v>1.0.0</v>
      </c>
      <c r="B11" s="18" t="s">
        <v>127</v>
      </c>
      <c r="C11" t="str">
        <f t="shared" si="1"/>
        <v>Copper II Chloride Catalyst</v>
      </c>
      <c r="D11" t="str">
        <f>[1]Compounds!$B$1</f>
        <v>Compound</v>
      </c>
      <c r="E11" t="str">
        <f xml:space="preserve"> [1]Compounds!$B$308</f>
        <v>Copper II Chloride</v>
      </c>
    </row>
    <row r="12" spans="1:5" x14ac:dyDescent="0.2">
      <c r="A12" s="4" t="str">
        <f>[1]Enums!$A$94</f>
        <v>1.0.0</v>
      </c>
      <c r="B12" s="18" t="s">
        <v>128</v>
      </c>
      <c r="C12" t="str">
        <f t="shared" si="1"/>
        <v>Iron III Chloride Catalyst</v>
      </c>
      <c r="D12" t="str">
        <f>[1]Compounds!$B$1</f>
        <v>Compound</v>
      </c>
      <c r="E12" t="str">
        <f>[1]Compounds!B309</f>
        <v>Iron III Chloride</v>
      </c>
    </row>
    <row r="13" spans="1:5" x14ac:dyDescent="0.2">
      <c r="A13" s="4" t="str">
        <f>[1]Enums!$A$94</f>
        <v>1.0.0</v>
      </c>
      <c r="B13" s="18" t="s">
        <v>129</v>
      </c>
      <c r="C13" t="str">
        <f t="shared" si="1"/>
        <v>Iron III Oxide Catalyst</v>
      </c>
      <c r="D13" t="str">
        <f>[1]Compounds!$B$1</f>
        <v>Compound</v>
      </c>
      <c r="E13" t="str">
        <f>[1]Compounds!B310</f>
        <v>Iron III Oxide</v>
      </c>
    </row>
    <row r="14" spans="1:5" x14ac:dyDescent="0.2">
      <c r="A14" s="4" t="str">
        <f>[1]Enums!$A$94</f>
        <v>1.0.0</v>
      </c>
      <c r="B14" s="18" t="s">
        <v>130</v>
      </c>
      <c r="C14" t="str">
        <f t="shared" si="1"/>
        <v>Ziegler-Natta Catalyst</v>
      </c>
      <c r="D14" t="str">
        <f>[1]Compounds!$B$1</f>
        <v>Compound</v>
      </c>
      <c r="E14" t="str">
        <f>[1]Compounds!B311</f>
        <v>Ziegler-Natta</v>
      </c>
    </row>
    <row r="15" spans="1:5" x14ac:dyDescent="0.2">
      <c r="A15" s="4"/>
      <c r="B15" s="18" t="s">
        <v>131</v>
      </c>
      <c r="C15" t="str">
        <f t="shared" si="1"/>
        <v>Cobalt-Manganese-Bromide Catalyst</v>
      </c>
      <c r="D15" t="str">
        <f>[1]Compounds!$B$1</f>
        <v>Compound</v>
      </c>
      <c r="E15" t="str">
        <f>[1]Compounds!B312</f>
        <v>Cobalt-Manganese-Bromide</v>
      </c>
    </row>
    <row r="16" spans="1:5" x14ac:dyDescent="0.2">
      <c r="A16" s="4" t="str">
        <f>[1]Enums!$A$94</f>
        <v>1.0.0</v>
      </c>
      <c r="B16" s="18" t="s">
        <v>132</v>
      </c>
      <c r="C16" t="str">
        <f t="shared" si="1"/>
        <v>Zeolite Catalyst</v>
      </c>
      <c r="D16" t="str">
        <f>[1]Compounds!$B$1</f>
        <v>Compound</v>
      </c>
      <c r="E16" t="str">
        <f>[1]Compounds!B313</f>
        <v>Zeolite</v>
      </c>
    </row>
    <row r="17" spans="1:5" x14ac:dyDescent="0.2">
      <c r="A17" s="4"/>
      <c r="B17" s="18" t="s">
        <v>133</v>
      </c>
      <c r="C17" t="str">
        <f t="shared" si="1"/>
        <v>Zinc II Chloride Catalyst</v>
      </c>
      <c r="D17" t="str">
        <f>[1]Compounds!$B$1</f>
        <v>Compound</v>
      </c>
      <c r="E17" t="str">
        <f>[1]Compounds!B314</f>
        <v>Zinc II Chloride</v>
      </c>
    </row>
    <row r="18" spans="1:5" x14ac:dyDescent="0.2">
      <c r="A18" s="4"/>
      <c r="B18" s="18" t="s">
        <v>134</v>
      </c>
      <c r="C18" t="str">
        <f t="shared" si="1"/>
        <v>Tungsten VI Chloride  Catalyst</v>
      </c>
      <c r="D18" t="str">
        <f>[1]Compounds!$B$1</f>
        <v>Compound</v>
      </c>
      <c r="E18" t="str">
        <f>[1]Compounds!B315</f>
        <v xml:space="preserve">Tungsten VI Chloride </v>
      </c>
    </row>
    <row r="19" spans="1:5" x14ac:dyDescent="0.2">
      <c r="A19" s="4"/>
      <c r="B19" s="18" t="s">
        <v>135</v>
      </c>
      <c r="C19" t="str">
        <f t="shared" si="1"/>
        <v>Samarium III Chloride Catalyst</v>
      </c>
      <c r="D19" t="str">
        <f>[1]Compounds!$B$1</f>
        <v>Compound</v>
      </c>
      <c r="E19" t="str">
        <f>[1]Compounds!B316</f>
        <v>Samarium III Chloride</v>
      </c>
    </row>
    <row r="20" spans="1:5" x14ac:dyDescent="0.2">
      <c r="A20" s="4"/>
      <c r="B20" s="18" t="s">
        <v>136</v>
      </c>
      <c r="C20" t="str">
        <f t="shared" si="1"/>
        <v>Magnesium Oxide Catalyst</v>
      </c>
      <c r="D20" t="str">
        <f>[1]Compounds!$B$1</f>
        <v>Compound</v>
      </c>
      <c r="E20" t="str">
        <f>[1]Compounds!B317</f>
        <v>Magnesium Oxide</v>
      </c>
    </row>
    <row r="21" spans="1:5" x14ac:dyDescent="0.2">
      <c r="A21" s="4"/>
      <c r="B21" s="18" t="s">
        <v>137</v>
      </c>
      <c r="C21" t="str">
        <f t="shared" si="1"/>
        <v>Magnesium Sulfate Catalyst</v>
      </c>
      <c r="D21" t="str">
        <f>[1]Compounds!$B$1</f>
        <v>Compound</v>
      </c>
      <c r="E21" t="str">
        <f>[1]Compounds!B318</f>
        <v>Magnesium Sulfate</v>
      </c>
    </row>
    <row r="22" spans="1:5" x14ac:dyDescent="0.2">
      <c r="A22" s="4"/>
      <c r="B22" s="18" t="s">
        <v>138</v>
      </c>
      <c r="C22" t="str">
        <f t="shared" si="1"/>
        <v>Copper II Sulfate Catalyst</v>
      </c>
      <c r="D22" t="str">
        <f>[1]Compounds!$B$1</f>
        <v>Compound</v>
      </c>
      <c r="E22" t="str">
        <f>[1]Compounds!B319</f>
        <v>Copper II Sulfate</v>
      </c>
    </row>
    <row r="23" spans="1:5" x14ac:dyDescent="0.2">
      <c r="A23" s="4"/>
      <c r="B23" s="18" t="s">
        <v>139</v>
      </c>
      <c r="C23" t="str">
        <f t="shared" si="1"/>
        <v>Calcium Hydride Catalyst</v>
      </c>
      <c r="D23" t="str">
        <f>[1]Compounds!$B$1</f>
        <v>Compound</v>
      </c>
      <c r="E23" t="str">
        <f>[1]Compounds!B320</f>
        <v>Calcium Hydride</v>
      </c>
    </row>
    <row r="24" spans="1:5" x14ac:dyDescent="0.2">
      <c r="A24" s="4"/>
      <c r="B24" s="18" t="s">
        <v>140</v>
      </c>
      <c r="C24" t="str">
        <f t="shared" si="1"/>
        <v>Phosphorus Pentoxide Catalyst</v>
      </c>
      <c r="D24" t="str">
        <f>[1]Compounds!$B$1</f>
        <v>Compound</v>
      </c>
      <c r="E24" t="str">
        <f>[1]Compounds!B321</f>
        <v>Phosphorus Pentoxide</v>
      </c>
    </row>
    <row r="25" spans="1:5" x14ac:dyDescent="0.2">
      <c r="A25" s="4"/>
      <c r="B25" s="18" t="s">
        <v>141</v>
      </c>
      <c r="C25" t="str">
        <f t="shared" si="1"/>
        <v>Trimethyl Orthoformate Catalyst</v>
      </c>
      <c r="D25" t="str">
        <f>[1]Compounds!$B$1</f>
        <v>Compound</v>
      </c>
      <c r="E25" t="str">
        <f>[1]Compounds!B322</f>
        <v>Trimethyl Orthoformate</v>
      </c>
    </row>
    <row r="26" spans="1:5" x14ac:dyDescent="0.2">
      <c r="A26" s="4" t="str">
        <f>[1]Enums!$A$94</f>
        <v>1.0.0</v>
      </c>
      <c r="B26" s="18" t="s">
        <v>142</v>
      </c>
      <c r="C26" t="str">
        <f t="shared" si="1"/>
        <v>Aluminoxane Catalyst</v>
      </c>
      <c r="D26" t="str">
        <f>[1]Compounds!$B$1</f>
        <v>Compound</v>
      </c>
      <c r="E26" t="str">
        <f>[1]Compounds!B323</f>
        <v>Aluminoxane</v>
      </c>
    </row>
    <row r="27" spans="1:5" x14ac:dyDescent="0.2">
      <c r="A27" s="4"/>
      <c r="B27" s="18" t="s">
        <v>143</v>
      </c>
      <c r="C27" t="str">
        <f t="shared" si="1"/>
        <v>Sodium Hydroxide Catalyst</v>
      </c>
      <c r="D27" t="str">
        <f>[1]Compounds!$B$1</f>
        <v>Compound</v>
      </c>
      <c r="E27" t="str">
        <f>[1]Compounds!B324</f>
        <v>Sodium Hydroxide</v>
      </c>
    </row>
    <row r="28" spans="1:5" x14ac:dyDescent="0.2">
      <c r="A28" s="4" t="str">
        <f>[1]Enums!$A$94</f>
        <v>1.0.0</v>
      </c>
      <c r="B28" s="18" t="s">
        <v>144</v>
      </c>
      <c r="C28" t="str">
        <f t="shared" si="1"/>
        <v>Triethylaluminium Catalyst</v>
      </c>
      <c r="D28" t="str">
        <f>[1]Compounds!$B$1</f>
        <v>Compound</v>
      </c>
      <c r="E28" t="str">
        <f>[1]Compounds!B325</f>
        <v>Triethylaluminium</v>
      </c>
    </row>
    <row r="29" spans="1:5" x14ac:dyDescent="0.2">
      <c r="A29" s="4"/>
      <c r="B29" s="21" t="s">
        <v>3980</v>
      </c>
      <c r="C29" t="str">
        <f t="shared" si="1"/>
        <v>Methyl Ethyl Ketone Peroxide Catalyst</v>
      </c>
      <c r="D29" t="str">
        <f>[1]Compounds!$B$1</f>
        <v>Compound</v>
      </c>
      <c r="E29" t="str">
        <f>[1]Compounds!B326</f>
        <v>Methyl Ethyl Ketone Peroxide</v>
      </c>
    </row>
    <row r="30" spans="1:5" x14ac:dyDescent="0.2">
      <c r="A30" s="4" t="str">
        <f>[1]Enums!$A$94</f>
        <v>1.0.0</v>
      </c>
      <c r="B30" s="21" t="s">
        <v>4033</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94" workbookViewId="0">
      <selection activeCell="J83" sqref="J83"/>
    </sheetView>
  </sheetViews>
  <sheetFormatPr defaultColWidth="8.85546875"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42578125" style="54" bestFit="1" customWidth="1"/>
    <col min="13" max="15" width="9.140625" customWidth="1"/>
    <col min="16" max="16" width="14" customWidth="1"/>
  </cols>
  <sheetData>
    <row r="1" spans="1:16" x14ac:dyDescent="0.2">
      <c r="A1" s="5" t="str">
        <f>[1]Enums!$A$93</f>
        <v>Version</v>
      </c>
      <c r="B1" s="5" t="s">
        <v>481</v>
      </c>
      <c r="C1" s="5" t="s">
        <v>482</v>
      </c>
      <c r="D1" s="5" t="s">
        <v>483</v>
      </c>
      <c r="E1" s="5" t="s">
        <v>484</v>
      </c>
      <c r="F1" s="53" t="s">
        <v>478</v>
      </c>
      <c r="G1" s="53" t="s">
        <v>2290</v>
      </c>
      <c r="H1" s="53" t="s">
        <v>479</v>
      </c>
      <c r="I1" s="53" t="s">
        <v>480</v>
      </c>
      <c r="J1" s="53" t="s">
        <v>471</v>
      </c>
      <c r="K1" s="5" t="s">
        <v>473</v>
      </c>
      <c r="L1" s="5" t="s">
        <v>472</v>
      </c>
      <c r="M1" s="5" t="s">
        <v>474</v>
      </c>
      <c r="N1" s="5" t="s">
        <v>475</v>
      </c>
      <c r="O1" s="5" t="s">
        <v>476</v>
      </c>
      <c r="P1" s="5" t="s">
        <v>477</v>
      </c>
    </row>
    <row r="2" spans="1:16" s="57" customFormat="1" x14ac:dyDescent="0.2">
      <c r="A2" s="58" t="str">
        <f>[1]Enums!$A$94</f>
        <v>1.0.0</v>
      </c>
      <c r="B2" s="56" t="s">
        <v>602</v>
      </c>
      <c r="C2" s="56" t="s">
        <v>720</v>
      </c>
      <c r="D2" s="56" t="s">
        <v>721</v>
      </c>
      <c r="E2" s="56" t="s">
        <v>839</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601</v>
      </c>
      <c r="C3" s="59" t="s">
        <v>719</v>
      </c>
      <c r="D3" s="59" t="s">
        <v>722</v>
      </c>
      <c r="E3" s="59" t="s">
        <v>840</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600</v>
      </c>
      <c r="C4" s="56" t="s">
        <v>718</v>
      </c>
      <c r="D4" s="56" t="s">
        <v>723</v>
      </c>
      <c r="E4" s="56" t="s">
        <v>841</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599</v>
      </c>
      <c r="C5" s="56" t="s">
        <v>717</v>
      </c>
      <c r="D5" s="56" t="s">
        <v>724</v>
      </c>
      <c r="E5" s="56" t="s">
        <v>842</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598</v>
      </c>
      <c r="C6" s="56" t="s">
        <v>716</v>
      </c>
      <c r="D6" s="56" t="s">
        <v>725</v>
      </c>
      <c r="E6" s="56" t="s">
        <v>843</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597</v>
      </c>
      <c r="C7" s="56" t="s">
        <v>715</v>
      </c>
      <c r="D7" s="56" t="s">
        <v>726</v>
      </c>
      <c r="E7" s="56" t="s">
        <v>844</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596</v>
      </c>
      <c r="C8" s="56" t="s">
        <v>714</v>
      </c>
      <c r="D8" s="56" t="s">
        <v>727</v>
      </c>
      <c r="E8" s="56" t="s">
        <v>845</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595</v>
      </c>
      <c r="C9" s="56" t="s">
        <v>713</v>
      </c>
      <c r="D9" s="56" t="s">
        <v>728</v>
      </c>
      <c r="E9" s="56" t="s">
        <v>846</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594</v>
      </c>
      <c r="C10" s="56" t="s">
        <v>712</v>
      </c>
      <c r="D10" s="56" t="s">
        <v>729</v>
      </c>
      <c r="E10" s="56" t="s">
        <v>847</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593</v>
      </c>
      <c r="C11" s="59" t="s">
        <v>711</v>
      </c>
      <c r="D11" s="59" t="s">
        <v>730</v>
      </c>
      <c r="E11" s="59" t="s">
        <v>848</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592</v>
      </c>
      <c r="C12" s="56" t="s">
        <v>710</v>
      </c>
      <c r="D12" s="56" t="s">
        <v>731</v>
      </c>
      <c r="E12" s="56" t="s">
        <v>849</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591</v>
      </c>
      <c r="C13" s="56" t="s">
        <v>709</v>
      </c>
      <c r="D13" s="56" t="s">
        <v>732</v>
      </c>
      <c r="E13" s="56" t="s">
        <v>850</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590</v>
      </c>
      <c r="C14" s="56" t="s">
        <v>708</v>
      </c>
      <c r="D14" s="56" t="s">
        <v>733</v>
      </c>
      <c r="E14" s="56" t="s">
        <v>851</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589</v>
      </c>
      <c r="C15" s="56" t="s">
        <v>707</v>
      </c>
      <c r="D15" s="56" t="s">
        <v>734</v>
      </c>
      <c r="E15" s="56" t="s">
        <v>852</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588</v>
      </c>
      <c r="C16" s="56" t="s">
        <v>706</v>
      </c>
      <c r="D16" s="56" t="s">
        <v>735</v>
      </c>
      <c r="E16" s="56" t="s">
        <v>853</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587</v>
      </c>
      <c r="C17" s="56" t="s">
        <v>705</v>
      </c>
      <c r="D17" s="56" t="s">
        <v>736</v>
      </c>
      <c r="E17" s="56" t="s">
        <v>854</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586</v>
      </c>
      <c r="C18" s="56" t="s">
        <v>704</v>
      </c>
      <c r="D18" s="56" t="s">
        <v>737</v>
      </c>
      <c r="E18" s="56" t="s">
        <v>855</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585</v>
      </c>
      <c r="C19" s="59" t="s">
        <v>703</v>
      </c>
      <c r="D19" s="59" t="s">
        <v>738</v>
      </c>
      <c r="E19" s="59" t="s">
        <v>856</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584</v>
      </c>
      <c r="C20" s="56" t="s">
        <v>702</v>
      </c>
      <c r="D20" s="56" t="s">
        <v>739</v>
      </c>
      <c r="E20" s="56" t="s">
        <v>857</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583</v>
      </c>
      <c r="C21" s="56" t="s">
        <v>701</v>
      </c>
      <c r="D21" s="56" t="s">
        <v>740</v>
      </c>
      <c r="E21" s="56" t="s">
        <v>858</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582</v>
      </c>
      <c r="C22" s="56" t="s">
        <v>700</v>
      </c>
      <c r="D22" s="56" t="s">
        <v>741</v>
      </c>
      <c r="E22" s="56" t="s">
        <v>859</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581</v>
      </c>
      <c r="C23" s="56" t="s">
        <v>699</v>
      </c>
      <c r="D23" s="56" t="s">
        <v>742</v>
      </c>
      <c r="E23" s="56" t="s">
        <v>860</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580</v>
      </c>
      <c r="C24" s="56" t="s">
        <v>698</v>
      </c>
      <c r="D24" s="56" t="s">
        <v>743</v>
      </c>
      <c r="E24" s="56" t="s">
        <v>861</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579</v>
      </c>
      <c r="C25" s="56" t="s">
        <v>697</v>
      </c>
      <c r="D25" s="56" t="s">
        <v>744</v>
      </c>
      <c r="E25" s="56" t="s">
        <v>862</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578</v>
      </c>
      <c r="C26" s="56" t="s">
        <v>696</v>
      </c>
      <c r="D26" s="56" t="s">
        <v>745</v>
      </c>
      <c r="E26" s="56" t="s">
        <v>863</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577</v>
      </c>
      <c r="C27" s="56" t="s">
        <v>695</v>
      </c>
      <c r="D27" s="56" t="s">
        <v>746</v>
      </c>
      <c r="E27" s="56" t="s">
        <v>864</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576</v>
      </c>
      <c r="C28" s="56" t="s">
        <v>694</v>
      </c>
      <c r="D28" s="56" t="s">
        <v>747</v>
      </c>
      <c r="E28" s="56" t="s">
        <v>865</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575</v>
      </c>
      <c r="C29" s="56" t="s">
        <v>693</v>
      </c>
      <c r="D29" s="56" t="s">
        <v>748</v>
      </c>
      <c r="E29" s="56" t="s">
        <v>866</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574</v>
      </c>
      <c r="C30" s="56" t="s">
        <v>692</v>
      </c>
      <c r="D30" s="56" t="s">
        <v>749</v>
      </c>
      <c r="E30" s="56" t="s">
        <v>867</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573</v>
      </c>
      <c r="C31" s="56" t="s">
        <v>691</v>
      </c>
      <c r="D31" s="56" t="s">
        <v>750</v>
      </c>
      <c r="E31" s="56" t="s">
        <v>868</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572</v>
      </c>
      <c r="C32" s="56" t="s">
        <v>690</v>
      </c>
      <c r="D32" s="56" t="s">
        <v>751</v>
      </c>
      <c r="E32" s="56" t="s">
        <v>869</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571</v>
      </c>
      <c r="C33" s="56" t="s">
        <v>689</v>
      </c>
      <c r="D33" s="56" t="s">
        <v>752</v>
      </c>
      <c r="E33" s="56" t="s">
        <v>870</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570</v>
      </c>
      <c r="C34" s="56" t="s">
        <v>688</v>
      </c>
      <c r="D34" s="56" t="s">
        <v>753</v>
      </c>
      <c r="E34" s="56" t="s">
        <v>871</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569</v>
      </c>
      <c r="C35" s="56" t="s">
        <v>687</v>
      </c>
      <c r="D35" s="56" t="s">
        <v>754</v>
      </c>
      <c r="E35" s="56" t="s">
        <v>872</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568</v>
      </c>
      <c r="C36" s="56" t="s">
        <v>686</v>
      </c>
      <c r="D36" s="56" t="s">
        <v>755</v>
      </c>
      <c r="E36" s="56" t="s">
        <v>873</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567</v>
      </c>
      <c r="C37" s="59" t="s">
        <v>685</v>
      </c>
      <c r="D37" s="59" t="s">
        <v>756</v>
      </c>
      <c r="E37" s="59" t="s">
        <v>874</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566</v>
      </c>
      <c r="C38" s="56" t="s">
        <v>684</v>
      </c>
      <c r="D38" s="56" t="s">
        <v>757</v>
      </c>
      <c r="E38" s="56" t="s">
        <v>875</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565</v>
      </c>
      <c r="C39" s="56" t="s">
        <v>683</v>
      </c>
      <c r="D39" s="56" t="s">
        <v>758</v>
      </c>
      <c r="E39" s="56" t="s">
        <v>876</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564</v>
      </c>
      <c r="C40" s="56" t="s">
        <v>682</v>
      </c>
      <c r="D40" s="56" t="s">
        <v>759</v>
      </c>
      <c r="E40" s="56" t="s">
        <v>877</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563</v>
      </c>
      <c r="C41" s="56" t="s">
        <v>681</v>
      </c>
      <c r="D41" s="56" t="s">
        <v>760</v>
      </c>
      <c r="E41" s="56" t="s">
        <v>878</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562</v>
      </c>
      <c r="C42" s="56" t="s">
        <v>680</v>
      </c>
      <c r="D42" s="56" t="s">
        <v>761</v>
      </c>
      <c r="E42" s="56" t="s">
        <v>879</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561</v>
      </c>
      <c r="C43" s="56" t="s">
        <v>679</v>
      </c>
      <c r="D43" s="56" t="s">
        <v>762</v>
      </c>
      <c r="E43" s="56" t="s">
        <v>880</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560</v>
      </c>
      <c r="C44" s="56" t="s">
        <v>678</v>
      </c>
      <c r="D44" s="56" t="s">
        <v>763</v>
      </c>
      <c r="E44" s="56" t="s">
        <v>881</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559</v>
      </c>
      <c r="C45" s="56" t="s">
        <v>677</v>
      </c>
      <c r="D45" s="56" t="s">
        <v>764</v>
      </c>
      <c r="E45" s="56" t="s">
        <v>882</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558</v>
      </c>
      <c r="C46" s="56" t="s">
        <v>676</v>
      </c>
      <c r="D46" s="56" t="s">
        <v>765</v>
      </c>
      <c r="E46" s="56" t="s">
        <v>883</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557</v>
      </c>
      <c r="C47" s="56" t="s">
        <v>675</v>
      </c>
      <c r="D47" s="56" t="s">
        <v>766</v>
      </c>
      <c r="E47" s="56" t="s">
        <v>884</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556</v>
      </c>
      <c r="C48" s="56" t="s">
        <v>674</v>
      </c>
      <c r="D48" s="56" t="s">
        <v>767</v>
      </c>
      <c r="E48" s="56" t="s">
        <v>885</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555</v>
      </c>
      <c r="C49" s="56" t="s">
        <v>673</v>
      </c>
      <c r="D49" s="56" t="s">
        <v>768</v>
      </c>
      <c r="E49" s="56" t="s">
        <v>886</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554</v>
      </c>
      <c r="C50" s="56" t="s">
        <v>672</v>
      </c>
      <c r="D50" s="56" t="s">
        <v>769</v>
      </c>
      <c r="E50" s="56" t="s">
        <v>887</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553</v>
      </c>
      <c r="C51" s="56" t="s">
        <v>671</v>
      </c>
      <c r="D51" s="56" t="s">
        <v>770</v>
      </c>
      <c r="E51" s="56" t="s">
        <v>888</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552</v>
      </c>
      <c r="C52" s="56" t="s">
        <v>670</v>
      </c>
      <c r="D52" s="56" t="s">
        <v>771</v>
      </c>
      <c r="E52" s="56" t="s">
        <v>889</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551</v>
      </c>
      <c r="C53" s="56" t="s">
        <v>669</v>
      </c>
      <c r="D53" s="56" t="s">
        <v>772</v>
      </c>
      <c r="E53" s="56" t="s">
        <v>890</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550</v>
      </c>
      <c r="C54" s="56" t="s">
        <v>668</v>
      </c>
      <c r="D54" s="56" t="s">
        <v>773</v>
      </c>
      <c r="E54" s="56" t="s">
        <v>891</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549</v>
      </c>
      <c r="C55" s="59" t="s">
        <v>667</v>
      </c>
      <c r="D55" s="59" t="s">
        <v>774</v>
      </c>
      <c r="E55" s="59" t="s">
        <v>892</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548</v>
      </c>
      <c r="C56" s="56" t="s">
        <v>666</v>
      </c>
      <c r="D56" s="56" t="s">
        <v>775</v>
      </c>
      <c r="E56" s="56" t="s">
        <v>893</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547</v>
      </c>
      <c r="C57" s="56" t="s">
        <v>665</v>
      </c>
      <c r="D57" s="56" t="s">
        <v>776</v>
      </c>
      <c r="E57" s="56" t="s">
        <v>894</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546</v>
      </c>
      <c r="C58" s="56" t="s">
        <v>664</v>
      </c>
      <c r="D58" s="56" t="s">
        <v>777</v>
      </c>
      <c r="E58" s="56" t="s">
        <v>895</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545</v>
      </c>
      <c r="C59" s="56" t="s">
        <v>663</v>
      </c>
      <c r="D59" s="56" t="s">
        <v>778</v>
      </c>
      <c r="E59" s="56" t="s">
        <v>896</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544</v>
      </c>
      <c r="C60" s="56" t="s">
        <v>662</v>
      </c>
      <c r="D60" s="56" t="s">
        <v>779</v>
      </c>
      <c r="E60" s="56" t="s">
        <v>897</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543</v>
      </c>
      <c r="C61" s="56" t="s">
        <v>661</v>
      </c>
      <c r="D61" s="56" t="s">
        <v>780</v>
      </c>
      <c r="E61" s="56" t="s">
        <v>898</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542</v>
      </c>
      <c r="C62" s="56" t="s">
        <v>660</v>
      </c>
      <c r="D62" s="56" t="s">
        <v>781</v>
      </c>
      <c r="E62" s="56" t="s">
        <v>899</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541</v>
      </c>
      <c r="C63" s="56" t="s">
        <v>659</v>
      </c>
      <c r="D63" s="56" t="s">
        <v>782</v>
      </c>
      <c r="E63" s="56" t="s">
        <v>900</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540</v>
      </c>
      <c r="C64" s="56" t="s">
        <v>658</v>
      </c>
      <c r="D64" s="56" t="s">
        <v>783</v>
      </c>
      <c r="E64" s="56" t="s">
        <v>901</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539</v>
      </c>
      <c r="C65" s="56" t="s">
        <v>657</v>
      </c>
      <c r="D65" s="56" t="s">
        <v>784</v>
      </c>
      <c r="E65" s="56" t="s">
        <v>902</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538</v>
      </c>
      <c r="C66" s="56" t="s">
        <v>656</v>
      </c>
      <c r="D66" s="56" t="s">
        <v>785</v>
      </c>
      <c r="E66" s="56" t="s">
        <v>903</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537</v>
      </c>
      <c r="C67" s="56" t="s">
        <v>655</v>
      </c>
      <c r="D67" s="56" t="s">
        <v>786</v>
      </c>
      <c r="E67" s="56" t="s">
        <v>904</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536</v>
      </c>
      <c r="C68" s="56" t="s">
        <v>654</v>
      </c>
      <c r="D68" s="56" t="s">
        <v>787</v>
      </c>
      <c r="E68" s="56" t="s">
        <v>905</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535</v>
      </c>
      <c r="C69" s="56" t="s">
        <v>653</v>
      </c>
      <c r="D69" s="56" t="s">
        <v>788</v>
      </c>
      <c r="E69" s="56" t="s">
        <v>906</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534</v>
      </c>
      <c r="C70" s="56" t="s">
        <v>652</v>
      </c>
      <c r="D70" s="56" t="s">
        <v>789</v>
      </c>
      <c r="E70" s="56" t="s">
        <v>907</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533</v>
      </c>
      <c r="C71" s="56" t="s">
        <v>651</v>
      </c>
      <c r="D71" s="56" t="s">
        <v>790</v>
      </c>
      <c r="E71" s="56" t="s">
        <v>908</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532</v>
      </c>
      <c r="C72" s="56" t="s">
        <v>650</v>
      </c>
      <c r="D72" s="56" t="s">
        <v>791</v>
      </c>
      <c r="E72" s="56" t="s">
        <v>909</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531</v>
      </c>
      <c r="C73" s="56" t="s">
        <v>649</v>
      </c>
      <c r="D73" s="56" t="s">
        <v>792</v>
      </c>
      <c r="E73" s="56" t="s">
        <v>910</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530</v>
      </c>
      <c r="C74" s="56" t="s">
        <v>648</v>
      </c>
      <c r="D74" s="56" t="s">
        <v>793</v>
      </c>
      <c r="E74" s="56" t="s">
        <v>911</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529</v>
      </c>
      <c r="C75" s="56" t="s">
        <v>647</v>
      </c>
      <c r="D75" s="56" t="s">
        <v>794</v>
      </c>
      <c r="E75" s="56" t="s">
        <v>912</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528</v>
      </c>
      <c r="C76" s="56" t="s">
        <v>646</v>
      </c>
      <c r="D76" s="56" t="s">
        <v>795</v>
      </c>
      <c r="E76" s="56" t="s">
        <v>913</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527</v>
      </c>
      <c r="C77" s="56" t="s">
        <v>645</v>
      </c>
      <c r="D77" s="56" t="s">
        <v>796</v>
      </c>
      <c r="E77" s="56" t="s">
        <v>914</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526</v>
      </c>
      <c r="C78" s="56" t="s">
        <v>644</v>
      </c>
      <c r="D78" s="56" t="s">
        <v>797</v>
      </c>
      <c r="E78" s="56" t="s">
        <v>915</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525</v>
      </c>
      <c r="C79" s="56" t="s">
        <v>643</v>
      </c>
      <c r="D79" s="56" t="s">
        <v>798</v>
      </c>
      <c r="E79" s="56" t="s">
        <v>916</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524</v>
      </c>
      <c r="C80" s="56" t="s">
        <v>642</v>
      </c>
      <c r="D80" s="56" t="s">
        <v>799</v>
      </c>
      <c r="E80" s="56" t="s">
        <v>917</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523</v>
      </c>
      <c r="C81" s="56" t="s">
        <v>641</v>
      </c>
      <c r="D81" s="56" t="s">
        <v>800</v>
      </c>
      <c r="E81" s="56" t="s">
        <v>918</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522</v>
      </c>
      <c r="C82" s="56" t="s">
        <v>640</v>
      </c>
      <c r="D82" s="56" t="s">
        <v>801</v>
      </c>
      <c r="E82" s="56" t="s">
        <v>919</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521</v>
      </c>
      <c r="C83" s="56" t="s">
        <v>639</v>
      </c>
      <c r="D83" s="56" t="s">
        <v>802</v>
      </c>
      <c r="E83" s="56" t="s">
        <v>920</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520</v>
      </c>
      <c r="C84" s="56" t="s">
        <v>638</v>
      </c>
      <c r="D84" s="56" t="s">
        <v>803</v>
      </c>
      <c r="E84" s="56" t="s">
        <v>921</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519</v>
      </c>
      <c r="C85" s="56" t="s">
        <v>637</v>
      </c>
      <c r="D85" s="56" t="s">
        <v>804</v>
      </c>
      <c r="E85" s="56" t="s">
        <v>922</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518</v>
      </c>
      <c r="C86" s="56" t="s">
        <v>636</v>
      </c>
      <c r="D86" s="56" t="s">
        <v>805</v>
      </c>
      <c r="E86" s="56" t="s">
        <v>923</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517</v>
      </c>
      <c r="C87" s="59" t="s">
        <v>635</v>
      </c>
      <c r="D87" s="59" t="s">
        <v>806</v>
      </c>
      <c r="E87" s="59" t="s">
        <v>924</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516</v>
      </c>
      <c r="C88" s="21" t="s">
        <v>634</v>
      </c>
      <c r="D88" s="21" t="s">
        <v>807</v>
      </c>
      <c r="E88" s="21" t="s">
        <v>925</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515</v>
      </c>
      <c r="C89" s="21" t="s">
        <v>633</v>
      </c>
      <c r="D89" s="21" t="s">
        <v>808</v>
      </c>
      <c r="E89" s="21" t="s">
        <v>926</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514</v>
      </c>
      <c r="C90" s="21" t="s">
        <v>632</v>
      </c>
      <c r="D90" s="21" t="s">
        <v>809</v>
      </c>
      <c r="E90" s="21" t="s">
        <v>927</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513</v>
      </c>
      <c r="C91" s="21" t="s">
        <v>631</v>
      </c>
      <c r="D91" s="21" t="s">
        <v>810</v>
      </c>
      <c r="E91" s="21" t="s">
        <v>928</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512</v>
      </c>
      <c r="C92" s="21" t="s">
        <v>630</v>
      </c>
      <c r="D92" s="21" t="s">
        <v>811</v>
      </c>
      <c r="E92" s="21" t="s">
        <v>929</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511</v>
      </c>
      <c r="C93" s="21" t="s">
        <v>629</v>
      </c>
      <c r="D93" s="21" t="s">
        <v>812</v>
      </c>
      <c r="E93" s="21" t="s">
        <v>930</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510</v>
      </c>
      <c r="C94" s="21" t="s">
        <v>628</v>
      </c>
      <c r="D94" s="21" t="s">
        <v>813</v>
      </c>
      <c r="E94" s="21" t="s">
        <v>931</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509</v>
      </c>
      <c r="C95" s="21" t="s">
        <v>627</v>
      </c>
      <c r="D95" s="21" t="s">
        <v>814</v>
      </c>
      <c r="E95" s="21" t="s">
        <v>932</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508</v>
      </c>
      <c r="C96" s="21" t="s">
        <v>626</v>
      </c>
      <c r="D96" s="21" t="s">
        <v>815</v>
      </c>
      <c r="E96" s="21" t="s">
        <v>933</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507</v>
      </c>
      <c r="C97" s="21" t="s">
        <v>625</v>
      </c>
      <c r="D97" s="21" t="s">
        <v>816</v>
      </c>
      <c r="E97" s="21" t="s">
        <v>934</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506</v>
      </c>
      <c r="C98" s="21" t="s">
        <v>624</v>
      </c>
      <c r="D98" s="21" t="s">
        <v>817</v>
      </c>
      <c r="E98" s="21" t="s">
        <v>935</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505</v>
      </c>
      <c r="C99" s="21" t="s">
        <v>623</v>
      </c>
      <c r="D99" s="21" t="s">
        <v>818</v>
      </c>
      <c r="E99" s="21" t="s">
        <v>936</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504</v>
      </c>
      <c r="C100" s="21" t="s">
        <v>622</v>
      </c>
      <c r="D100" s="21" t="s">
        <v>819</v>
      </c>
      <c r="E100" s="21" t="s">
        <v>937</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503</v>
      </c>
      <c r="C101" s="21" t="s">
        <v>621</v>
      </c>
      <c r="D101" s="21" t="s">
        <v>820</v>
      </c>
      <c r="E101" s="21" t="s">
        <v>938</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502</v>
      </c>
      <c r="C102" s="21" t="s">
        <v>620</v>
      </c>
      <c r="D102" s="21" t="s">
        <v>821</v>
      </c>
      <c r="E102" s="21" t="s">
        <v>939</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501</v>
      </c>
      <c r="C103" s="21" t="s">
        <v>619</v>
      </c>
      <c r="D103" s="21" t="s">
        <v>822</v>
      </c>
      <c r="E103" s="21" t="s">
        <v>940</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500</v>
      </c>
      <c r="C104" s="21" t="s">
        <v>618</v>
      </c>
      <c r="D104" s="21" t="s">
        <v>823</v>
      </c>
      <c r="E104" s="21" t="s">
        <v>941</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499</v>
      </c>
      <c r="C105" s="21" t="s">
        <v>617</v>
      </c>
      <c r="D105" s="21" t="s">
        <v>824</v>
      </c>
      <c r="E105" s="21" t="s">
        <v>942</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498</v>
      </c>
      <c r="C106" s="21" t="s">
        <v>616</v>
      </c>
      <c r="D106" s="21" t="s">
        <v>825</v>
      </c>
      <c r="E106" s="21" t="s">
        <v>943</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497</v>
      </c>
      <c r="C107" s="21" t="s">
        <v>615</v>
      </c>
      <c r="D107" s="21" t="s">
        <v>826</v>
      </c>
      <c r="E107" s="21" t="s">
        <v>944</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496</v>
      </c>
      <c r="C108" s="21" t="s">
        <v>614</v>
      </c>
      <c r="D108" s="21" t="s">
        <v>827</v>
      </c>
      <c r="E108" s="21" t="s">
        <v>945</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495</v>
      </c>
      <c r="C109" s="21" t="s">
        <v>613</v>
      </c>
      <c r="D109" s="21" t="s">
        <v>828</v>
      </c>
      <c r="E109" s="21" t="s">
        <v>946</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494</v>
      </c>
      <c r="C110" s="21" t="s">
        <v>612</v>
      </c>
      <c r="D110" s="21" t="s">
        <v>829</v>
      </c>
      <c r="E110" s="21" t="s">
        <v>947</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493</v>
      </c>
      <c r="C111" s="21" t="s">
        <v>611</v>
      </c>
      <c r="D111" s="21" t="s">
        <v>830</v>
      </c>
      <c r="E111" s="21" t="s">
        <v>948</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492</v>
      </c>
      <c r="C112" s="21" t="s">
        <v>610</v>
      </c>
      <c r="D112" s="21" t="s">
        <v>831</v>
      </c>
      <c r="E112" s="21" t="s">
        <v>949</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491</v>
      </c>
      <c r="C113" s="21" t="s">
        <v>609</v>
      </c>
      <c r="D113" s="21" t="s">
        <v>832</v>
      </c>
      <c r="E113" s="21" t="s">
        <v>950</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490</v>
      </c>
      <c r="C114" s="21" t="s">
        <v>608</v>
      </c>
      <c r="D114" s="21" t="s">
        <v>833</v>
      </c>
      <c r="E114" s="21" t="s">
        <v>951</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489</v>
      </c>
      <c r="C115" s="21" t="s">
        <v>607</v>
      </c>
      <c r="D115" s="21" t="s">
        <v>834</v>
      </c>
      <c r="E115" s="21" t="s">
        <v>952</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488</v>
      </c>
      <c r="C116" s="21" t="s">
        <v>606</v>
      </c>
      <c r="D116" s="21" t="s">
        <v>835</v>
      </c>
      <c r="E116" s="21" t="s">
        <v>953</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487</v>
      </c>
      <c r="C117" s="21" t="s">
        <v>605</v>
      </c>
      <c r="D117" s="21" t="s">
        <v>836</v>
      </c>
      <c r="E117" s="21" t="s">
        <v>954</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486</v>
      </c>
      <c r="C118" s="21" t="s">
        <v>604</v>
      </c>
      <c r="D118" s="21" t="s">
        <v>837</v>
      </c>
      <c r="E118" s="21" t="s">
        <v>955</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485</v>
      </c>
      <c r="C119" s="21" t="s">
        <v>603</v>
      </c>
      <c r="D119" s="21" t="s">
        <v>838</v>
      </c>
      <c r="E119" s="21" t="s">
        <v>956</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288" workbookViewId="0">
      <selection sqref="A1:O333"/>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481</v>
      </c>
      <c r="C1" s="5" t="s">
        <v>482</v>
      </c>
      <c r="D1" s="5" t="s">
        <v>483</v>
      </c>
      <c r="E1" s="5" t="s">
        <v>484</v>
      </c>
      <c r="F1" s="53" t="s">
        <v>2286</v>
      </c>
      <c r="G1" s="53" t="s">
        <v>2287</v>
      </c>
      <c r="H1" s="53" t="s">
        <v>2288</v>
      </c>
      <c r="I1" s="53" t="s">
        <v>2289</v>
      </c>
      <c r="J1" s="53" t="s">
        <v>957</v>
      </c>
      <c r="K1" s="5" t="s">
        <v>472</v>
      </c>
      <c r="L1" s="5" t="s">
        <v>474</v>
      </c>
      <c r="M1" s="5" t="s">
        <v>475</v>
      </c>
      <c r="N1" s="5" t="s">
        <v>476</v>
      </c>
      <c r="O1" s="5" t="s">
        <v>477</v>
      </c>
    </row>
    <row r="2" spans="1:15" x14ac:dyDescent="0.2">
      <c r="A2" s="4"/>
      <c r="B2" s="21" t="s">
        <v>1290</v>
      </c>
      <c r="C2" s="21" t="s">
        <v>958</v>
      </c>
      <c r="D2" s="21" t="s">
        <v>1952</v>
      </c>
      <c r="E2" s="21" t="s">
        <v>2282</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1289</v>
      </c>
      <c r="C3" s="21" t="s">
        <v>1621</v>
      </c>
      <c r="D3" s="21" t="s">
        <v>1951</v>
      </c>
      <c r="E3" s="21" t="s">
        <v>2281</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1288</v>
      </c>
      <c r="C4" s="21" t="s">
        <v>1620</v>
      </c>
      <c r="D4" s="21" t="s">
        <v>1950</v>
      </c>
      <c r="E4" s="21" t="s">
        <v>2280</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1287</v>
      </c>
      <c r="C5" s="21" t="s">
        <v>1619</v>
      </c>
      <c r="D5" s="21" t="s">
        <v>1949</v>
      </c>
      <c r="E5" s="21" t="s">
        <v>2279</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1286</v>
      </c>
      <c r="C6" s="21" t="s">
        <v>1618</v>
      </c>
      <c r="D6" s="21" t="s">
        <v>1948</v>
      </c>
      <c r="E6" s="21" t="s">
        <v>2278</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1285</v>
      </c>
      <c r="C7" s="21" t="s">
        <v>1617</v>
      </c>
      <c r="D7" s="21" t="s">
        <v>1947</v>
      </c>
      <c r="E7" s="21" t="s">
        <v>2277</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1284</v>
      </c>
      <c r="C8" s="21" t="s">
        <v>1616</v>
      </c>
      <c r="D8" s="21" t="s">
        <v>1946</v>
      </c>
      <c r="E8" s="21" t="s">
        <v>2276</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1283</v>
      </c>
      <c r="C9" s="21" t="s">
        <v>1615</v>
      </c>
      <c r="D9" s="21" t="s">
        <v>1945</v>
      </c>
      <c r="E9" s="21" t="s">
        <v>2275</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1282</v>
      </c>
      <c r="C10" s="21" t="s">
        <v>1614</v>
      </c>
      <c r="D10" s="21" t="s">
        <v>1944</v>
      </c>
      <c r="E10" s="21" t="s">
        <v>2274</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1281</v>
      </c>
      <c r="C11" s="21" t="s">
        <v>1613</v>
      </c>
      <c r="D11" s="21" t="s">
        <v>1943</v>
      </c>
      <c r="E11" s="21" t="s">
        <v>2273</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1280</v>
      </c>
      <c r="C12" s="21" t="s">
        <v>1612</v>
      </c>
      <c r="D12" s="21" t="s">
        <v>1942</v>
      </c>
      <c r="E12" s="21" t="s">
        <v>2272</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1279</v>
      </c>
      <c r="C13" s="21" t="s">
        <v>1611</v>
      </c>
      <c r="D13" s="21" t="s">
        <v>1941</v>
      </c>
      <c r="E13" s="21" t="s">
        <v>2271</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1278</v>
      </c>
      <c r="C14" s="21" t="s">
        <v>1610</v>
      </c>
      <c r="D14" s="21" t="s">
        <v>1940</v>
      </c>
      <c r="E14" s="21" t="s">
        <v>2270</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1277</v>
      </c>
      <c r="C15" s="21" t="s">
        <v>1609</v>
      </c>
      <c r="D15" s="21" t="s">
        <v>1939</v>
      </c>
      <c r="E15" s="21" t="s">
        <v>2269</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1276</v>
      </c>
      <c r="C16" s="21" t="s">
        <v>1608</v>
      </c>
      <c r="D16" s="21" t="s">
        <v>1938</v>
      </c>
      <c r="E16" s="21" t="s">
        <v>2268</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1275</v>
      </c>
      <c r="C17" s="21" t="s">
        <v>1607</v>
      </c>
      <c r="D17" s="21" t="s">
        <v>1937</v>
      </c>
      <c r="E17" s="21" t="s">
        <v>2267</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1274</v>
      </c>
      <c r="C18" s="21" t="s">
        <v>1606</v>
      </c>
      <c r="D18" s="21" t="s">
        <v>1936</v>
      </c>
      <c r="E18" s="21" t="s">
        <v>2266</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1273</v>
      </c>
      <c r="C19" s="21" t="s">
        <v>1605</v>
      </c>
      <c r="D19" s="21" t="s">
        <v>1935</v>
      </c>
      <c r="E19" s="21" t="s">
        <v>2265</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1272</v>
      </c>
      <c r="C20" s="21" t="s">
        <v>1604</v>
      </c>
      <c r="D20" s="21" t="s">
        <v>1934</v>
      </c>
      <c r="E20" s="21" t="s">
        <v>2264</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1271</v>
      </c>
      <c r="C21" s="21" t="s">
        <v>1603</v>
      </c>
      <c r="D21" s="21" t="s">
        <v>1933</v>
      </c>
      <c r="E21" s="21" t="s">
        <v>2263</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1270</v>
      </c>
      <c r="C22" s="21" t="s">
        <v>1602</v>
      </c>
      <c r="D22" s="21" t="s">
        <v>1932</v>
      </c>
      <c r="E22" s="21" t="s">
        <v>2262</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1269</v>
      </c>
      <c r="C23" s="21" t="s">
        <v>1601</v>
      </c>
      <c r="D23" s="21" t="s">
        <v>1931</v>
      </c>
      <c r="E23" s="21" t="s">
        <v>2261</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1268</v>
      </c>
      <c r="C24" s="21" t="s">
        <v>1600</v>
      </c>
      <c r="D24" s="21" t="s">
        <v>1930</v>
      </c>
      <c r="E24" s="21" t="s">
        <v>2260</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1267</v>
      </c>
      <c r="C25" s="21" t="s">
        <v>1599</v>
      </c>
      <c r="D25" s="21" t="s">
        <v>1929</v>
      </c>
      <c r="E25" s="21" t="s">
        <v>2259</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1266</v>
      </c>
      <c r="C26" s="21" t="s">
        <v>1598</v>
      </c>
      <c r="D26" s="21" t="s">
        <v>1928</v>
      </c>
      <c r="E26" s="21" t="s">
        <v>2258</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1265</v>
      </c>
      <c r="C27" s="21" t="s">
        <v>1597</v>
      </c>
      <c r="D27" s="21" t="s">
        <v>1927</v>
      </c>
      <c r="E27" s="21" t="s">
        <v>2257</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1264</v>
      </c>
      <c r="C28" s="21" t="s">
        <v>1596</v>
      </c>
      <c r="D28" s="21" t="s">
        <v>1926</v>
      </c>
      <c r="E28" s="21" t="s">
        <v>2256</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1263</v>
      </c>
      <c r="C29" s="21" t="s">
        <v>1595</v>
      </c>
      <c r="D29" s="21" t="s">
        <v>1925</v>
      </c>
      <c r="E29" s="21" t="s">
        <v>2255</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1262</v>
      </c>
      <c r="C30" s="21" t="s">
        <v>1594</v>
      </c>
      <c r="D30" s="21" t="s">
        <v>1924</v>
      </c>
      <c r="E30" s="21" t="s">
        <v>2254</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1261</v>
      </c>
      <c r="C31" s="21" t="s">
        <v>1593</v>
      </c>
      <c r="D31" s="21" t="s">
        <v>1923</v>
      </c>
      <c r="E31" s="21" t="s">
        <v>2253</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1260</v>
      </c>
      <c r="C32" s="21" t="s">
        <v>1592</v>
      </c>
      <c r="D32" s="21" t="s">
        <v>1922</v>
      </c>
      <c r="E32" s="21" t="s">
        <v>2252</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1259</v>
      </c>
      <c r="C33" s="21" t="s">
        <v>1591</v>
      </c>
      <c r="D33" s="21" t="s">
        <v>1921</v>
      </c>
      <c r="E33" s="21" t="s">
        <v>2251</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1258</v>
      </c>
      <c r="C34" s="21" t="s">
        <v>1590</v>
      </c>
      <c r="D34" s="21" t="s">
        <v>1920</v>
      </c>
      <c r="E34" s="21" t="s">
        <v>2250</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1257</v>
      </c>
      <c r="C35" s="21" t="s">
        <v>1589</v>
      </c>
      <c r="D35" s="21" t="s">
        <v>1919</v>
      </c>
      <c r="E35" s="21" t="s">
        <v>2249</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1256</v>
      </c>
      <c r="C36" s="21" t="s">
        <v>1588</v>
      </c>
      <c r="D36" s="21" t="s">
        <v>1918</v>
      </c>
      <c r="E36" s="21" t="s">
        <v>2248</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1255</v>
      </c>
      <c r="C37" s="21" t="s">
        <v>1587</v>
      </c>
      <c r="D37" s="21" t="s">
        <v>1917</v>
      </c>
      <c r="E37" s="21" t="s">
        <v>2247</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1254</v>
      </c>
      <c r="C38" s="21" t="s">
        <v>1586</v>
      </c>
      <c r="D38" s="21" t="s">
        <v>1916</v>
      </c>
      <c r="E38" s="21" t="s">
        <v>2246</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1253</v>
      </c>
      <c r="C39" s="21" t="s">
        <v>1585</v>
      </c>
      <c r="D39" s="21" t="s">
        <v>1915</v>
      </c>
      <c r="E39" s="21" t="s">
        <v>2245</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1252</v>
      </c>
      <c r="C40" s="21" t="s">
        <v>1584</v>
      </c>
      <c r="D40" s="21" t="s">
        <v>1914</v>
      </c>
      <c r="E40" s="21" t="s">
        <v>2244</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1251</v>
      </c>
      <c r="C41" s="21" t="s">
        <v>1583</v>
      </c>
      <c r="D41" s="21" t="s">
        <v>1913</v>
      </c>
      <c r="E41" s="21" t="s">
        <v>2243</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1250</v>
      </c>
      <c r="C42" s="21" t="s">
        <v>1582</v>
      </c>
      <c r="D42" s="21" t="s">
        <v>1912</v>
      </c>
      <c r="E42" s="21" t="s">
        <v>2242</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1249</v>
      </c>
      <c r="C43" s="21" t="s">
        <v>1581</v>
      </c>
      <c r="D43" s="21" t="s">
        <v>1911</v>
      </c>
      <c r="E43" s="21" t="s">
        <v>2241</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1248</v>
      </c>
      <c r="C44" s="21" t="s">
        <v>1580</v>
      </c>
      <c r="D44" s="21" t="s">
        <v>1910</v>
      </c>
      <c r="E44" s="21" t="s">
        <v>2240</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1247</v>
      </c>
      <c r="C45" s="21" t="s">
        <v>1579</v>
      </c>
      <c r="D45" s="21" t="s">
        <v>1909</v>
      </c>
      <c r="E45" s="21" t="s">
        <v>2239</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1246</v>
      </c>
      <c r="C46" s="21" t="s">
        <v>1578</v>
      </c>
      <c r="D46" s="21" t="s">
        <v>1908</v>
      </c>
      <c r="E46" s="21" t="s">
        <v>2238</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1245</v>
      </c>
      <c r="C47" s="21" t="s">
        <v>1577</v>
      </c>
      <c r="D47" s="21" t="s">
        <v>1907</v>
      </c>
      <c r="E47" s="21" t="s">
        <v>2237</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1244</v>
      </c>
      <c r="C48" s="21" t="s">
        <v>1576</v>
      </c>
      <c r="D48" s="21" t="s">
        <v>1906</v>
      </c>
      <c r="E48" s="21" t="s">
        <v>2236</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1243</v>
      </c>
      <c r="C49" s="21" t="s">
        <v>1575</v>
      </c>
      <c r="D49" s="21" t="s">
        <v>1905</v>
      </c>
      <c r="E49" s="21" t="s">
        <v>2235</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1242</v>
      </c>
      <c r="C50" s="21" t="s">
        <v>1574</v>
      </c>
      <c r="D50" s="21" t="s">
        <v>1904</v>
      </c>
      <c r="E50" s="21" t="s">
        <v>2234</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1241</v>
      </c>
      <c r="C51" s="21" t="s">
        <v>1573</v>
      </c>
      <c r="D51" s="21" t="s">
        <v>1903</v>
      </c>
      <c r="E51" s="21" t="s">
        <v>2233</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1240</v>
      </c>
      <c r="C52" s="21" t="s">
        <v>1572</v>
      </c>
      <c r="D52" s="21" t="s">
        <v>1902</v>
      </c>
      <c r="E52" s="21" t="s">
        <v>2232</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1239</v>
      </c>
      <c r="C53" s="21" t="s">
        <v>1571</v>
      </c>
      <c r="D53" s="21" t="s">
        <v>1901</v>
      </c>
      <c r="E53" s="21" t="s">
        <v>2231</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1238</v>
      </c>
      <c r="C54" s="21" t="s">
        <v>1570</v>
      </c>
      <c r="D54" s="21" t="s">
        <v>1900</v>
      </c>
      <c r="E54" s="21" t="s">
        <v>2230</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1237</v>
      </c>
      <c r="C55" s="21" t="s">
        <v>1569</v>
      </c>
      <c r="D55" s="21" t="s">
        <v>1899</v>
      </c>
      <c r="E55" s="21" t="s">
        <v>2229</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1236</v>
      </c>
      <c r="C56" s="21" t="s">
        <v>1568</v>
      </c>
      <c r="D56" s="21" t="s">
        <v>1898</v>
      </c>
      <c r="E56" s="21" t="s">
        <v>2228</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1235</v>
      </c>
      <c r="C57" s="21" t="s">
        <v>1567</v>
      </c>
      <c r="D57" s="21" t="s">
        <v>1897</v>
      </c>
      <c r="E57" s="21" t="s">
        <v>2227</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1234</v>
      </c>
      <c r="C58" s="21" t="s">
        <v>1566</v>
      </c>
      <c r="D58" s="21" t="s">
        <v>1896</v>
      </c>
      <c r="E58" s="21" t="s">
        <v>2226</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1233</v>
      </c>
      <c r="C59" s="21" t="s">
        <v>1565</v>
      </c>
      <c r="D59" s="21" t="s">
        <v>1895</v>
      </c>
      <c r="E59" s="21" t="s">
        <v>2225</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1232</v>
      </c>
      <c r="C60" s="21" t="s">
        <v>1564</v>
      </c>
      <c r="D60" s="21" t="s">
        <v>1894</v>
      </c>
      <c r="E60" s="21" t="s">
        <v>2224</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1231</v>
      </c>
      <c r="C61" s="21" t="s">
        <v>1563</v>
      </c>
      <c r="D61" s="21" t="s">
        <v>1893</v>
      </c>
      <c r="E61" s="21" t="s">
        <v>2223</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1230</v>
      </c>
      <c r="C62" s="21" t="s">
        <v>1562</v>
      </c>
      <c r="D62" s="21" t="s">
        <v>1892</v>
      </c>
      <c r="E62" s="21" t="s">
        <v>2222</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1229</v>
      </c>
      <c r="C63" s="21" t="s">
        <v>1561</v>
      </c>
      <c r="D63" s="21" t="s">
        <v>1891</v>
      </c>
      <c r="E63" s="21" t="s">
        <v>2221</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1228</v>
      </c>
      <c r="C64" s="21" t="s">
        <v>1560</v>
      </c>
      <c r="D64" s="21" t="s">
        <v>1890</v>
      </c>
      <c r="E64" s="21" t="s">
        <v>2220</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1227</v>
      </c>
      <c r="C65" s="21" t="s">
        <v>1559</v>
      </c>
      <c r="D65" s="21" t="s">
        <v>1889</v>
      </c>
      <c r="E65" s="21" t="s">
        <v>2219</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1226</v>
      </c>
      <c r="C66" s="21" t="s">
        <v>1558</v>
      </c>
      <c r="D66" s="21" t="s">
        <v>1888</v>
      </c>
      <c r="E66" s="21" t="s">
        <v>2218</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1225</v>
      </c>
      <c r="C67" s="21" t="s">
        <v>1557</v>
      </c>
      <c r="D67" s="21" t="s">
        <v>1887</v>
      </c>
      <c r="E67" s="21" t="s">
        <v>2217</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1224</v>
      </c>
      <c r="C68" s="21" t="s">
        <v>1556</v>
      </c>
      <c r="D68" s="21" t="s">
        <v>1886</v>
      </c>
      <c r="E68" s="21" t="s">
        <v>2216</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1223</v>
      </c>
      <c r="C69" s="21" t="s">
        <v>1555</v>
      </c>
      <c r="D69" s="21" t="s">
        <v>1885</v>
      </c>
      <c r="E69" s="21" t="s">
        <v>2215</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1222</v>
      </c>
      <c r="C70" s="21" t="s">
        <v>1554</v>
      </c>
      <c r="D70" s="21" t="s">
        <v>1884</v>
      </c>
      <c r="E70" s="21" t="s">
        <v>2214</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1221</v>
      </c>
      <c r="C71" s="21" t="s">
        <v>1553</v>
      </c>
      <c r="D71" s="21" t="s">
        <v>1883</v>
      </c>
      <c r="E71" s="21" t="s">
        <v>2213</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1220</v>
      </c>
      <c r="C72" s="21" t="s">
        <v>1552</v>
      </c>
      <c r="D72" s="21" t="s">
        <v>1882</v>
      </c>
      <c r="E72" s="21" t="s">
        <v>2212</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1219</v>
      </c>
      <c r="C73" s="21" t="s">
        <v>1551</v>
      </c>
      <c r="D73" s="21" t="s">
        <v>1881</v>
      </c>
      <c r="E73" s="21" t="s">
        <v>2211</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1218</v>
      </c>
      <c r="C74" s="21" t="s">
        <v>1550</v>
      </c>
      <c r="D74" s="21" t="s">
        <v>1880</v>
      </c>
      <c r="E74" s="21" t="s">
        <v>2210</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1217</v>
      </c>
      <c r="C75" s="21" t="s">
        <v>1549</v>
      </c>
      <c r="D75" s="21" t="s">
        <v>1879</v>
      </c>
      <c r="E75" s="21" t="s">
        <v>2209</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1216</v>
      </c>
      <c r="C76" s="21" t="s">
        <v>1548</v>
      </c>
      <c r="D76" s="21" t="s">
        <v>1878</v>
      </c>
      <c r="E76" s="21" t="s">
        <v>2208</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1215</v>
      </c>
      <c r="C77" s="21" t="s">
        <v>1547</v>
      </c>
      <c r="D77" s="21" t="s">
        <v>1877</v>
      </c>
      <c r="E77" s="21" t="s">
        <v>2207</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1214</v>
      </c>
      <c r="C78" s="21" t="s">
        <v>1546</v>
      </c>
      <c r="D78" s="21" t="s">
        <v>1876</v>
      </c>
      <c r="E78" s="21" t="s">
        <v>2206</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1213</v>
      </c>
      <c r="C79" s="21" t="s">
        <v>1545</v>
      </c>
      <c r="D79" s="21" t="s">
        <v>1875</v>
      </c>
      <c r="E79" s="21" t="s">
        <v>2205</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1212</v>
      </c>
      <c r="C80" s="21" t="s">
        <v>1544</v>
      </c>
      <c r="D80" s="21" t="s">
        <v>1874</v>
      </c>
      <c r="E80" s="21" t="s">
        <v>2204</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1211</v>
      </c>
      <c r="C81" s="21" t="s">
        <v>1543</v>
      </c>
      <c r="D81" s="21" t="s">
        <v>1873</v>
      </c>
      <c r="E81" s="21" t="s">
        <v>2203</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1210</v>
      </c>
      <c r="C82" s="21" t="s">
        <v>1542</v>
      </c>
      <c r="D82" s="21" t="s">
        <v>1872</v>
      </c>
      <c r="E82" s="21" t="s">
        <v>2202</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1209</v>
      </c>
      <c r="C83" s="21" t="s">
        <v>1541</v>
      </c>
      <c r="D83" s="21" t="s">
        <v>1871</v>
      </c>
      <c r="E83" s="21" t="s">
        <v>2201</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1208</v>
      </c>
      <c r="C84" s="21" t="s">
        <v>1540</v>
      </c>
      <c r="D84" s="21" t="s">
        <v>1870</v>
      </c>
      <c r="E84" s="21" t="s">
        <v>2200</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1207</v>
      </c>
      <c r="C85" s="21" t="s">
        <v>1539</v>
      </c>
      <c r="D85" s="21" t="s">
        <v>1869</v>
      </c>
      <c r="E85" s="21" t="s">
        <v>2199</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1206</v>
      </c>
      <c r="C86" s="21" t="s">
        <v>1538</v>
      </c>
      <c r="D86" s="21" t="s">
        <v>1868</v>
      </c>
      <c r="E86" s="21" t="s">
        <v>2198</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1205</v>
      </c>
      <c r="C87" s="21" t="s">
        <v>1537</v>
      </c>
      <c r="D87" s="21" t="s">
        <v>1867</v>
      </c>
      <c r="E87" s="21" t="s">
        <v>2197</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1204</v>
      </c>
      <c r="C88" s="21" t="s">
        <v>1536</v>
      </c>
      <c r="D88" s="21" t="s">
        <v>1866</v>
      </c>
      <c r="E88" s="21" t="s">
        <v>2196</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1203</v>
      </c>
      <c r="C89" s="21" t="s">
        <v>1535</v>
      </c>
      <c r="D89" s="21" t="s">
        <v>1865</v>
      </c>
      <c r="E89" s="21" t="s">
        <v>2195</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1202</v>
      </c>
      <c r="C90" s="21" t="s">
        <v>1534</v>
      </c>
      <c r="D90" s="21" t="s">
        <v>1864</v>
      </c>
      <c r="E90" s="21" t="s">
        <v>2194</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1201</v>
      </c>
      <c r="C91" s="21" t="s">
        <v>1533</v>
      </c>
      <c r="D91" s="21" t="s">
        <v>1863</v>
      </c>
      <c r="E91" s="21" t="s">
        <v>2193</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1200</v>
      </c>
      <c r="C92" s="21" t="s">
        <v>1532</v>
      </c>
      <c r="D92" s="21" t="s">
        <v>1862</v>
      </c>
      <c r="E92" s="21" t="s">
        <v>2192</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1199</v>
      </c>
      <c r="C93" s="21" t="s">
        <v>1531</v>
      </c>
      <c r="D93" s="21" t="s">
        <v>1861</v>
      </c>
      <c r="E93" s="21" t="s">
        <v>2191</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1198</v>
      </c>
      <c r="C94" s="21" t="s">
        <v>1530</v>
      </c>
      <c r="D94" s="21" t="s">
        <v>1860</v>
      </c>
      <c r="E94" s="21" t="s">
        <v>2190</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1197</v>
      </c>
      <c r="C95" s="21" t="s">
        <v>1529</v>
      </c>
      <c r="D95" s="21" t="s">
        <v>1859</v>
      </c>
      <c r="E95" s="21" t="s">
        <v>2189</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1196</v>
      </c>
      <c r="C96" s="21" t="s">
        <v>1528</v>
      </c>
      <c r="D96" s="21" t="s">
        <v>1858</v>
      </c>
      <c r="E96" s="21" t="s">
        <v>2188</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1195</v>
      </c>
      <c r="C97" s="21" t="s">
        <v>1527</v>
      </c>
      <c r="D97" s="21" t="s">
        <v>1857</v>
      </c>
      <c r="E97" s="21" t="s">
        <v>2187</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1194</v>
      </c>
      <c r="C98" s="21" t="s">
        <v>1526</v>
      </c>
      <c r="D98" s="21" t="s">
        <v>1856</v>
      </c>
      <c r="E98" s="21" t="s">
        <v>2186</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1193</v>
      </c>
      <c r="C99" s="21" t="s">
        <v>1525</v>
      </c>
      <c r="D99" s="21" t="s">
        <v>1855</v>
      </c>
      <c r="E99" s="21" t="s">
        <v>2185</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1192</v>
      </c>
      <c r="C100" s="21" t="s">
        <v>1524</v>
      </c>
      <c r="D100" s="21" t="s">
        <v>1854</v>
      </c>
      <c r="E100" s="21" t="s">
        <v>2184</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1191</v>
      </c>
      <c r="C101" s="21" t="s">
        <v>1523</v>
      </c>
      <c r="D101" s="21" t="s">
        <v>1853</v>
      </c>
      <c r="E101" s="21" t="s">
        <v>2183</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1190</v>
      </c>
      <c r="C102" s="21" t="s">
        <v>1522</v>
      </c>
      <c r="D102" s="21" t="s">
        <v>1852</v>
      </c>
      <c r="E102" s="21" t="s">
        <v>2182</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1189</v>
      </c>
      <c r="C103" s="21" t="s">
        <v>1521</v>
      </c>
      <c r="D103" s="21" t="s">
        <v>1851</v>
      </c>
      <c r="E103" s="21" t="s">
        <v>2181</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1188</v>
      </c>
      <c r="C104" s="21" t="s">
        <v>1520</v>
      </c>
      <c r="D104" s="21" t="s">
        <v>1850</v>
      </c>
      <c r="E104" s="21" t="s">
        <v>2180</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1187</v>
      </c>
      <c r="C105" s="21" t="s">
        <v>1519</v>
      </c>
      <c r="D105" s="21" t="s">
        <v>1849</v>
      </c>
      <c r="E105" s="21" t="s">
        <v>2179</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1186</v>
      </c>
      <c r="C106" s="21" t="s">
        <v>1518</v>
      </c>
      <c r="D106" s="21" t="s">
        <v>1848</v>
      </c>
      <c r="E106" s="21" t="s">
        <v>2178</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1185</v>
      </c>
      <c r="C107" s="21" t="s">
        <v>1517</v>
      </c>
      <c r="D107" s="21" t="s">
        <v>1847</v>
      </c>
      <c r="E107" s="21" t="s">
        <v>2177</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1184</v>
      </c>
      <c r="C108" s="21" t="s">
        <v>1516</v>
      </c>
      <c r="D108" s="21" t="s">
        <v>1846</v>
      </c>
      <c r="E108" s="21" t="s">
        <v>2176</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1183</v>
      </c>
      <c r="C109" s="21" t="s">
        <v>1515</v>
      </c>
      <c r="D109" s="21" t="s">
        <v>1845</v>
      </c>
      <c r="E109" s="21" t="s">
        <v>2175</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1182</v>
      </c>
      <c r="C110" s="21" t="s">
        <v>1514</v>
      </c>
      <c r="D110" s="21" t="s">
        <v>1844</v>
      </c>
      <c r="E110" s="21" t="s">
        <v>2174</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1181</v>
      </c>
      <c r="C111" s="21" t="s">
        <v>1513</v>
      </c>
      <c r="D111" s="21" t="s">
        <v>1843</v>
      </c>
      <c r="E111" s="21" t="s">
        <v>2173</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1180</v>
      </c>
      <c r="C112" s="21" t="s">
        <v>1512</v>
      </c>
      <c r="D112" s="21" t="s">
        <v>1842</v>
      </c>
      <c r="E112" s="21" t="s">
        <v>2172</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1179</v>
      </c>
      <c r="C113" s="21" t="s">
        <v>1511</v>
      </c>
      <c r="D113" s="21" t="s">
        <v>1841</v>
      </c>
      <c r="E113" s="21" t="s">
        <v>2171</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1178</v>
      </c>
      <c r="C114" s="21" t="s">
        <v>1510</v>
      </c>
      <c r="D114" s="21" t="s">
        <v>1840</v>
      </c>
      <c r="E114" s="21" t="s">
        <v>2170</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1177</v>
      </c>
      <c r="C115" s="21" t="s">
        <v>1509</v>
      </c>
      <c r="D115" s="21" t="s">
        <v>1839</v>
      </c>
      <c r="E115" s="21" t="s">
        <v>2169</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1176</v>
      </c>
      <c r="C116" s="21" t="s">
        <v>1508</v>
      </c>
      <c r="D116" s="21" t="s">
        <v>1838</v>
      </c>
      <c r="E116" s="21" t="s">
        <v>2168</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1175</v>
      </c>
      <c r="C117" s="21" t="s">
        <v>1507</v>
      </c>
      <c r="D117" s="21" t="s">
        <v>1837</v>
      </c>
      <c r="E117" s="21" t="s">
        <v>2167</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1174</v>
      </c>
      <c r="C118" s="21" t="s">
        <v>1506</v>
      </c>
      <c r="D118" s="21" t="s">
        <v>1836</v>
      </c>
      <c r="E118" s="21" t="s">
        <v>2166</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1173</v>
      </c>
      <c r="C119" s="21" t="s">
        <v>1505</v>
      </c>
      <c r="D119" s="21" t="s">
        <v>1835</v>
      </c>
      <c r="E119" s="21" t="s">
        <v>2165</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1172</v>
      </c>
      <c r="C120" s="21" t="s">
        <v>1504</v>
      </c>
      <c r="D120" s="21" t="s">
        <v>1834</v>
      </c>
      <c r="E120" s="21" t="s">
        <v>2164</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1171</v>
      </c>
      <c r="C121" s="21" t="s">
        <v>1503</v>
      </c>
      <c r="D121" s="21" t="s">
        <v>1833</v>
      </c>
      <c r="E121" s="21" t="s">
        <v>2163</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1170</v>
      </c>
      <c r="C122" s="21" t="s">
        <v>1502</v>
      </c>
      <c r="D122" s="21" t="s">
        <v>1832</v>
      </c>
      <c r="E122" s="21" t="s">
        <v>2162</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1169</v>
      </c>
      <c r="C123" s="21" t="s">
        <v>1501</v>
      </c>
      <c r="D123" s="21" t="s">
        <v>1831</v>
      </c>
      <c r="E123" s="21" t="s">
        <v>2161</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1168</v>
      </c>
      <c r="C124" s="21" t="s">
        <v>1500</v>
      </c>
      <c r="D124" s="21" t="s">
        <v>1830</v>
      </c>
      <c r="E124" s="21" t="s">
        <v>2160</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1167</v>
      </c>
      <c r="C125" s="21" t="s">
        <v>1499</v>
      </c>
      <c r="D125" s="21" t="s">
        <v>1829</v>
      </c>
      <c r="E125" s="21" t="s">
        <v>2159</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1166</v>
      </c>
      <c r="C126" s="21" t="s">
        <v>1498</v>
      </c>
      <c r="D126" s="21" t="s">
        <v>1828</v>
      </c>
      <c r="E126" s="21" t="s">
        <v>2158</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1165</v>
      </c>
      <c r="C127" s="21" t="s">
        <v>1497</v>
      </c>
      <c r="D127" s="21" t="s">
        <v>1827</v>
      </c>
      <c r="E127" s="21" t="s">
        <v>2157</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1164</v>
      </c>
      <c r="C128" s="21" t="s">
        <v>1496</v>
      </c>
      <c r="D128" s="21" t="s">
        <v>1826</v>
      </c>
      <c r="E128" s="21" t="s">
        <v>2156</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1163</v>
      </c>
      <c r="C129" s="21" t="s">
        <v>1495</v>
      </c>
      <c r="D129" s="21" t="s">
        <v>1825</v>
      </c>
      <c r="E129" s="21" t="s">
        <v>2155</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1162</v>
      </c>
      <c r="C130" s="21" t="s">
        <v>1494</v>
      </c>
      <c r="D130" s="21" t="s">
        <v>1824</v>
      </c>
      <c r="E130" s="21" t="s">
        <v>2154</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1161</v>
      </c>
      <c r="C131" s="21" t="s">
        <v>1493</v>
      </c>
      <c r="D131" s="21" t="s">
        <v>1823</v>
      </c>
      <c r="E131" s="21" t="s">
        <v>2153</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1160</v>
      </c>
      <c r="C132" s="21" t="s">
        <v>1492</v>
      </c>
      <c r="D132" s="21" t="s">
        <v>1822</v>
      </c>
      <c r="E132" s="21" t="s">
        <v>2152</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1159</v>
      </c>
      <c r="C133" s="21" t="s">
        <v>1491</v>
      </c>
      <c r="D133" s="21" t="s">
        <v>1821</v>
      </c>
      <c r="E133" s="21" t="s">
        <v>2151</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1158</v>
      </c>
      <c r="C134" s="21" t="s">
        <v>1490</v>
      </c>
      <c r="D134" s="21" t="s">
        <v>1820</v>
      </c>
      <c r="E134" s="21" t="s">
        <v>2150</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1157</v>
      </c>
      <c r="C135" s="21" t="s">
        <v>1489</v>
      </c>
      <c r="D135" s="21" t="s">
        <v>1819</v>
      </c>
      <c r="E135" s="21" t="s">
        <v>2149</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1156</v>
      </c>
      <c r="C136" s="21" t="s">
        <v>1488</v>
      </c>
      <c r="D136" s="21" t="s">
        <v>1818</v>
      </c>
      <c r="E136" s="21" t="s">
        <v>2148</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1155</v>
      </c>
      <c r="C137" s="21" t="s">
        <v>1487</v>
      </c>
      <c r="D137" s="21" t="s">
        <v>1817</v>
      </c>
      <c r="E137" s="21" t="s">
        <v>2147</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1154</v>
      </c>
      <c r="C138" s="21" t="s">
        <v>1486</v>
      </c>
      <c r="D138" s="21" t="s">
        <v>1816</v>
      </c>
      <c r="E138" s="21" t="s">
        <v>2146</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1153</v>
      </c>
      <c r="C139" s="21" t="s">
        <v>1485</v>
      </c>
      <c r="D139" s="21" t="s">
        <v>1815</v>
      </c>
      <c r="E139" s="21" t="s">
        <v>2145</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1152</v>
      </c>
      <c r="C140" s="21" t="s">
        <v>1484</v>
      </c>
      <c r="D140" s="21" t="s">
        <v>1814</v>
      </c>
      <c r="E140" s="21" t="s">
        <v>2144</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1151</v>
      </c>
      <c r="C141" s="21" t="s">
        <v>1483</v>
      </c>
      <c r="D141" s="21" t="s">
        <v>1813</v>
      </c>
      <c r="E141" s="21" t="s">
        <v>2143</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1150</v>
      </c>
      <c r="C142" s="21" t="s">
        <v>1482</v>
      </c>
      <c r="D142" s="21" t="s">
        <v>1812</v>
      </c>
      <c r="E142" s="21" t="s">
        <v>2142</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1149</v>
      </c>
      <c r="C143" s="21" t="s">
        <v>1481</v>
      </c>
      <c r="D143" s="21" t="s">
        <v>1811</v>
      </c>
      <c r="E143" s="21" t="s">
        <v>2141</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1148</v>
      </c>
      <c r="C144" s="21" t="s">
        <v>1480</v>
      </c>
      <c r="D144" s="21" t="s">
        <v>1810</v>
      </c>
      <c r="E144" s="21" t="s">
        <v>2140</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1147</v>
      </c>
      <c r="C145" s="21" t="s">
        <v>1479</v>
      </c>
      <c r="D145" s="21" t="s">
        <v>1809</v>
      </c>
      <c r="E145" s="21" t="s">
        <v>2139</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1146</v>
      </c>
      <c r="C146" s="21" t="s">
        <v>1478</v>
      </c>
      <c r="D146" s="21" t="s">
        <v>1808</v>
      </c>
      <c r="E146" s="21" t="s">
        <v>2138</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1145</v>
      </c>
      <c r="C147" s="21" t="s">
        <v>1477</v>
      </c>
      <c r="D147" s="21" t="s">
        <v>1807</v>
      </c>
      <c r="E147" s="21" t="s">
        <v>2137</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1144</v>
      </c>
      <c r="C148" s="21" t="s">
        <v>1476</v>
      </c>
      <c r="D148" s="21" t="s">
        <v>1806</v>
      </c>
      <c r="E148" s="21" t="s">
        <v>2136</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1143</v>
      </c>
      <c r="C149" s="21" t="s">
        <v>1475</v>
      </c>
      <c r="D149" s="21" t="s">
        <v>1805</v>
      </c>
      <c r="E149" s="21" t="s">
        <v>2135</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1142</v>
      </c>
      <c r="C150" s="21" t="s">
        <v>1474</v>
      </c>
      <c r="D150" s="21" t="s">
        <v>1804</v>
      </c>
      <c r="E150" s="21" t="s">
        <v>2134</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1141</v>
      </c>
      <c r="C151" s="21" t="s">
        <v>1473</v>
      </c>
      <c r="D151" s="21" t="s">
        <v>1803</v>
      </c>
      <c r="E151" s="21" t="s">
        <v>2133</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1140</v>
      </c>
      <c r="C152" s="21" t="s">
        <v>1472</v>
      </c>
      <c r="D152" s="21" t="s">
        <v>1802</v>
      </c>
      <c r="E152" s="21" t="s">
        <v>2132</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1139</v>
      </c>
      <c r="C153" s="21" t="s">
        <v>1471</v>
      </c>
      <c r="D153" s="21" t="s">
        <v>1801</v>
      </c>
      <c r="E153" s="21" t="s">
        <v>2131</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1138</v>
      </c>
      <c r="C154" s="21" t="s">
        <v>1470</v>
      </c>
      <c r="D154" s="21" t="s">
        <v>1800</v>
      </c>
      <c r="E154" s="21" t="s">
        <v>2130</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1137</v>
      </c>
      <c r="C155" s="21" t="s">
        <v>1469</v>
      </c>
      <c r="D155" s="21" t="s">
        <v>1799</v>
      </c>
      <c r="E155" s="21" t="s">
        <v>2129</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1136</v>
      </c>
      <c r="C156" s="21" t="s">
        <v>1468</v>
      </c>
      <c r="D156" s="21" t="s">
        <v>1798</v>
      </c>
      <c r="E156" s="21" t="s">
        <v>2128</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1135</v>
      </c>
      <c r="C157" s="21" t="s">
        <v>1467</v>
      </c>
      <c r="D157" s="21" t="s">
        <v>1797</v>
      </c>
      <c r="E157" s="21" t="s">
        <v>2127</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1134</v>
      </c>
      <c r="C158" s="21" t="s">
        <v>1466</v>
      </c>
      <c r="D158" s="21" t="s">
        <v>1796</v>
      </c>
      <c r="E158" s="21" t="s">
        <v>2126</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1133</v>
      </c>
      <c r="C159" s="21" t="s">
        <v>1465</v>
      </c>
      <c r="D159" s="21" t="s">
        <v>1795</v>
      </c>
      <c r="E159" s="21" t="s">
        <v>2125</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1132</v>
      </c>
      <c r="C160" s="21" t="s">
        <v>1464</v>
      </c>
      <c r="D160" s="21" t="s">
        <v>1794</v>
      </c>
      <c r="E160" s="21" t="s">
        <v>2124</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1131</v>
      </c>
      <c r="C161" s="21" t="s">
        <v>1463</v>
      </c>
      <c r="D161" s="21" t="s">
        <v>1793</v>
      </c>
      <c r="E161" s="21" t="s">
        <v>2123</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1130</v>
      </c>
      <c r="C162" s="21" t="s">
        <v>1462</v>
      </c>
      <c r="D162" s="21" t="s">
        <v>1792</v>
      </c>
      <c r="E162" s="21" t="s">
        <v>2122</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1129</v>
      </c>
      <c r="C163" s="21" t="s">
        <v>1461</v>
      </c>
      <c r="D163" s="21" t="s">
        <v>1791</v>
      </c>
      <c r="E163" s="21" t="s">
        <v>2121</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1128</v>
      </c>
      <c r="C164" s="21" t="s">
        <v>1460</v>
      </c>
      <c r="D164" s="21" t="s">
        <v>1790</v>
      </c>
      <c r="E164" s="21" t="s">
        <v>2120</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1127</v>
      </c>
      <c r="C165" s="21" t="s">
        <v>1459</v>
      </c>
      <c r="D165" s="21" t="s">
        <v>1789</v>
      </c>
      <c r="E165" s="21" t="s">
        <v>2119</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1126</v>
      </c>
      <c r="C166" s="21" t="s">
        <v>1458</v>
      </c>
      <c r="D166" s="21" t="s">
        <v>1788</v>
      </c>
      <c r="E166" s="21" t="s">
        <v>2118</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1125</v>
      </c>
      <c r="C167" s="21" t="s">
        <v>1457</v>
      </c>
      <c r="D167" s="21" t="s">
        <v>1787</v>
      </c>
      <c r="E167" s="21" t="s">
        <v>2117</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1124</v>
      </c>
      <c r="C168" s="21" t="s">
        <v>1456</v>
      </c>
      <c r="D168" s="21" t="s">
        <v>1786</v>
      </c>
      <c r="E168" s="21" t="s">
        <v>2116</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1123</v>
      </c>
      <c r="C169" s="21" t="s">
        <v>1455</v>
      </c>
      <c r="D169" s="21" t="s">
        <v>1785</v>
      </c>
      <c r="E169" s="21" t="s">
        <v>2115</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1122</v>
      </c>
      <c r="C170" s="21" t="s">
        <v>1454</v>
      </c>
      <c r="D170" s="21" t="s">
        <v>1784</v>
      </c>
      <c r="E170" s="21" t="s">
        <v>2114</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1121</v>
      </c>
      <c r="C171" s="21" t="s">
        <v>1453</v>
      </c>
      <c r="D171" s="21" t="s">
        <v>1783</v>
      </c>
      <c r="E171" s="21" t="s">
        <v>2113</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1120</v>
      </c>
      <c r="C172" s="21" t="s">
        <v>1452</v>
      </c>
      <c r="D172" s="21" t="s">
        <v>1782</v>
      </c>
      <c r="E172" s="21" t="s">
        <v>2112</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1119</v>
      </c>
      <c r="C173" s="21" t="s">
        <v>1451</v>
      </c>
      <c r="D173" s="21" t="s">
        <v>1781</v>
      </c>
      <c r="E173" s="21" t="s">
        <v>2111</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1118</v>
      </c>
      <c r="C174" s="21" t="s">
        <v>1450</v>
      </c>
      <c r="D174" s="21" t="s">
        <v>1780</v>
      </c>
      <c r="E174" s="21" t="s">
        <v>2110</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1117</v>
      </c>
      <c r="C175" s="21" t="s">
        <v>1449</v>
      </c>
      <c r="D175" s="21" t="s">
        <v>1779</v>
      </c>
      <c r="E175" s="21" t="s">
        <v>2109</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1116</v>
      </c>
      <c r="C176" s="21" t="s">
        <v>1448</v>
      </c>
      <c r="D176" s="21" t="s">
        <v>1778</v>
      </c>
      <c r="E176" s="21" t="s">
        <v>2108</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1115</v>
      </c>
      <c r="C177" s="21" t="s">
        <v>1447</v>
      </c>
      <c r="D177" s="21" t="s">
        <v>1777</v>
      </c>
      <c r="E177" s="21" t="s">
        <v>2107</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1114</v>
      </c>
      <c r="C178" s="21" t="s">
        <v>1446</v>
      </c>
      <c r="D178" s="21" t="s">
        <v>1776</v>
      </c>
      <c r="E178" s="21" t="s">
        <v>2106</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1113</v>
      </c>
      <c r="C179" s="21" t="s">
        <v>1445</v>
      </c>
      <c r="D179" s="21" t="s">
        <v>1775</v>
      </c>
      <c r="E179" s="21" t="s">
        <v>2105</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1112</v>
      </c>
      <c r="C180" s="21" t="s">
        <v>1444</v>
      </c>
      <c r="D180" s="21" t="s">
        <v>1774</v>
      </c>
      <c r="E180" s="21" t="s">
        <v>2104</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1111</v>
      </c>
      <c r="C181" s="21" t="s">
        <v>1443</v>
      </c>
      <c r="D181" s="21" t="s">
        <v>1773</v>
      </c>
      <c r="E181" s="21" t="s">
        <v>2103</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1110</v>
      </c>
      <c r="C182" s="21" t="s">
        <v>1442</v>
      </c>
      <c r="D182" s="21" t="s">
        <v>1772</v>
      </c>
      <c r="E182" s="21" t="s">
        <v>2102</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1109</v>
      </c>
      <c r="C183" s="21" t="s">
        <v>1441</v>
      </c>
      <c r="D183" s="21" t="s">
        <v>1771</v>
      </c>
      <c r="E183" s="21" t="s">
        <v>2101</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1108</v>
      </c>
      <c r="C184" s="21" t="s">
        <v>1440</v>
      </c>
      <c r="D184" s="21" t="s">
        <v>1770</v>
      </c>
      <c r="E184" s="21" t="s">
        <v>2100</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1107</v>
      </c>
      <c r="C185" s="21" t="s">
        <v>1439</v>
      </c>
      <c r="D185" s="21" t="s">
        <v>1769</v>
      </c>
      <c r="E185" s="21" t="s">
        <v>2099</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1106</v>
      </c>
      <c r="C186" s="21" t="s">
        <v>1438</v>
      </c>
      <c r="D186" s="21" t="s">
        <v>1768</v>
      </c>
      <c r="E186" s="21" t="s">
        <v>2098</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1105</v>
      </c>
      <c r="C187" s="21" t="s">
        <v>1437</v>
      </c>
      <c r="D187" s="21" t="s">
        <v>1767</v>
      </c>
      <c r="E187" s="21" t="s">
        <v>2097</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1104</v>
      </c>
      <c r="C188" s="21" t="s">
        <v>1436</v>
      </c>
      <c r="D188" s="21" t="s">
        <v>1766</v>
      </c>
      <c r="E188" s="21" t="s">
        <v>2096</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1103</v>
      </c>
      <c r="C189" s="21" t="s">
        <v>1435</v>
      </c>
      <c r="D189" s="21" t="s">
        <v>1765</v>
      </c>
      <c r="E189" s="21" t="s">
        <v>2095</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1102</v>
      </c>
      <c r="C190" s="21" t="s">
        <v>1434</v>
      </c>
      <c r="D190" s="21" t="s">
        <v>1764</v>
      </c>
      <c r="E190" s="21" t="s">
        <v>2094</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1101</v>
      </c>
      <c r="C191" s="21" t="s">
        <v>1433</v>
      </c>
      <c r="D191" s="21" t="s">
        <v>1763</v>
      </c>
      <c r="E191" s="21" t="s">
        <v>2093</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1100</v>
      </c>
      <c r="C192" s="21" t="s">
        <v>1432</v>
      </c>
      <c r="D192" s="21" t="s">
        <v>1762</v>
      </c>
      <c r="E192" s="21" t="s">
        <v>2092</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1099</v>
      </c>
      <c r="C193" s="21" t="s">
        <v>1431</v>
      </c>
      <c r="D193" s="21" t="s">
        <v>1761</v>
      </c>
      <c r="E193" s="21" t="s">
        <v>2091</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1098</v>
      </c>
      <c r="C194" s="21" t="s">
        <v>1430</v>
      </c>
      <c r="D194" s="21" t="s">
        <v>1760</v>
      </c>
      <c r="E194" s="21" t="s">
        <v>2090</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1097</v>
      </c>
      <c r="C195" s="21" t="s">
        <v>1429</v>
      </c>
      <c r="D195" s="21" t="s">
        <v>1759</v>
      </c>
      <c r="E195" s="21" t="s">
        <v>2089</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1096</v>
      </c>
      <c r="C196" s="21" t="s">
        <v>1428</v>
      </c>
      <c r="D196" s="21" t="s">
        <v>1758</v>
      </c>
      <c r="E196" s="21" t="s">
        <v>2088</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1095</v>
      </c>
      <c r="C197" s="21" t="s">
        <v>1427</v>
      </c>
      <c r="D197" s="21" t="s">
        <v>1757</v>
      </c>
      <c r="E197" s="21" t="s">
        <v>2087</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1094</v>
      </c>
      <c r="C198" s="21" t="s">
        <v>1426</v>
      </c>
      <c r="D198" s="21" t="s">
        <v>1756</v>
      </c>
      <c r="E198" s="21" t="s">
        <v>2086</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1093</v>
      </c>
      <c r="C199" s="21" t="s">
        <v>1425</v>
      </c>
      <c r="D199" s="21" t="s">
        <v>1755</v>
      </c>
      <c r="E199" s="21" t="s">
        <v>2085</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1092</v>
      </c>
      <c r="C200" s="21" t="s">
        <v>1424</v>
      </c>
      <c r="D200" s="21" t="s">
        <v>1754</v>
      </c>
      <c r="E200" s="21" t="s">
        <v>2084</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1091</v>
      </c>
      <c r="C201" s="21" t="s">
        <v>1423</v>
      </c>
      <c r="D201" s="21" t="s">
        <v>1753</v>
      </c>
      <c r="E201" s="21" t="s">
        <v>2083</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1090</v>
      </c>
      <c r="C202" s="21" t="s">
        <v>1422</v>
      </c>
      <c r="D202" s="21" t="s">
        <v>1752</v>
      </c>
      <c r="E202" s="21" t="s">
        <v>2082</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1089</v>
      </c>
      <c r="C203" s="21" t="s">
        <v>1421</v>
      </c>
      <c r="D203" s="21" t="s">
        <v>1751</v>
      </c>
      <c r="E203" s="21" t="s">
        <v>2081</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1088</v>
      </c>
      <c r="C204" s="21" t="s">
        <v>1420</v>
      </c>
      <c r="D204" s="21" t="s">
        <v>1750</v>
      </c>
      <c r="E204" s="21" t="s">
        <v>2080</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1087</v>
      </c>
      <c r="C205" s="21" t="s">
        <v>1419</v>
      </c>
      <c r="D205" s="21" t="s">
        <v>1749</v>
      </c>
      <c r="E205" s="21" t="s">
        <v>2079</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1086</v>
      </c>
      <c r="C206" s="21" t="s">
        <v>1418</v>
      </c>
      <c r="D206" s="21" t="s">
        <v>1748</v>
      </c>
      <c r="E206" s="21" t="s">
        <v>2078</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1085</v>
      </c>
      <c r="C207" s="21" t="s">
        <v>1417</v>
      </c>
      <c r="D207" s="21" t="s">
        <v>1747</v>
      </c>
      <c r="E207" s="21" t="s">
        <v>2077</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1084</v>
      </c>
      <c r="C208" s="21" t="s">
        <v>1416</v>
      </c>
      <c r="D208" s="21" t="s">
        <v>1746</v>
      </c>
      <c r="E208" s="21" t="s">
        <v>2076</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1083</v>
      </c>
      <c r="C209" s="21" t="s">
        <v>1415</v>
      </c>
      <c r="D209" s="21" t="s">
        <v>1745</v>
      </c>
      <c r="E209" s="21" t="s">
        <v>2075</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1082</v>
      </c>
      <c r="C210" s="21" t="s">
        <v>1414</v>
      </c>
      <c r="D210" s="21" t="s">
        <v>1744</v>
      </c>
      <c r="E210" s="21" t="s">
        <v>2074</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1081</v>
      </c>
      <c r="C211" s="21" t="s">
        <v>1413</v>
      </c>
      <c r="D211" s="21" t="s">
        <v>1743</v>
      </c>
      <c r="E211" s="21" t="s">
        <v>2073</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1080</v>
      </c>
      <c r="C212" s="21" t="s">
        <v>1412</v>
      </c>
      <c r="D212" s="21" t="s">
        <v>1742</v>
      </c>
      <c r="E212" s="21" t="s">
        <v>2072</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1079</v>
      </c>
      <c r="C213" s="21" t="s">
        <v>1411</v>
      </c>
      <c r="D213" s="21" t="s">
        <v>1741</v>
      </c>
      <c r="E213" s="21" t="s">
        <v>2071</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1078</v>
      </c>
      <c r="C214" s="21" t="s">
        <v>1410</v>
      </c>
      <c r="D214" s="21" t="s">
        <v>1740</v>
      </c>
      <c r="E214" s="21" t="s">
        <v>2070</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1077</v>
      </c>
      <c r="C215" s="21" t="s">
        <v>1409</v>
      </c>
      <c r="D215" s="21" t="s">
        <v>1739</v>
      </c>
      <c r="E215" s="21" t="s">
        <v>2069</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1076</v>
      </c>
      <c r="C216" s="21" t="s">
        <v>1408</v>
      </c>
      <c r="D216" s="21" t="s">
        <v>1738</v>
      </c>
      <c r="E216" s="21" t="s">
        <v>2068</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1075</v>
      </c>
      <c r="C217" s="21" t="s">
        <v>1407</v>
      </c>
      <c r="D217" s="21" t="s">
        <v>1737</v>
      </c>
      <c r="E217" s="21" t="s">
        <v>2067</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1074</v>
      </c>
      <c r="C218" s="21" t="s">
        <v>1406</v>
      </c>
      <c r="D218" s="21" t="s">
        <v>1736</v>
      </c>
      <c r="E218" s="21" t="s">
        <v>2066</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1073</v>
      </c>
      <c r="C219" s="21" t="s">
        <v>1405</v>
      </c>
      <c r="D219" s="21" t="s">
        <v>1735</v>
      </c>
      <c r="E219" s="21" t="s">
        <v>2065</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1072</v>
      </c>
      <c r="C220" s="21" t="s">
        <v>1404</v>
      </c>
      <c r="D220" s="21" t="s">
        <v>1734</v>
      </c>
      <c r="E220" s="21" t="s">
        <v>2064</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1071</v>
      </c>
      <c r="C221" s="21" t="s">
        <v>1403</v>
      </c>
      <c r="D221" s="21" t="s">
        <v>1733</v>
      </c>
      <c r="E221" s="21" t="s">
        <v>2063</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1070</v>
      </c>
      <c r="C222" s="21" t="s">
        <v>1402</v>
      </c>
      <c r="D222" s="21" t="s">
        <v>1732</v>
      </c>
      <c r="E222" s="21" t="s">
        <v>2062</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1069</v>
      </c>
      <c r="C223" s="21" t="s">
        <v>1401</v>
      </c>
      <c r="D223" s="21" t="s">
        <v>1731</v>
      </c>
      <c r="E223" s="21" t="s">
        <v>2061</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1068</v>
      </c>
      <c r="C224" s="21" t="s">
        <v>1400</v>
      </c>
      <c r="D224" s="21" t="s">
        <v>1730</v>
      </c>
      <c r="E224" s="21" t="s">
        <v>2060</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1067</v>
      </c>
      <c r="C225" s="21" t="s">
        <v>1399</v>
      </c>
      <c r="D225" s="21" t="s">
        <v>1729</v>
      </c>
      <c r="E225" s="21" t="s">
        <v>2059</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1066</v>
      </c>
      <c r="C226" s="21" t="s">
        <v>1398</v>
      </c>
      <c r="D226" s="21" t="s">
        <v>1728</v>
      </c>
      <c r="E226" s="21" t="s">
        <v>2058</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1065</v>
      </c>
      <c r="C227" s="21" t="s">
        <v>1397</v>
      </c>
      <c r="D227" s="21" t="s">
        <v>1727</v>
      </c>
      <c r="E227" s="21" t="s">
        <v>2057</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1064</v>
      </c>
      <c r="C228" s="21" t="s">
        <v>1396</v>
      </c>
      <c r="D228" s="21" t="s">
        <v>1726</v>
      </c>
      <c r="E228" s="21" t="s">
        <v>2056</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1063</v>
      </c>
      <c r="C229" s="21" t="s">
        <v>1395</v>
      </c>
      <c r="D229" s="21" t="s">
        <v>1725</v>
      </c>
      <c r="E229" s="21" t="s">
        <v>2055</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1062</v>
      </c>
      <c r="C230" s="21" t="s">
        <v>1394</v>
      </c>
      <c r="D230" s="21" t="s">
        <v>1724</v>
      </c>
      <c r="E230" s="21" t="s">
        <v>2054</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1061</v>
      </c>
      <c r="C231" s="21" t="s">
        <v>1393</v>
      </c>
      <c r="D231" s="21" t="s">
        <v>1723</v>
      </c>
      <c r="E231" s="21" t="s">
        <v>2053</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1060</v>
      </c>
      <c r="C232" s="21" t="s">
        <v>1392</v>
      </c>
      <c r="D232" s="21" t="s">
        <v>1722</v>
      </c>
      <c r="E232" s="21" t="s">
        <v>2052</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1059</v>
      </c>
      <c r="C233" s="21" t="s">
        <v>1391</v>
      </c>
      <c r="D233" s="21" t="s">
        <v>1721</v>
      </c>
      <c r="E233" s="21" t="s">
        <v>2051</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1058</v>
      </c>
      <c r="C234" s="21" t="s">
        <v>1390</v>
      </c>
      <c r="D234" s="21" t="s">
        <v>1720</v>
      </c>
      <c r="E234" s="21" t="s">
        <v>2050</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1057</v>
      </c>
      <c r="C235" s="21" t="s">
        <v>1389</v>
      </c>
      <c r="D235" s="21" t="s">
        <v>1719</v>
      </c>
      <c r="E235" s="21" t="s">
        <v>2049</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1056</v>
      </c>
      <c r="C236" s="21" t="s">
        <v>1388</v>
      </c>
      <c r="D236" s="21" t="s">
        <v>1718</v>
      </c>
      <c r="E236" s="21" t="s">
        <v>2048</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1055</v>
      </c>
      <c r="C237" s="21" t="s">
        <v>1387</v>
      </c>
      <c r="D237" s="21" t="s">
        <v>1717</v>
      </c>
      <c r="E237" s="21" t="s">
        <v>2047</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1054</v>
      </c>
      <c r="C238" s="21" t="s">
        <v>1386</v>
      </c>
      <c r="D238" s="21" t="s">
        <v>1716</v>
      </c>
      <c r="E238" s="21" t="s">
        <v>2046</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1053</v>
      </c>
      <c r="C239" s="21" t="s">
        <v>1385</v>
      </c>
      <c r="D239" s="21" t="s">
        <v>1715</v>
      </c>
      <c r="E239" s="21" t="s">
        <v>2045</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1052</v>
      </c>
      <c r="C240" s="21" t="s">
        <v>1384</v>
      </c>
      <c r="D240" s="21" t="s">
        <v>1714</v>
      </c>
      <c r="E240" s="21" t="s">
        <v>2044</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1051</v>
      </c>
      <c r="C241" s="21" t="s">
        <v>1383</v>
      </c>
      <c r="D241" s="21" t="s">
        <v>1713</v>
      </c>
      <c r="E241" s="21" t="s">
        <v>2043</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1050</v>
      </c>
      <c r="C242" s="21" t="s">
        <v>1382</v>
      </c>
      <c r="D242" s="21" t="s">
        <v>1712</v>
      </c>
      <c r="E242" s="21" t="s">
        <v>2042</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1049</v>
      </c>
      <c r="C243" s="21" t="s">
        <v>1381</v>
      </c>
      <c r="D243" s="21" t="s">
        <v>1711</v>
      </c>
      <c r="E243" s="21" t="s">
        <v>2041</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1048</v>
      </c>
      <c r="C244" s="21" t="s">
        <v>1380</v>
      </c>
      <c r="D244" s="21" t="s">
        <v>1710</v>
      </c>
      <c r="E244" s="21" t="s">
        <v>2040</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1047</v>
      </c>
      <c r="C245" s="21" t="s">
        <v>1379</v>
      </c>
      <c r="D245" s="21" t="s">
        <v>1709</v>
      </c>
      <c r="E245" s="21" t="s">
        <v>2039</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1046</v>
      </c>
      <c r="C246" s="21" t="s">
        <v>1378</v>
      </c>
      <c r="D246" s="21" t="s">
        <v>1708</v>
      </c>
      <c r="E246" s="21" t="s">
        <v>2038</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1045</v>
      </c>
      <c r="C247" s="21" t="s">
        <v>1377</v>
      </c>
      <c r="D247" s="21" t="s">
        <v>1707</v>
      </c>
      <c r="E247" s="21" t="s">
        <v>2037</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1044</v>
      </c>
      <c r="C248" s="21" t="s">
        <v>1376</v>
      </c>
      <c r="D248" s="21" t="s">
        <v>1706</v>
      </c>
      <c r="E248" s="21" t="s">
        <v>2036</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1043</v>
      </c>
      <c r="C249" s="21" t="s">
        <v>1375</v>
      </c>
      <c r="D249" s="21" t="s">
        <v>1705</v>
      </c>
      <c r="E249" s="21" t="s">
        <v>2035</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1042</v>
      </c>
      <c r="C250" s="21" t="s">
        <v>1374</v>
      </c>
      <c r="D250" s="21" t="s">
        <v>1704</v>
      </c>
      <c r="E250" s="21" t="s">
        <v>2034</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1041</v>
      </c>
      <c r="C251" s="21" t="s">
        <v>1373</v>
      </c>
      <c r="D251" s="21" t="s">
        <v>1703</v>
      </c>
      <c r="E251" s="21" t="s">
        <v>2033</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1040</v>
      </c>
      <c r="C252" s="21" t="s">
        <v>1372</v>
      </c>
      <c r="D252" s="21" t="s">
        <v>1702</v>
      </c>
      <c r="E252" s="21" t="s">
        <v>2032</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1039</v>
      </c>
      <c r="C253" s="21" t="s">
        <v>1371</v>
      </c>
      <c r="D253" s="21" t="s">
        <v>1701</v>
      </c>
      <c r="E253" s="21" t="s">
        <v>2031</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1038</v>
      </c>
      <c r="C254" s="21" t="s">
        <v>1370</v>
      </c>
      <c r="D254" s="21" t="s">
        <v>1700</v>
      </c>
      <c r="E254" s="21" t="s">
        <v>2030</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1037</v>
      </c>
      <c r="C255" s="21" t="s">
        <v>1369</v>
      </c>
      <c r="D255" s="21" t="s">
        <v>1699</v>
      </c>
      <c r="E255" s="21" t="s">
        <v>2029</v>
      </c>
      <c r="F255" s="54" t="str">
        <f t="shared" si="16"/>
        <v>Flask (Propylene)</v>
      </c>
      <c r="G255" s="54" t="str">
        <f t="shared" si="17"/>
        <v>Cartridge (Propylene)</v>
      </c>
      <c r="H255" s="54" t="str">
        <f t="shared" si="18"/>
        <v>Canister (Propylene)</v>
      </c>
      <c r="I255" s="54" t="str">
        <f t="shared" si="19"/>
        <v>Chemical Tank (Propylene)</v>
      </c>
      <c r="J255" s="54" t="str">
        <f>[1]Compounds!$B248</f>
        <v>Propylene</v>
      </c>
      <c r="K255" t="str">
        <f>[1]Compounds!$D248</f>
        <v>Gas</v>
      </c>
      <c r="L255" s="4" t="str">
        <f>IF(K255=[1]Enums!$A$4, [1]Enums!$A$8, IF(K255=[1]Enums!$B$7, [1]Enums!$A$7, [1]Enums!$A$6))</f>
        <v>Flask</v>
      </c>
      <c r="M255" s="4" t="str">
        <f>IF(K255=[1]Enums!$A$4, [1]Enums!$A$11, IF(K255=[1]Enums!$B$10, [1]Enums!$A$10, [1]Enums!$A$9))</f>
        <v>Cartridge</v>
      </c>
      <c r="N255" s="4" t="str">
        <f>IF(K255=[1]Enums!$A$4, [1]Enums!$A$14, IF(K255=[1]Enums!$B$7, [1]Enums!$A$13, [1]Enums!$A$12))</f>
        <v>Canister</v>
      </c>
      <c r="O255" s="4" t="str">
        <f>IF(K255=[1]Enums!$A$4, [1]Enums!$A$17, IF(K255=[1]Enums!$B$7, [1]Enums!$A$16, [1]Enums!$A$15))</f>
        <v>Chemical Tank</v>
      </c>
    </row>
    <row r="256" spans="1:15" x14ac:dyDescent="0.2">
      <c r="A256" s="4" t="str">
        <f>[1]Enums!$A$94</f>
        <v>1.0.0</v>
      </c>
      <c r="B256" s="21" t="s">
        <v>1036</v>
      </c>
      <c r="C256" s="21" t="s">
        <v>1368</v>
      </c>
      <c r="D256" s="21" t="s">
        <v>1698</v>
      </c>
      <c r="E256" s="21" t="s">
        <v>2028</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1035</v>
      </c>
      <c r="C257" s="21" t="s">
        <v>1367</v>
      </c>
      <c r="D257" s="21" t="s">
        <v>1697</v>
      </c>
      <c r="E257" s="21" t="s">
        <v>2027</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1034</v>
      </c>
      <c r="C258" s="21" t="s">
        <v>1366</v>
      </c>
      <c r="D258" s="21" t="s">
        <v>1696</v>
      </c>
      <c r="E258" s="21" t="s">
        <v>2026</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1033</v>
      </c>
      <c r="C259" s="21" t="s">
        <v>1365</v>
      </c>
      <c r="D259" s="21" t="s">
        <v>1695</v>
      </c>
      <c r="E259" s="21" t="s">
        <v>2025</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1032</v>
      </c>
      <c r="C260" s="21" t="s">
        <v>1364</v>
      </c>
      <c r="D260" s="21" t="s">
        <v>1694</v>
      </c>
      <c r="E260" s="21" t="s">
        <v>2024</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1031</v>
      </c>
      <c r="C261" s="21" t="s">
        <v>1363</v>
      </c>
      <c r="D261" s="21" t="s">
        <v>1693</v>
      </c>
      <c r="E261" s="21" t="s">
        <v>2023</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1030</v>
      </c>
      <c r="C262" s="21" t="s">
        <v>1362</v>
      </c>
      <c r="D262" s="21" t="s">
        <v>1692</v>
      </c>
      <c r="E262" s="21" t="s">
        <v>2022</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1029</v>
      </c>
      <c r="C263" s="21" t="s">
        <v>1361</v>
      </c>
      <c r="D263" s="21" t="s">
        <v>1691</v>
      </c>
      <c r="E263" s="21" t="s">
        <v>2021</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1028</v>
      </c>
      <c r="C264" s="21" t="s">
        <v>1360</v>
      </c>
      <c r="D264" s="21" t="s">
        <v>1690</v>
      </c>
      <c r="E264" s="21" t="s">
        <v>2020</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1027</v>
      </c>
      <c r="C265" s="21" t="s">
        <v>1359</v>
      </c>
      <c r="D265" s="21" t="s">
        <v>1689</v>
      </c>
      <c r="E265" s="21" t="s">
        <v>2019</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1026</v>
      </c>
      <c r="C266" s="21" t="s">
        <v>1358</v>
      </c>
      <c r="D266" s="21" t="s">
        <v>1688</v>
      </c>
      <c r="E266" s="21" t="s">
        <v>2018</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1025</v>
      </c>
      <c r="C267" s="21" t="s">
        <v>1357</v>
      </c>
      <c r="D267" s="21" t="s">
        <v>1687</v>
      </c>
      <c r="E267" s="21" t="s">
        <v>2017</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1024</v>
      </c>
      <c r="C268" s="21" t="s">
        <v>1356</v>
      </c>
      <c r="D268" s="21" t="s">
        <v>1686</v>
      </c>
      <c r="E268" s="21" t="s">
        <v>2016</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1023</v>
      </c>
      <c r="C269" s="21" t="s">
        <v>1355</v>
      </c>
      <c r="D269" s="21" t="s">
        <v>1685</v>
      </c>
      <c r="E269" s="21" t="s">
        <v>2015</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1022</v>
      </c>
      <c r="C270" s="21" t="s">
        <v>1354</v>
      </c>
      <c r="D270" s="21" t="s">
        <v>1684</v>
      </c>
      <c r="E270" s="21" t="s">
        <v>2014</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1021</v>
      </c>
      <c r="C271" s="21" t="s">
        <v>1353</v>
      </c>
      <c r="D271" s="21" t="s">
        <v>1683</v>
      </c>
      <c r="E271" s="21" t="s">
        <v>2013</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1020</v>
      </c>
      <c r="C272" s="21" t="s">
        <v>1352</v>
      </c>
      <c r="D272" s="21" t="s">
        <v>1682</v>
      </c>
      <c r="E272" s="21" t="s">
        <v>2012</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1019</v>
      </c>
      <c r="C273" s="21" t="s">
        <v>1351</v>
      </c>
      <c r="D273" s="21" t="s">
        <v>1681</v>
      </c>
      <c r="E273" s="21" t="s">
        <v>2011</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1018</v>
      </c>
      <c r="C274" s="21" t="s">
        <v>1350</v>
      </c>
      <c r="D274" s="21" t="s">
        <v>1680</v>
      </c>
      <c r="E274" s="21" t="s">
        <v>2010</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1017</v>
      </c>
      <c r="C275" s="21" t="s">
        <v>1349</v>
      </c>
      <c r="D275" s="21" t="s">
        <v>1679</v>
      </c>
      <c r="E275" s="21" t="s">
        <v>2009</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1016</v>
      </c>
      <c r="C276" s="21" t="s">
        <v>1348</v>
      </c>
      <c r="D276" s="21" t="s">
        <v>1678</v>
      </c>
      <c r="E276" s="21" t="s">
        <v>2008</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1015</v>
      </c>
      <c r="C277" s="21" t="s">
        <v>1347</v>
      </c>
      <c r="D277" s="21" t="s">
        <v>1677</v>
      </c>
      <c r="E277" s="21" t="s">
        <v>2007</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1014</v>
      </c>
      <c r="C278" s="21" t="s">
        <v>1346</v>
      </c>
      <c r="D278" s="21" t="s">
        <v>1676</v>
      </c>
      <c r="E278" s="21" t="s">
        <v>2006</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1013</v>
      </c>
      <c r="C279" s="21" t="s">
        <v>1345</v>
      </c>
      <c r="D279" s="21" t="s">
        <v>1675</v>
      </c>
      <c r="E279" s="21" t="s">
        <v>2005</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1012</v>
      </c>
      <c r="C280" s="21" t="s">
        <v>1344</v>
      </c>
      <c r="D280" s="21" t="s">
        <v>1674</v>
      </c>
      <c r="E280" s="21" t="s">
        <v>2004</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1011</v>
      </c>
      <c r="C281" s="21" t="s">
        <v>1343</v>
      </c>
      <c r="D281" s="21" t="s">
        <v>1673</v>
      </c>
      <c r="E281" s="21" t="s">
        <v>2003</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1010</v>
      </c>
      <c r="C282" s="21" t="s">
        <v>1342</v>
      </c>
      <c r="D282" s="21" t="s">
        <v>1672</v>
      </c>
      <c r="E282" s="21" t="s">
        <v>2002</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1009</v>
      </c>
      <c r="C283" s="21" t="s">
        <v>1341</v>
      </c>
      <c r="D283" s="21" t="s">
        <v>1671</v>
      </c>
      <c r="E283" s="21" t="s">
        <v>2001</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1008</v>
      </c>
      <c r="C284" s="21" t="s">
        <v>1340</v>
      </c>
      <c r="D284" s="21" t="s">
        <v>1670</v>
      </c>
      <c r="E284" s="21" t="s">
        <v>2000</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1007</v>
      </c>
      <c r="C285" s="21" t="s">
        <v>1339</v>
      </c>
      <c r="D285" s="21" t="s">
        <v>1669</v>
      </c>
      <c r="E285" s="21" t="s">
        <v>1999</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1006</v>
      </c>
      <c r="C286" s="21" t="s">
        <v>1338</v>
      </c>
      <c r="D286" s="21" t="s">
        <v>1668</v>
      </c>
      <c r="E286" s="21" t="s">
        <v>1998</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1005</v>
      </c>
      <c r="C287" s="21" t="s">
        <v>1337</v>
      </c>
      <c r="D287" s="21" t="s">
        <v>1667</v>
      </c>
      <c r="E287" s="21" t="s">
        <v>1997</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1004</v>
      </c>
      <c r="C288" s="21" t="s">
        <v>1336</v>
      </c>
      <c r="D288" s="21" t="s">
        <v>1666</v>
      </c>
      <c r="E288" s="21" t="s">
        <v>1996</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1003</v>
      </c>
      <c r="C289" s="21" t="s">
        <v>1335</v>
      </c>
      <c r="D289" s="21" t="s">
        <v>1665</v>
      </c>
      <c r="E289" s="21" t="s">
        <v>1995</v>
      </c>
      <c r="F289" s="54" t="str">
        <f t="shared" si="16"/>
        <v>Vial (Sweet Light Naphtha)</v>
      </c>
      <c r="G289" s="54" t="str">
        <f t="shared" si="17"/>
        <v>Beaker (Sweet Light Naphtha)</v>
      </c>
      <c r="H289" s="54" t="str">
        <f t="shared" si="18"/>
        <v>Drum (Sweet Light Naphtha)</v>
      </c>
      <c r="I289" s="54" t="str">
        <f t="shared" si="19"/>
        <v>Chemical Vat (Sweet Light Naphtha)</v>
      </c>
      <c r="J289" s="54" t="str">
        <f>[1]Compounds!$B281</f>
        <v>Sweet Light Naphtha</v>
      </c>
      <c r="K289" t="str">
        <f>[1]Compounds!$D281</f>
        <v>Liquid</v>
      </c>
      <c r="L289" s="4" t="str">
        <f>IF(K289=[1]Enums!$A$4, [1]Enums!$A$8, IF(K289=[1]Enums!$B$7, [1]Enums!$A$7, [1]Enums!$A$6))</f>
        <v>Vial</v>
      </c>
      <c r="M289" s="4" t="str">
        <f>IF(K289=[1]Enums!$A$4, [1]Enums!$A$11, IF(K289=[1]Enums!$B$10, [1]Enums!$A$10, [1]Enums!$A$9))</f>
        <v>Beaker</v>
      </c>
      <c r="N289" s="4" t="str">
        <f>IF(K289=[1]Enums!$A$4, [1]Enums!$A$14, IF(K289=[1]Enums!$B$7, [1]Enums!$A$13, [1]Enums!$A$12))</f>
        <v>Drum</v>
      </c>
      <c r="O289" s="4" t="str">
        <f>IF(K289=[1]Enums!$A$4, [1]Enums!$A$17, IF(K289=[1]Enums!$B$7, [1]Enums!$A$16, [1]Enums!$A$15))</f>
        <v>Chemical Vat</v>
      </c>
    </row>
    <row r="290" spans="1:15" x14ac:dyDescent="0.2">
      <c r="A290" s="4" t="str">
        <f>[1]Enums!$A$94</f>
        <v>1.0.0</v>
      </c>
      <c r="B290" s="21" t="s">
        <v>1002</v>
      </c>
      <c r="C290" s="21" t="s">
        <v>1334</v>
      </c>
      <c r="D290" s="21" t="s">
        <v>1664</v>
      </c>
      <c r="E290" s="21" t="s">
        <v>1994</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1001</v>
      </c>
      <c r="C291" s="21" t="s">
        <v>1333</v>
      </c>
      <c r="D291" s="21" t="s">
        <v>1663</v>
      </c>
      <c r="E291" s="21" t="s">
        <v>1993</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1000</v>
      </c>
      <c r="C292" s="21" t="s">
        <v>1332</v>
      </c>
      <c r="D292" s="21" t="s">
        <v>1662</v>
      </c>
      <c r="E292" s="21" t="s">
        <v>1992</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999</v>
      </c>
      <c r="C293" s="21" t="s">
        <v>1331</v>
      </c>
      <c r="D293" s="21" t="s">
        <v>1661</v>
      </c>
      <c r="E293" s="21" t="s">
        <v>1991</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998</v>
      </c>
      <c r="C294" s="21" t="s">
        <v>1330</v>
      </c>
      <c r="D294" s="21" t="s">
        <v>1660</v>
      </c>
      <c r="E294" s="21" t="s">
        <v>1990</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997</v>
      </c>
      <c r="C295" s="21" t="s">
        <v>1329</v>
      </c>
      <c r="D295" s="21" t="s">
        <v>1659</v>
      </c>
      <c r="E295" s="21" t="s">
        <v>1989</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996</v>
      </c>
      <c r="C296" s="21" t="s">
        <v>1328</v>
      </c>
      <c r="D296" s="21" t="s">
        <v>1658</v>
      </c>
      <c r="E296" s="21" t="s">
        <v>1988</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995</v>
      </c>
      <c r="C297" s="21" t="s">
        <v>1327</v>
      </c>
      <c r="D297" s="21" t="s">
        <v>1657</v>
      </c>
      <c r="E297" s="21" t="s">
        <v>1987</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994</v>
      </c>
      <c r="C298" s="21" t="s">
        <v>1326</v>
      </c>
      <c r="D298" s="21" t="s">
        <v>1656</v>
      </c>
      <c r="E298" s="21" t="s">
        <v>1986</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993</v>
      </c>
      <c r="C299" s="21" t="s">
        <v>1325</v>
      </c>
      <c r="D299" s="21" t="s">
        <v>1655</v>
      </c>
      <c r="E299" s="21" t="s">
        <v>1985</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992</v>
      </c>
      <c r="C300" s="21" t="s">
        <v>1324</v>
      </c>
      <c r="D300" s="21" t="s">
        <v>1654</v>
      </c>
      <c r="E300" s="21" t="s">
        <v>1984</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991</v>
      </c>
      <c r="C301" s="21" t="s">
        <v>1323</v>
      </c>
      <c r="D301" s="21" t="s">
        <v>1653</v>
      </c>
      <c r="E301" s="21" t="s">
        <v>1983</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990</v>
      </c>
      <c r="C302" s="21" t="s">
        <v>1322</v>
      </c>
      <c r="D302" s="21" t="s">
        <v>1652</v>
      </c>
      <c r="E302" s="21" t="s">
        <v>1982</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989</v>
      </c>
      <c r="C303" s="21" t="s">
        <v>1321</v>
      </c>
      <c r="D303" s="21" t="s">
        <v>1651</v>
      </c>
      <c r="E303" s="21" t="s">
        <v>1981</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988</v>
      </c>
      <c r="C304" s="21" t="s">
        <v>1320</v>
      </c>
      <c r="D304" s="21" t="s">
        <v>1650</v>
      </c>
      <c r="E304" s="21" t="s">
        <v>1980</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987</v>
      </c>
      <c r="C305" s="21" t="s">
        <v>1319</v>
      </c>
      <c r="D305" s="21" t="s">
        <v>1649</v>
      </c>
      <c r="E305" s="21" t="s">
        <v>1979</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986</v>
      </c>
      <c r="C306" s="21" t="s">
        <v>1318</v>
      </c>
      <c r="D306" s="21" t="s">
        <v>1648</v>
      </c>
      <c r="E306" s="21" t="s">
        <v>1978</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985</v>
      </c>
      <c r="C307" s="21" t="s">
        <v>1317</v>
      </c>
      <c r="D307" s="21" t="s">
        <v>1647</v>
      </c>
      <c r="E307" s="21" t="s">
        <v>1977</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984</v>
      </c>
      <c r="C308" s="21" t="s">
        <v>1316</v>
      </c>
      <c r="D308" s="21" t="s">
        <v>1646</v>
      </c>
      <c r="E308" s="21" t="s">
        <v>1976</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983</v>
      </c>
      <c r="C309" s="21" t="s">
        <v>1315</v>
      </c>
      <c r="D309" s="21" t="s">
        <v>1645</v>
      </c>
      <c r="E309" s="21" t="s">
        <v>1975</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982</v>
      </c>
      <c r="C310" s="21" t="s">
        <v>1314</v>
      </c>
      <c r="D310" s="21" t="s">
        <v>1644</v>
      </c>
      <c r="E310" s="21" t="s">
        <v>1974</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981</v>
      </c>
      <c r="C311" s="21" t="s">
        <v>1313</v>
      </c>
      <c r="D311" s="21" t="s">
        <v>1643</v>
      </c>
      <c r="E311" s="21" t="s">
        <v>1973</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980</v>
      </c>
      <c r="C312" s="21" t="s">
        <v>1312</v>
      </c>
      <c r="D312" s="21" t="s">
        <v>1642</v>
      </c>
      <c r="E312" s="21" t="s">
        <v>1972</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979</v>
      </c>
      <c r="C313" s="21" t="s">
        <v>1311</v>
      </c>
      <c r="D313" s="21" t="s">
        <v>1641</v>
      </c>
      <c r="E313" s="21" t="s">
        <v>1971</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978</v>
      </c>
      <c r="C314" s="21" t="s">
        <v>1310</v>
      </c>
      <c r="D314" s="21" t="s">
        <v>1640</v>
      </c>
      <c r="E314" s="21" t="s">
        <v>1970</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977</v>
      </c>
      <c r="C315" s="21" t="s">
        <v>1309</v>
      </c>
      <c r="D315" s="21" t="s">
        <v>1639</v>
      </c>
      <c r="E315" s="21" t="s">
        <v>1969</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976</v>
      </c>
      <c r="C316" s="21" t="s">
        <v>1308</v>
      </c>
      <c r="D316" s="21" t="s">
        <v>1638</v>
      </c>
      <c r="E316" s="21" t="s">
        <v>1968</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975</v>
      </c>
      <c r="C317" s="21" t="s">
        <v>1307</v>
      </c>
      <c r="D317" s="21" t="s">
        <v>1637</v>
      </c>
      <c r="E317" s="21" t="s">
        <v>1967</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974</v>
      </c>
      <c r="C318" s="21" t="s">
        <v>1306</v>
      </c>
      <c r="D318" s="21" t="s">
        <v>1636</v>
      </c>
      <c r="E318" s="21" t="s">
        <v>1966</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973</v>
      </c>
      <c r="C319" s="21" t="s">
        <v>1305</v>
      </c>
      <c r="D319" s="21" t="s">
        <v>1635</v>
      </c>
      <c r="E319" s="21" t="s">
        <v>1965</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972</v>
      </c>
      <c r="C320" s="21" t="s">
        <v>1304</v>
      </c>
      <c r="D320" s="21" t="s">
        <v>1634</v>
      </c>
      <c r="E320" s="21" t="s">
        <v>1964</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971</v>
      </c>
      <c r="C321" s="21" t="s">
        <v>1303</v>
      </c>
      <c r="D321" s="21" t="s">
        <v>1633</v>
      </c>
      <c r="E321" s="21" t="s">
        <v>1963</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970</v>
      </c>
      <c r="C322" s="21" t="s">
        <v>1302</v>
      </c>
      <c r="D322" s="21" t="s">
        <v>1632</v>
      </c>
      <c r="E322" s="21" t="s">
        <v>1962</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969</v>
      </c>
      <c r="C323" s="21" t="s">
        <v>1301</v>
      </c>
      <c r="D323" s="21" t="s">
        <v>1631</v>
      </c>
      <c r="E323" s="21" t="s">
        <v>1961</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968</v>
      </c>
      <c r="C324" s="21" t="s">
        <v>1300</v>
      </c>
      <c r="D324" s="21" t="s">
        <v>1630</v>
      </c>
      <c r="E324" s="21" t="s">
        <v>1960</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967</v>
      </c>
      <c r="C325" s="21" t="s">
        <v>1299</v>
      </c>
      <c r="D325" s="21" t="s">
        <v>1629</v>
      </c>
      <c r="E325" s="21" t="s">
        <v>1959</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966</v>
      </c>
      <c r="C326" s="21" t="s">
        <v>1298</v>
      </c>
      <c r="D326" s="21" t="s">
        <v>1628</v>
      </c>
      <c r="E326" s="21" t="s">
        <v>1958</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965</v>
      </c>
      <c r="C327" s="21" t="s">
        <v>1297</v>
      </c>
      <c r="D327" s="21" t="s">
        <v>1627</v>
      </c>
      <c r="E327" s="21" t="s">
        <v>1957</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964</v>
      </c>
      <c r="C328" s="21" t="s">
        <v>1296</v>
      </c>
      <c r="D328" s="21" t="s">
        <v>1626</v>
      </c>
      <c r="E328" s="21" t="s">
        <v>1956</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963</v>
      </c>
      <c r="C329" s="21" t="s">
        <v>1295</v>
      </c>
      <c r="D329" s="21" t="s">
        <v>1625</v>
      </c>
      <c r="E329" s="21" t="s">
        <v>1955</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962</v>
      </c>
      <c r="C330" s="21" t="s">
        <v>1294</v>
      </c>
      <c r="D330" s="21" t="s">
        <v>1624</v>
      </c>
      <c r="E330" s="21" t="s">
        <v>1954</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t="str">
        <f>[1]Enums!$A$98</f>
        <v>1.0.4</v>
      </c>
      <c r="B331" s="21" t="s">
        <v>961</v>
      </c>
      <c r="C331" s="21" t="s">
        <v>1293</v>
      </c>
      <c r="D331" s="21" t="s">
        <v>1623</v>
      </c>
      <c r="E331" s="21" t="s">
        <v>1953</v>
      </c>
      <c r="F331" s="54" t="str">
        <f t="shared" si="24"/>
        <v>Vial (Sweet Kerosene)</v>
      </c>
      <c r="G331" s="54" t="str">
        <f t="shared" si="25"/>
        <v>Beaker (Sweet Kerosene)</v>
      </c>
      <c r="H331" s="54" t="str">
        <f t="shared" si="26"/>
        <v>Drum (Sweet Kerosene)</v>
      </c>
      <c r="I331" s="54" t="str">
        <f t="shared" si="27"/>
        <v>Chemical Vat (Sweet Kerosene)</v>
      </c>
      <c r="J331" s="54" t="str">
        <f>[1]Compounds!$B340</f>
        <v>Sweet Kerosene</v>
      </c>
      <c r="K331" t="str">
        <f>[1]Compounds!$D340</f>
        <v>Liquid</v>
      </c>
      <c r="L331" s="4" t="str">
        <f>IF(K331=[1]Enums!$A$4, [1]Enums!$A$8, IF(K331=[1]Enums!$B$7, [1]Enums!$A$7, [1]Enums!$A$6))</f>
        <v>Vial</v>
      </c>
      <c r="M331" s="4" t="str">
        <f>IF(K331=[1]Enums!$A$4, [1]Enums!$A$11, IF(K331=[1]Enums!$B$10, [1]Enums!$A$10, [1]Enums!$A$9))</f>
        <v>Beaker</v>
      </c>
      <c r="N331" s="4" t="str">
        <f>IF(K331=[1]Enums!$A$4, [1]Enums!$A$14, IF(K331=[1]Enums!$B$7, [1]Enums!$A$13, [1]Enums!$A$12))</f>
        <v>Drum</v>
      </c>
      <c r="O331" s="4" t="str">
        <f>IF(K331=[1]Enums!$A$4, [1]Enums!$A$17, IF(K331=[1]Enums!$B$7, [1]Enums!$A$16, [1]Enums!$A$15))</f>
        <v>Chemical Vat</v>
      </c>
    </row>
    <row r="332" spans="1:15" x14ac:dyDescent="0.2">
      <c r="A332" s="4" t="str">
        <f>[1]Enums!$A$98</f>
        <v>1.0.4</v>
      </c>
      <c r="B332" s="21" t="s">
        <v>960</v>
      </c>
      <c r="C332" s="21" t="s">
        <v>1292</v>
      </c>
      <c r="D332" s="21" t="s">
        <v>1622</v>
      </c>
      <c r="E332" s="21" t="s">
        <v>2285</v>
      </c>
      <c r="F332" s="54" t="str">
        <f t="shared" si="24"/>
        <v>Vial (Sweet Diesel)</v>
      </c>
      <c r="G332" s="54" t="str">
        <f t="shared" si="25"/>
        <v>Beaker (Sweet Diesel)</v>
      </c>
      <c r="H332" s="54" t="str">
        <f t="shared" si="26"/>
        <v>Drum (Sweet Diesel)</v>
      </c>
      <c r="I332" s="54" t="str">
        <f t="shared" si="27"/>
        <v>Chemical Vat (Sweet Diesel)</v>
      </c>
      <c r="J332" s="54" t="str">
        <f>[1]Compounds!$B341</f>
        <v>Sweet Diesel</v>
      </c>
      <c r="K332" t="str">
        <f>[1]Compounds!$D341</f>
        <v>Liquid</v>
      </c>
      <c r="L332" s="4" t="str">
        <f>IF(K332=[1]Enums!$A$4, [1]Enums!$A$8, IF(K332=[1]Enums!$B$7, [1]Enums!$A$7, [1]Enums!$A$6))</f>
        <v>Vial</v>
      </c>
      <c r="M332" s="4" t="str">
        <f>IF(K332=[1]Enums!$A$4, [1]Enums!$A$11, IF(K332=[1]Enums!$B$10, [1]Enums!$A$10, [1]Enums!$A$9))</f>
        <v>Beaker</v>
      </c>
      <c r="N332" s="4" t="str">
        <f>IF(K332=[1]Enums!$A$4, [1]Enums!$A$14, IF(K332=[1]Enums!$B$7, [1]Enums!$A$13, [1]Enums!$A$12))</f>
        <v>Drum</v>
      </c>
      <c r="O332" s="4" t="str">
        <f>IF(K332=[1]Enums!$A$4, [1]Enums!$A$17, IF(K332=[1]Enums!$B$7, [1]Enums!$A$16, [1]Enums!$A$15))</f>
        <v>Chemical Vat</v>
      </c>
    </row>
    <row r="333" spans="1:15" x14ac:dyDescent="0.2">
      <c r="A333" s="4"/>
      <c r="B333" s="21" t="s">
        <v>959</v>
      </c>
      <c r="C333" s="21" t="s">
        <v>1291</v>
      </c>
      <c r="D333" s="42" t="s">
        <v>2283</v>
      </c>
      <c r="E333" s="21" t="s">
        <v>2284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47" activePane="bottomLeft" state="frozen"/>
      <selection pane="bottomLeft" activeCell="G15" sqref="G15"/>
    </sheetView>
  </sheetViews>
  <sheetFormatPr defaultColWidth="8.85546875" defaultRowHeight="12.75" x14ac:dyDescent="0.2"/>
  <cols>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145</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146</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147</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148</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149</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150</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151</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152</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153</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154</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155</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156</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265</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266</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267</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268</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269</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270</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271</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272</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157</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158</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159</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160</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161</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162</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163</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164</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165</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166</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167</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168</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169</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170</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171</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172</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173</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174</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175</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176</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177</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178</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179</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180</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181</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182</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183</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184</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185</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186</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187</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188</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189</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190</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191</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192</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193</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194</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195</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196</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197</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198</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199</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200</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201</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202</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273</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274</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275</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276</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277</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278</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364</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363</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362</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361</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360</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359</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358</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357</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356</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355</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354</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353</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352</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351</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350</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349</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370</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369</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368</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367</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366</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343</v>
      </c>
      <c r="C101" t="str">
        <f t="shared" si="5"/>
        <v>Flask (Propylene)</v>
      </c>
      <c r="D101" t="str">
        <f>[1]Compounds!$B$248</f>
        <v>Propylene</v>
      </c>
      <c r="E101" t="str">
        <f>IF(VLOOKUP(D101,[1]Compounds!B:D,3,FALSE)=[1]Enums!$A$2,[1]Enums!$A$6,IF(VLOOKUP(D101,[1]Compounds!B:D,3,FALSE)=[1]Enums!$A$3,[1]Enums!$A$7,[1]Enums!$A$8))</f>
        <v>Flask</v>
      </c>
    </row>
    <row r="102" spans="1:5" x14ac:dyDescent="0.2">
      <c r="A102" s="4" t="str">
        <f>[1]Enums!$A$94</f>
        <v>1.0.0</v>
      </c>
      <c r="B102" s="21" t="s">
        <v>342</v>
      </c>
      <c r="C102" t="str">
        <f t="shared" si="5"/>
        <v>Cartridge (Propylene)</v>
      </c>
      <c r="D102" t="str">
        <f>[1]Compounds!$B$248</f>
        <v>Propylene</v>
      </c>
      <c r="E102" t="str">
        <f>IF(VLOOKUP(D102,[1]Compounds!B:D,3,FALSE)=[1]Enums!$A$2,[1]Enums!$A$9,IF(VLOOKUP(D102,[1]Compounds!B:D,3,FALSE)=[1]Enums!$A$3,[1]Enums!$A$10,[1]Enums!$A$11))</f>
        <v>Cartridge</v>
      </c>
    </row>
    <row r="103" spans="1:5" x14ac:dyDescent="0.2">
      <c r="A103" s="4" t="str">
        <f>[1]Enums!$A$94</f>
        <v>1.0.0</v>
      </c>
      <c r="B103" s="21" t="s">
        <v>341</v>
      </c>
      <c r="C103" t="str">
        <f t="shared" si="5"/>
        <v>Canister (Propylene)</v>
      </c>
      <c r="D103" t="str">
        <f>[1]Compounds!$B$248</f>
        <v>Propylene</v>
      </c>
      <c r="E103" t="str">
        <f>IF(VLOOKUP(D103,[1]Compounds!B:D,3,FALSE)=[1]Enums!$A$2,[1]Enums!$A$12,IF(VLOOKUP(D103,[1]Compounds!B:D,3,FALSE)=[1]Enums!$A$3,[1]Enums!$A$13,[1]Enums!$A$14))</f>
        <v>Canister</v>
      </c>
    </row>
    <row r="104" spans="1:5" x14ac:dyDescent="0.2">
      <c r="A104" s="4" t="str">
        <f>[1]Enums!$A$94</f>
        <v>1.0.0</v>
      </c>
      <c r="B104" s="21" t="s">
        <v>340</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339</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338</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337</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336</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335</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334</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333</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332</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331</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330</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329</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421</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424</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423</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448</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447</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446</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461</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460</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459</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458</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457</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456</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455</v>
      </c>
      <c r="C128" t="str">
        <f t="shared" si="9"/>
        <v>Vial (Sweet Light Naphtha)</v>
      </c>
      <c r="D128" t="str">
        <f>[1]Compounds!$B$281</f>
        <v>Sweet Light Naphtha</v>
      </c>
      <c r="E128" t="str">
        <f>IF(VLOOKUP(D128,[1]Compounds!B:D,3,FALSE)=[1]Enums!$A$2,[1]Enums!$A$6,IF(VLOOKUP(D128,[1]Compounds!B:D,3,FALSE)=[1]Enums!$A$3,[1]Enums!$A$7,[1]Enums!$A$8))</f>
        <v>Vial</v>
      </c>
    </row>
    <row r="129" spans="1:5" x14ac:dyDescent="0.2">
      <c r="A129" s="4" t="str">
        <f>[1]Enums!$A$94</f>
        <v>1.0.0</v>
      </c>
      <c r="B129" s="21" t="s">
        <v>454</v>
      </c>
      <c r="C129" t="str">
        <f t="shared" si="9"/>
        <v>Beaker (Sweet Light Naphtha)</v>
      </c>
      <c r="D129" t="str">
        <f>[1]Compounds!$B$281</f>
        <v>Sweet Light Naphtha</v>
      </c>
      <c r="E129" t="str">
        <f>IF(VLOOKUP(D129,[1]Compounds!B:D,3,FALSE)=[1]Enums!$A$2,[1]Enums!$A$9,IF(VLOOKUP(D129,[1]Compounds!B:D,3,FALSE)=[1]Enums!$A$3,[1]Enums!$A$10,[1]Enums!$A$11))</f>
        <v>Beaker</v>
      </c>
    </row>
    <row r="130" spans="1:5" x14ac:dyDescent="0.2">
      <c r="A130" s="4" t="str">
        <f>[1]Enums!$A$94</f>
        <v>1.0.0</v>
      </c>
      <c r="B130" s="21" t="s">
        <v>453</v>
      </c>
      <c r="C130" t="str">
        <f t="shared" si="9"/>
        <v>Drum (Sweet Light Naphtha)</v>
      </c>
      <c r="D130" t="str">
        <f>[1]Compounds!$B$281</f>
        <v>Sweet Light Naphtha</v>
      </c>
      <c r="E130" t="str">
        <f>IF(VLOOKUP(D130,[1]Compounds!B:D,3,FALSE)=[1]Enums!$A$2,[1]Enums!$A$12,IF(VLOOKUP(D130,[1]Compounds!B:D,3,FALSE)=[1]Enums!$A$3,[1]Enums!$A$13,[1]Enums!$A$14))</f>
        <v>Drum</v>
      </c>
    </row>
    <row r="131" spans="1:5" x14ac:dyDescent="0.2">
      <c r="A131" s="4" t="str">
        <f>[1]Enums!$A$94</f>
        <v>1.0.0</v>
      </c>
      <c r="B131" s="21" t="s">
        <v>464</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463</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462</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467</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466</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465</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470</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469</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468</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workbookViewId="0">
      <selection activeCell="A114" sqref="A2:A114"/>
    </sheetView>
  </sheetViews>
  <sheetFormatPr defaultColWidth="8.85546875" defaultRowHeight="12.75" x14ac:dyDescent="0.2"/>
  <cols>
    <col min="2" max="2" width="3.7109375" customWidth="1"/>
    <col min="3" max="3" width="4.28515625" customWidth="1"/>
    <col min="4" max="4" width="4.7109375" customWidth="1"/>
    <col min="5" max="5" width="4.42578125" customWidth="1"/>
    <col min="6" max="6" width="4.28515625" style="54" customWidth="1"/>
    <col min="7" max="7" width="5.140625" style="54" customWidth="1"/>
    <col min="8" max="8" width="11.140625" style="54" customWidth="1"/>
    <col min="9" max="9" width="12.42578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284</v>
      </c>
      <c r="K1" s="20" t="str">
        <f xml:space="preserve"> "Crafting Min "&amp;[1]Fuel!$E$1</f>
        <v>Crafting Min Index</v>
      </c>
      <c r="L1" s="20" t="str">
        <f xml:space="preserve"> "Crafting Max "&amp;[1]Fuel!$E$1</f>
        <v>Crafting Max Index</v>
      </c>
    </row>
    <row r="2" spans="1:12" x14ac:dyDescent="0.2">
      <c r="A2" s="4"/>
      <c r="B2" s="21" t="s">
        <v>2291</v>
      </c>
      <c r="C2" s="21" t="s">
        <v>2292</v>
      </c>
      <c r="D2" s="21" t="s">
        <v>2293</v>
      </c>
      <c r="E2" s="21" t="s">
        <v>2294</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2295</v>
      </c>
      <c r="C3" s="21" t="s">
        <v>2296</v>
      </c>
      <c r="D3" s="21" t="s">
        <v>2297</v>
      </c>
      <c r="E3" s="21" t="s">
        <v>2298</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2299</v>
      </c>
      <c r="C4" s="21" t="s">
        <v>2300</v>
      </c>
      <c r="D4" s="21" t="s">
        <v>2301</v>
      </c>
      <c r="E4" s="21" t="s">
        <v>2302</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2303</v>
      </c>
      <c r="C5" s="21" t="s">
        <v>2304</v>
      </c>
      <c r="D5" s="21" t="s">
        <v>2305</v>
      </c>
      <c r="E5" s="21" t="s">
        <v>2306</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2307</v>
      </c>
      <c r="C6" s="21" t="s">
        <v>2308</v>
      </c>
      <c r="D6" s="21" t="s">
        <v>2309</v>
      </c>
      <c r="E6" s="21" t="s">
        <v>2310</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2311</v>
      </c>
      <c r="C7" s="21" t="s">
        <v>2312</v>
      </c>
      <c r="D7" s="21" t="s">
        <v>2313</v>
      </c>
      <c r="E7" s="21" t="s">
        <v>2314</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2315</v>
      </c>
      <c r="C8" s="21" t="s">
        <v>2316</v>
      </c>
      <c r="D8" s="21" t="s">
        <v>2317</v>
      </c>
      <c r="E8" s="21" t="s">
        <v>2318</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2319</v>
      </c>
      <c r="C9" s="21" t="s">
        <v>2320</v>
      </c>
      <c r="D9" s="21" t="s">
        <v>2321</v>
      </c>
      <c r="E9" s="21" t="s">
        <v>2322</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2323</v>
      </c>
      <c r="C10" s="21" t="s">
        <v>2324</v>
      </c>
      <c r="D10" s="21" t="s">
        <v>2325</v>
      </c>
      <c r="E10" s="21" t="s">
        <v>2326</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2327</v>
      </c>
      <c r="C11" s="21" t="s">
        <v>2328</v>
      </c>
      <c r="D11" s="21" t="s">
        <v>2329</v>
      </c>
      <c r="E11" s="21" t="s">
        <v>2330</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2331</v>
      </c>
      <c r="C12" s="21" t="s">
        <v>2332</v>
      </c>
      <c r="D12" s="21" t="s">
        <v>2333</v>
      </c>
      <c r="E12" s="21" t="s">
        <v>2334</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2335</v>
      </c>
      <c r="C13" s="21" t="s">
        <v>2336</v>
      </c>
      <c r="D13" s="21" t="s">
        <v>2337</v>
      </c>
      <c r="E13" s="21" t="s">
        <v>2338</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2339</v>
      </c>
      <c r="C14" s="21" t="s">
        <v>2340</v>
      </c>
      <c r="D14" s="21" t="s">
        <v>2341</v>
      </c>
      <c r="E14" s="21" t="s">
        <v>2342</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2343</v>
      </c>
      <c r="C15" s="21" t="s">
        <v>2344</v>
      </c>
      <c r="D15" s="21" t="s">
        <v>2345</v>
      </c>
      <c r="E15" s="21" t="s">
        <v>2346</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2347</v>
      </c>
      <c r="C16" s="21" t="s">
        <v>2348</v>
      </c>
      <c r="D16" s="21" t="s">
        <v>2349</v>
      </c>
      <c r="E16" s="21" t="s">
        <v>2350</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2351</v>
      </c>
      <c r="C17" s="21" t="s">
        <v>2352</v>
      </c>
      <c r="D17" s="21" t="s">
        <v>2353</v>
      </c>
      <c r="E17" s="21" t="s">
        <v>2354</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2355</v>
      </c>
      <c r="C18" s="21" t="s">
        <v>2356</v>
      </c>
      <c r="D18" s="21" t="s">
        <v>2357</v>
      </c>
      <c r="E18" s="21" t="s">
        <v>2358</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2359</v>
      </c>
      <c r="C19" s="21" t="s">
        <v>2360</v>
      </c>
      <c r="D19" s="21" t="s">
        <v>2361</v>
      </c>
      <c r="E19" s="21" t="s">
        <v>2362</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2363</v>
      </c>
      <c r="C20" s="21" t="s">
        <v>2364</v>
      </c>
      <c r="D20" s="21" t="s">
        <v>2365</v>
      </c>
      <c r="E20" s="21" t="s">
        <v>2366</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2367</v>
      </c>
      <c r="C21" s="21" t="s">
        <v>2368</v>
      </c>
      <c r="D21" s="21" t="s">
        <v>2369</v>
      </c>
      <c r="E21" s="21" t="s">
        <v>2370</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2371</v>
      </c>
      <c r="C22" s="21" t="s">
        <v>2372</v>
      </c>
      <c r="D22" s="21" t="s">
        <v>2373</v>
      </c>
      <c r="E22" s="21" t="s">
        <v>2374</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2375</v>
      </c>
      <c r="C23" s="21" t="s">
        <v>2376</v>
      </c>
      <c r="D23" s="21" t="s">
        <v>2377</v>
      </c>
      <c r="E23" s="21" t="s">
        <v>2378</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2379</v>
      </c>
      <c r="C24" s="21" t="s">
        <v>2380</v>
      </c>
      <c r="D24" s="21" t="s">
        <v>2381</v>
      </c>
      <c r="E24" s="21" t="s">
        <v>2382</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2383</v>
      </c>
      <c r="C25" s="21" t="s">
        <v>2384</v>
      </c>
      <c r="D25" s="21" t="s">
        <v>2385</v>
      </c>
      <c r="E25" s="21" t="s">
        <v>2386</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2387</v>
      </c>
      <c r="C26" s="21" t="s">
        <v>2388</v>
      </c>
      <c r="D26" s="21" t="s">
        <v>2389</v>
      </c>
      <c r="E26" s="21" t="s">
        <v>2390</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2391</v>
      </c>
      <c r="C27" s="21" t="s">
        <v>2392</v>
      </c>
      <c r="D27" s="21" t="s">
        <v>2393</v>
      </c>
      <c r="E27" s="21" t="s">
        <v>2394</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2395</v>
      </c>
      <c r="C28" s="21" t="s">
        <v>2396</v>
      </c>
      <c r="D28" s="21" t="s">
        <v>2397</v>
      </c>
      <c r="E28" s="21" t="s">
        <v>2398</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2399</v>
      </c>
      <c r="C29" s="21" t="s">
        <v>2400</v>
      </c>
      <c r="D29" s="21" t="s">
        <v>2401</v>
      </c>
      <c r="E29" s="21" t="s">
        <v>2402</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2403</v>
      </c>
      <c r="C30" s="21" t="s">
        <v>2404</v>
      </c>
      <c r="D30" s="21" t="s">
        <v>2405</v>
      </c>
      <c r="E30" s="21" t="s">
        <v>2406</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2407</v>
      </c>
      <c r="C31" s="21" t="s">
        <v>2408</v>
      </c>
      <c r="D31" s="21" t="s">
        <v>2409</v>
      </c>
      <c r="E31" s="21" t="s">
        <v>2410</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2411</v>
      </c>
      <c r="C32" s="21" t="s">
        <v>2412</v>
      </c>
      <c r="D32" s="21" t="s">
        <v>2413</v>
      </c>
      <c r="E32" s="21" t="s">
        <v>2414</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2415</v>
      </c>
      <c r="C33" s="21" t="s">
        <v>2416</v>
      </c>
      <c r="D33" s="21" t="s">
        <v>2417</v>
      </c>
      <c r="E33" s="21" t="s">
        <v>2418</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2419</v>
      </c>
      <c r="C34" s="21" t="s">
        <v>2420</v>
      </c>
      <c r="D34" s="21" t="s">
        <v>2421</v>
      </c>
      <c r="E34" s="21" t="s">
        <v>2422</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2423</v>
      </c>
      <c r="C35" s="21" t="s">
        <v>2424</v>
      </c>
      <c r="D35" s="21" t="s">
        <v>2425</v>
      </c>
      <c r="E35" s="21" t="s">
        <v>2426</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2427</v>
      </c>
      <c r="C36" s="21" t="s">
        <v>2428</v>
      </c>
      <c r="D36" s="21" t="s">
        <v>2429</v>
      </c>
      <c r="E36" s="21" t="s">
        <v>2430</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2431</v>
      </c>
      <c r="C37" s="21" t="s">
        <v>2432</v>
      </c>
      <c r="D37" s="21" t="s">
        <v>2433</v>
      </c>
      <c r="E37" s="21" t="s">
        <v>2434</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2435</v>
      </c>
      <c r="C38" s="21" t="s">
        <v>2436</v>
      </c>
      <c r="D38" s="21" t="s">
        <v>2437</v>
      </c>
      <c r="E38" s="21" t="s">
        <v>2438</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2439</v>
      </c>
      <c r="C39" s="21" t="s">
        <v>2440</v>
      </c>
      <c r="D39" s="21" t="s">
        <v>2441</v>
      </c>
      <c r="E39" s="21" t="s">
        <v>2442</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2443</v>
      </c>
      <c r="C40" s="21" t="s">
        <v>2444</v>
      </c>
      <c r="D40" s="21" t="s">
        <v>2445</v>
      </c>
      <c r="E40" s="21" t="s">
        <v>2446</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2447</v>
      </c>
      <c r="C41" s="21" t="s">
        <v>2448</v>
      </c>
      <c r="D41" s="21" t="s">
        <v>2449</v>
      </c>
      <c r="E41" s="21" t="s">
        <v>2450</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2451</v>
      </c>
      <c r="C42" s="21" t="s">
        <v>2452</v>
      </c>
      <c r="D42" s="21" t="s">
        <v>2453</v>
      </c>
      <c r="E42" s="21" t="s">
        <v>2454</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2455</v>
      </c>
      <c r="C43" s="21" t="s">
        <v>2456</v>
      </c>
      <c r="D43" s="21" t="s">
        <v>2457</v>
      </c>
      <c r="E43" s="21" t="s">
        <v>2458</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2459</v>
      </c>
      <c r="C44" s="21" t="s">
        <v>2460</v>
      </c>
      <c r="D44" s="21" t="s">
        <v>2461</v>
      </c>
      <c r="E44" s="21" t="s">
        <v>2462</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2463</v>
      </c>
      <c r="C45" s="21" t="s">
        <v>2464</v>
      </c>
      <c r="D45" s="21" t="s">
        <v>2465</v>
      </c>
      <c r="E45" s="21" t="s">
        <v>2466</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2467</v>
      </c>
      <c r="C46" s="21" t="s">
        <v>2468</v>
      </c>
      <c r="D46" s="21" t="s">
        <v>2469</v>
      </c>
      <c r="E46" s="21" t="s">
        <v>2470</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2471</v>
      </c>
      <c r="C47" s="21" t="s">
        <v>2472</v>
      </c>
      <c r="D47" s="21" t="s">
        <v>2473</v>
      </c>
      <c r="E47" s="21" t="s">
        <v>2474</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2475</v>
      </c>
      <c r="C48" s="21" t="s">
        <v>2476</v>
      </c>
      <c r="D48" s="21" t="s">
        <v>2477</v>
      </c>
      <c r="E48" s="21" t="s">
        <v>2478</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2479</v>
      </c>
      <c r="C49" s="21" t="s">
        <v>2480</v>
      </c>
      <c r="D49" s="21" t="s">
        <v>2481</v>
      </c>
      <c r="E49" s="21" t="s">
        <v>2482</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2483</v>
      </c>
      <c r="C50" s="21" t="s">
        <v>2484</v>
      </c>
      <c r="D50" s="21" t="s">
        <v>2485</v>
      </c>
      <c r="E50" s="21" t="s">
        <v>2486</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2487</v>
      </c>
      <c r="C51" s="21" t="s">
        <v>2488</v>
      </c>
      <c r="D51" s="21" t="s">
        <v>2489</v>
      </c>
      <c r="E51" s="21" t="s">
        <v>2490</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2491</v>
      </c>
      <c r="C52" s="21" t="s">
        <v>2492</v>
      </c>
      <c r="D52" s="21" t="s">
        <v>2493</v>
      </c>
      <c r="E52" s="21" t="s">
        <v>2494</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2495</v>
      </c>
      <c r="C53" s="21" t="s">
        <v>2496</v>
      </c>
      <c r="D53" s="21" t="s">
        <v>2497</v>
      </c>
      <c r="E53" s="21" t="s">
        <v>2498</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2499</v>
      </c>
      <c r="C54" s="21" t="s">
        <v>2500</v>
      </c>
      <c r="D54" s="21" t="s">
        <v>2501</v>
      </c>
      <c r="E54" s="21" t="s">
        <v>2502</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2503</v>
      </c>
      <c r="C55" s="21" t="s">
        <v>2504</v>
      </c>
      <c r="D55" s="21" t="s">
        <v>2505</v>
      </c>
      <c r="E55" s="21" t="s">
        <v>2506</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2507</v>
      </c>
      <c r="C56" s="21" t="s">
        <v>2508</v>
      </c>
      <c r="D56" s="21" t="s">
        <v>2509</v>
      </c>
      <c r="E56" s="21" t="s">
        <v>2510</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2511</v>
      </c>
      <c r="C57" s="21" t="s">
        <v>2512</v>
      </c>
      <c r="D57" s="21" t="s">
        <v>2513</v>
      </c>
      <c r="E57" s="21" t="s">
        <v>2514</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2515</v>
      </c>
      <c r="C58" s="21" t="s">
        <v>2516</v>
      </c>
      <c r="D58" s="21" t="s">
        <v>2517</v>
      </c>
      <c r="E58" s="21" t="s">
        <v>2518</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2519</v>
      </c>
      <c r="C59" s="21" t="s">
        <v>2520</v>
      </c>
      <c r="D59" s="21" t="s">
        <v>2521</v>
      </c>
      <c r="E59" s="21" t="s">
        <v>2522</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2523</v>
      </c>
      <c r="C60" s="21" t="s">
        <v>2524</v>
      </c>
      <c r="D60" s="21" t="s">
        <v>2525</v>
      </c>
      <c r="E60" s="21" t="s">
        <v>2526</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2527</v>
      </c>
      <c r="C61" s="21" t="s">
        <v>2528</v>
      </c>
      <c r="D61" s="21" t="s">
        <v>2529</v>
      </c>
      <c r="E61" s="21" t="s">
        <v>2530</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2531</v>
      </c>
      <c r="C62" s="21" t="s">
        <v>2532</v>
      </c>
      <c r="D62" s="21" t="s">
        <v>2533</v>
      </c>
      <c r="E62" s="21" t="s">
        <v>2534</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2535</v>
      </c>
      <c r="C63" s="21" t="s">
        <v>2536</v>
      </c>
      <c r="D63" s="21" t="s">
        <v>2537</v>
      </c>
      <c r="E63" s="21" t="s">
        <v>2538</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2539</v>
      </c>
      <c r="C64" s="21" t="s">
        <v>2540</v>
      </c>
      <c r="D64" s="21" t="s">
        <v>2541</v>
      </c>
      <c r="E64" s="21" t="s">
        <v>2542</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2543</v>
      </c>
      <c r="C65" s="21" t="s">
        <v>2544</v>
      </c>
      <c r="D65" s="21" t="s">
        <v>2545</v>
      </c>
      <c r="E65" s="21" t="s">
        <v>2546</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2547</v>
      </c>
      <c r="C66" s="21" t="s">
        <v>2548</v>
      </c>
      <c r="D66" s="21" t="s">
        <v>2549</v>
      </c>
      <c r="E66" s="21" t="s">
        <v>2550</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2551</v>
      </c>
      <c r="C67" s="21" t="s">
        <v>2552</v>
      </c>
      <c r="D67" s="21" t="s">
        <v>2553</v>
      </c>
      <c r="E67" s="21" t="s">
        <v>2554</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2555</v>
      </c>
      <c r="C68" s="21" t="s">
        <v>2556</v>
      </c>
      <c r="D68" s="21" t="s">
        <v>2557</v>
      </c>
      <c r="E68" s="21" t="s">
        <v>2558</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2559</v>
      </c>
      <c r="C69" s="21" t="s">
        <v>2560</v>
      </c>
      <c r="D69" s="21" t="s">
        <v>2561</v>
      </c>
      <c r="E69" s="21" t="s">
        <v>2562</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2563</v>
      </c>
      <c r="C70" s="21" t="s">
        <v>2564</v>
      </c>
      <c r="D70" s="21" t="s">
        <v>2565</v>
      </c>
      <c r="E70" s="21" t="s">
        <v>2566</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2567</v>
      </c>
      <c r="C71" s="21" t="s">
        <v>2568</v>
      </c>
      <c r="D71" s="21" t="s">
        <v>2569</v>
      </c>
      <c r="E71" s="21" t="s">
        <v>2570</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2571</v>
      </c>
      <c r="C72" s="21" t="s">
        <v>2572</v>
      </c>
      <c r="D72" s="21" t="s">
        <v>2573</v>
      </c>
      <c r="E72" s="21" t="s">
        <v>2574</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2575</v>
      </c>
      <c r="C73" s="21" t="s">
        <v>2576</v>
      </c>
      <c r="D73" s="21" t="s">
        <v>2577</v>
      </c>
      <c r="E73" s="21" t="s">
        <v>2578</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2579</v>
      </c>
      <c r="C74" s="21" t="s">
        <v>2580</v>
      </c>
      <c r="D74" s="21" t="s">
        <v>2581</v>
      </c>
      <c r="E74" s="21" t="s">
        <v>2582</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2583</v>
      </c>
      <c r="C75" s="21" t="s">
        <v>2584</v>
      </c>
      <c r="D75" s="21" t="s">
        <v>2585</v>
      </c>
      <c r="E75" s="21" t="s">
        <v>2586</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2587</v>
      </c>
      <c r="C76" s="21" t="s">
        <v>2588</v>
      </c>
      <c r="D76" s="21" t="s">
        <v>2589</v>
      </c>
      <c r="E76" s="21" t="s">
        <v>2590</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2591</v>
      </c>
      <c r="C77" s="21" t="s">
        <v>2592</v>
      </c>
      <c r="D77" s="21" t="s">
        <v>2593</v>
      </c>
      <c r="E77" s="21" t="s">
        <v>2594</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2595</v>
      </c>
      <c r="C78" s="21" t="s">
        <v>2596</v>
      </c>
      <c r="D78" s="21" t="s">
        <v>2597</v>
      </c>
      <c r="E78" s="21" t="s">
        <v>2598</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2599</v>
      </c>
      <c r="C79" s="21" t="s">
        <v>2600</v>
      </c>
      <c r="D79" s="21" t="s">
        <v>2601</v>
      </c>
      <c r="E79" s="21" t="s">
        <v>2602</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2603</v>
      </c>
      <c r="C80" s="21" t="s">
        <v>2604</v>
      </c>
      <c r="D80" s="21" t="s">
        <v>2605</v>
      </c>
      <c r="E80" s="21" t="s">
        <v>2606</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2607</v>
      </c>
      <c r="C81" s="21" t="s">
        <v>2608</v>
      </c>
      <c r="D81" s="21" t="s">
        <v>2609</v>
      </c>
      <c r="E81" s="21" t="s">
        <v>2610</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2611</v>
      </c>
      <c r="C82" s="21" t="s">
        <v>2612</v>
      </c>
      <c r="D82" s="21" t="s">
        <v>2613</v>
      </c>
      <c r="E82" s="21" t="s">
        <v>2614</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2615</v>
      </c>
      <c r="C83" s="21" t="s">
        <v>2616</v>
      </c>
      <c r="D83" s="21" t="s">
        <v>2617</v>
      </c>
      <c r="E83" s="21" t="s">
        <v>2618</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2619</v>
      </c>
      <c r="C84" s="21" t="s">
        <v>2620</v>
      </c>
      <c r="D84" s="21" t="s">
        <v>2621</v>
      </c>
      <c r="E84" s="21" t="s">
        <v>2622</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2623</v>
      </c>
      <c r="C85" s="21" t="s">
        <v>2624</v>
      </c>
      <c r="D85" s="21" t="s">
        <v>2625</v>
      </c>
      <c r="E85" s="21" t="s">
        <v>2626</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2627</v>
      </c>
      <c r="C86" s="21" t="s">
        <v>2628</v>
      </c>
      <c r="D86" s="21" t="s">
        <v>2629</v>
      </c>
      <c r="E86" s="21" t="s">
        <v>2630</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2631</v>
      </c>
      <c r="C87" s="21" t="s">
        <v>2632</v>
      </c>
      <c r="D87" s="21" t="s">
        <v>2633</v>
      </c>
      <c r="E87" s="21" t="s">
        <v>2634</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2635</v>
      </c>
      <c r="C88" s="21" t="s">
        <v>2636</v>
      </c>
      <c r="D88" s="21" t="s">
        <v>2637</v>
      </c>
      <c r="E88" s="21" t="s">
        <v>2638</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2639</v>
      </c>
      <c r="C89" s="21" t="s">
        <v>2640</v>
      </c>
      <c r="D89" s="21" t="s">
        <v>2641</v>
      </c>
      <c r="E89" s="21" t="s">
        <v>2642</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2643</v>
      </c>
      <c r="C90" s="21" t="s">
        <v>2644</v>
      </c>
      <c r="D90" s="21" t="s">
        <v>2645</v>
      </c>
      <c r="E90" s="21" t="s">
        <v>2646</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2647</v>
      </c>
      <c r="C91" s="21" t="s">
        <v>2648</v>
      </c>
      <c r="D91" s="21" t="s">
        <v>2649</v>
      </c>
      <c r="E91" s="21" t="s">
        <v>2650</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2651</v>
      </c>
      <c r="C92" s="21" t="s">
        <v>2652</v>
      </c>
      <c r="D92" s="21" t="s">
        <v>2653</v>
      </c>
      <c r="E92" s="21" t="s">
        <v>2654</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2655</v>
      </c>
      <c r="C93" s="21" t="s">
        <v>2656</v>
      </c>
      <c r="D93" s="21" t="s">
        <v>2657</v>
      </c>
      <c r="E93" s="21" t="s">
        <v>2658</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2659</v>
      </c>
      <c r="C94" s="21" t="s">
        <v>2660</v>
      </c>
      <c r="D94" s="21" t="s">
        <v>2661</v>
      </c>
      <c r="E94" s="21" t="s">
        <v>2662</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2663</v>
      </c>
      <c r="C95" s="21" t="s">
        <v>2664</v>
      </c>
      <c r="D95" s="21" t="s">
        <v>2665</v>
      </c>
      <c r="E95" s="21" t="s">
        <v>2666</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2667</v>
      </c>
      <c r="C96" s="21" t="s">
        <v>2668</v>
      </c>
      <c r="D96" s="21" t="s">
        <v>2669</v>
      </c>
      <c r="E96" s="21" t="s">
        <v>2670</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2671</v>
      </c>
      <c r="C97" s="21" t="s">
        <v>2672</v>
      </c>
      <c r="D97" s="21" t="s">
        <v>2673</v>
      </c>
      <c r="E97" s="21" t="s">
        <v>2674</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2675</v>
      </c>
      <c r="C98" s="21" t="s">
        <v>2676</v>
      </c>
      <c r="D98" s="21" t="s">
        <v>2677</v>
      </c>
      <c r="E98" s="21" t="s">
        <v>2678</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2679</v>
      </c>
      <c r="C99" s="21" t="s">
        <v>2680</v>
      </c>
      <c r="D99" s="21" t="s">
        <v>2681</v>
      </c>
      <c r="E99" s="21" t="s">
        <v>2682</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2683</v>
      </c>
      <c r="C100" s="21" t="s">
        <v>2684</v>
      </c>
      <c r="D100" s="21" t="s">
        <v>2685</v>
      </c>
      <c r="E100" s="21" t="s">
        <v>2686</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2687</v>
      </c>
      <c r="C101" s="21" t="s">
        <v>2688</v>
      </c>
      <c r="D101" s="21" t="s">
        <v>2689</v>
      </c>
      <c r="E101" s="21" t="s">
        <v>2690</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2691</v>
      </c>
      <c r="C102" s="21" t="s">
        <v>2692</v>
      </c>
      <c r="D102" s="21" t="s">
        <v>2693</v>
      </c>
      <c r="E102" s="21" t="s">
        <v>2694</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2695</v>
      </c>
      <c r="C103" s="21" t="s">
        <v>2696</v>
      </c>
      <c r="D103" s="21" t="s">
        <v>2697</v>
      </c>
      <c r="E103" s="21" t="s">
        <v>2698</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2699</v>
      </c>
      <c r="C104" s="21" t="s">
        <v>2700</v>
      </c>
      <c r="D104" s="21" t="s">
        <v>2701</v>
      </c>
      <c r="E104" s="21" t="s">
        <v>2702</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2703</v>
      </c>
      <c r="C105" s="21" t="s">
        <v>2704</v>
      </c>
      <c r="D105" s="21" t="s">
        <v>2705</v>
      </c>
      <c r="E105" s="21" t="s">
        <v>2706</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2707</v>
      </c>
      <c r="C106" s="21" t="s">
        <v>2708</v>
      </c>
      <c r="D106" s="21" t="s">
        <v>2709</v>
      </c>
      <c r="E106" s="21" t="s">
        <v>2710</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2711</v>
      </c>
      <c r="C107" s="21" t="s">
        <v>2712</v>
      </c>
      <c r="D107" s="21" t="s">
        <v>2713</v>
      </c>
      <c r="E107" s="21" t="s">
        <v>2714</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2715</v>
      </c>
      <c r="C108" s="21" t="s">
        <v>2716</v>
      </c>
      <c r="D108" s="21" t="s">
        <v>2717</v>
      </c>
      <c r="E108" s="21" t="s">
        <v>2718</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2719</v>
      </c>
      <c r="C109" s="21" t="s">
        <v>2720</v>
      </c>
      <c r="D109" s="21" t="s">
        <v>2721</v>
      </c>
      <c r="E109" s="21" t="s">
        <v>2722</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2723</v>
      </c>
      <c r="C110" s="21" t="s">
        <v>2724</v>
      </c>
      <c r="D110" s="21" t="s">
        <v>2725</v>
      </c>
      <c r="E110" s="21" t="s">
        <v>2726</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2727</v>
      </c>
      <c r="C111" s="21" t="s">
        <v>2728</v>
      </c>
      <c r="D111" s="21" t="s">
        <v>2729</v>
      </c>
      <c r="E111" s="21" t="s">
        <v>2730</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2731</v>
      </c>
      <c r="C112" s="21" t="s">
        <v>2732</v>
      </c>
      <c r="D112" s="21" t="s">
        <v>2733</v>
      </c>
      <c r="E112" s="21" t="s">
        <v>2734</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2735</v>
      </c>
      <c r="C113" s="21" t="s">
        <v>2736</v>
      </c>
      <c r="D113" s="21" t="s">
        <v>2737</v>
      </c>
      <c r="E113" s="21" t="s">
        <v>2738</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2739</v>
      </c>
      <c r="C114" s="21" t="s">
        <v>2740</v>
      </c>
      <c r="D114" s="21" t="s">
        <v>2741</v>
      </c>
      <c r="E114" s="21" t="s">
        <v>2742</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2014-10-21T07:18:06Z</dcterms:modified>
</cp:coreProperties>
</file>