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10FDAA65-26E0-4520-8DF7-B52D997CEF70}" xr6:coauthVersionLast="34" xr6:coauthVersionMax="34" xr10:uidLastSave="{00000000-0000-0000-0000-000000000000}"/>
  <bookViews>
    <workbookView xWindow="17112" yWindow="0" windowWidth="6456" windowHeight="9048"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A397" i="39" l="1"/>
  <c r="K94" i="39"/>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<sst xmlns="http://schemas.openxmlformats.org/spreadsheetml/2006/main" count="2629" uniqueCount="2567">
  <si>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</si>
  <si>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</si>
  <si>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</si>
  <si>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</si>
  <si>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</si>
  <si>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</si>
  <si>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</si>
  <si>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</si>
  <si>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</si>
  <si>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</si>
  <si>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</si>
  <si>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</si>
  <si>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</si>
  <si>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</si>
  <si>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</si>
  <si>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</si>
  <si>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</si>
  <si>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</si>
  <si>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</si>
  <si>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</si>
  <si>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</si>
  <si>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</si>
  <si>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</si>
  <si>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</si>
  <si>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</si>
  <si>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</si>
  <si>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</si>
  <si>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</si>
  <si>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</si>
  <si>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</si>
  <si>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</si>
  <si>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</si>
  <si>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</si>
  <si>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</si>
  <si>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</si>
  <si>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</si>
  <si>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</si>
  <si>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</si>
  <si>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</si>
  <si>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</si>
  <si>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</si>
  <si>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</si>
  <si>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</si>
  <si>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</si>
  <si>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</si>
  <si>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</si>
  <si>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</si>
  <si>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</si>
  <si>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</si>
  <si>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</si>
  <si>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</si>
  <si>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</si>
  <si>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</si>
  <si>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</si>
  <si>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</si>
  <si>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</si>
  <si>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</si>
  <si>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</si>
  <si>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</si>
  <si>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</si>
  <si>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</si>
  <si>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</si>
  <si>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</si>
  <si>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</si>
  <si>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</si>
  <si>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</si>
  <si>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</si>
  <si>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</si>
  <si>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</si>
  <si>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</si>
  <si>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</si>
  <si>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</si>
  <si>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</si>
  <si>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</si>
  <si>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</si>
  <si>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</si>
  <si>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</si>
  <si>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</si>
  <si>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</si>
  <si>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</si>
  <si>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</si>
  <si>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</si>
  <si>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</si>
  <si>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</si>
  <si>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</si>
  <si>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</si>
  <si>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</si>
  <si>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</si>
  <si>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</si>
  <si>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</si>
  <si>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</si>
  <si>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</si>
  <si>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</si>
  <si>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</si>
  <si>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</si>
  <si>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</si>
  <si>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</si>
  <si>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</si>
  <si>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</si>
  <si>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</si>
  <si>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</si>
  <si>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</si>
  <si>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</si>
  <si>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</si>
  <si>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</si>
  <si>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</si>
  <si>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</si>
  <si>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</si>
  <si>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</si>
  <si>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</si>
  <si>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</si>
  <si>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</si>
  <si>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</si>
  <si>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</si>
  <si>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</si>
  <si>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</si>
  <si>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</si>
  <si>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</si>
  <si>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</si>
  <si>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</si>
  <si>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</si>
  <si>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</si>
  <si>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</si>
  <si>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</si>
  <si>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</si>
  <si>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</si>
  <si>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</si>
  <si>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</si>
  <si>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</si>
  <si>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</si>
  <si>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</si>
  <si>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</si>
  <si>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</si>
  <si>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</si>
  <si>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</si>
  <si>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</si>
  <si>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</si>
  <si>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</si>
  <si>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</si>
  <si>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</si>
  <si>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</si>
  <si>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</si>
  <si>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</si>
  <si>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</si>
  <si>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</si>
  <si>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</si>
  <si>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</si>
  <si>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</si>
  <si>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</si>
  <si>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</si>
  <si>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</si>
  <si>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</si>
  <si>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</si>
  <si>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</si>
  <si>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</si>
  <si>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</si>
  <si>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</si>
  <si>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</si>
  <si>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</si>
  <si>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</si>
  <si>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</si>
  <si>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</si>
  <si>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</si>
  <si>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</si>
  <si>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</si>
  <si>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</si>
  <si>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</si>
  <si>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</si>
  <si>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</si>
  <si>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</si>
  <si>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</si>
  <si>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</si>
  <si>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</si>
  <si>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</si>
  <si>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</si>
  <si>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</si>
  <si>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</si>
  <si>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</si>
  <si>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</si>
  <si>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</si>
  <si>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</si>
  <si>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</si>
  <si>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</si>
  <si>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</si>
  <si>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</si>
  <si>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</si>
  <si>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</si>
  <si>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</si>
  <si>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</si>
  <si>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</si>
  <si>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</si>
  <si>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</si>
  <si>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</si>
  <si>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</si>
  <si>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</si>
  <si>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</si>
  <si>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</si>
  <si>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</si>
  <si>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</si>
  <si>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</si>
  <si>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</si>
  <si>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</si>
  <si>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</si>
  <si>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</si>
  <si>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</si>
  <si>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</si>
  <si>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</si>
  <si>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</si>
  <si>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</si>
  <si>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</si>
  <si>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</si>
  <si>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</si>
  <si>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</si>
  <si>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</si>
  <si>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</si>
  <si>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</si>
  <si>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</si>
  <si>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</si>
  <si>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</si>
  <si>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</si>
  <si>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</si>
  <si>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</si>
  <si>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</si>
  <si>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</si>
  <si>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</si>
  <si>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</si>
  <si>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</si>
  <si>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</si>
  <si>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</si>
  <si>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</si>
  <si>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</si>
  <si>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</si>
  <si>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</si>
  <si>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</si>
  <si>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</si>
  <si>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</si>
  <si>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</si>
  <si>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</si>
  <si>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</si>
  <si>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</si>
  <si>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</si>
  <si>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</si>
  <si>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</si>
  <si>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</si>
  <si>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</si>
  <si>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</si>
  <si>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</si>
  <si>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</si>
  <si>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</si>
  <si>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</si>
  <si>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</si>
  <si>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</si>
  <si>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</si>
  <si>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</si>
  <si>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</si>
  <si>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</si>
  <si>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</si>
  <si>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</si>
  <si>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</si>
  <si>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</si>
  <si>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</si>
  <si>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</si>
  <si>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</si>
  <si>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</si>
  <si>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</si>
  <si>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</si>
  <si>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</si>
  <si>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</si>
  <si>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</si>
  <si>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</si>
  <si>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</si>
  <si>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</si>
  <si>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</si>
  <si>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</si>
  <si>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</si>
  <si>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</si>
  <si>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</si>
  <si>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</si>
  <si>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</si>
  <si>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</si>
  <si>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</si>
  <si>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</si>
  <si>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</si>
  <si>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</si>
  <si>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</si>
  <si>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</si>
  <si>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</si>
  <si>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</si>
  <si>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</si>
  <si>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</si>
  <si>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</si>
  <si>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</si>
  <si>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</si>
  <si>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</si>
  <si>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</si>
  <si>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</si>
  <si>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</si>
  <si>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</si>
  <si>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</si>
  <si>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</si>
  <si>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</si>
  <si>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</si>
  <si>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</si>
  <si>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</si>
  <si>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</si>
  <si>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</si>
  <si>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</si>
  <si>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</si>
  <si>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</si>
  <si>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</si>
  <si>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</si>
  <si>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</si>
  <si>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</si>
  <si>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</si>
  <si>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</si>
  <si>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</si>
  <si>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</si>
  <si>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</si>
  <si>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</si>
  <si>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</si>
  <si>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</si>
  <si>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</si>
  <si>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</si>
  <si>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</si>
  <si>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</si>
  <si>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</si>
  <si>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</si>
  <si>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</si>
  <si>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</si>
  <si>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</si>
  <si>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</si>
  <si>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</si>
  <si>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</si>
  <si>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</si>
  <si>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</si>
  <si>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</si>
  <si>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</si>
  <si>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</si>
  <si>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</si>
  <si>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</si>
  <si>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</si>
  <si>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</si>
  <si>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</si>
  <si>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</si>
  <si>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</si>
  <si>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</si>
  <si>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</si>
  <si>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</si>
  <si>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</si>
  <si>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</si>
  <si>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</si>
  <si>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</si>
  <si>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</si>
  <si>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</si>
  <si>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</si>
  <si>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</si>
  <si>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</si>
  <si>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</si>
  <si>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</si>
  <si>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</si>
  <si>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</si>
  <si>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</si>
  <si>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</si>
  <si>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</si>
  <si>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</si>
  <si>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</si>
  <si>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</si>
  <si>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</si>
  <si>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</si>
  <si>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</si>
  <si>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</si>
  <si>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</si>
  <si>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</si>
  <si>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</si>
  <si>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</si>
  <si>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</si>
  <si>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</si>
  <si>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</si>
  <si>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</si>
  <si>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</si>
  <si>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</si>
  <si>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</si>
  <si>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</si>
  <si>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</si>
  <si>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</si>
  <si>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</si>
  <si>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</si>
  <si>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</si>
  <si>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</si>
  <si>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</si>
  <si>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</si>
  <si>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</si>
  <si>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</si>
  <si>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</si>
  <si>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</si>
  <si>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</si>
  <si>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</si>
  <si>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</si>
  <si>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</si>
  <si>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</si>
  <si>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</si>
  <si>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</si>
  <si>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</si>
  <si>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</si>
  <si>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</si>
  <si>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</si>
  <si>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</si>
  <si>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</si>
  <si>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</si>
  <si>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</si>
  <si>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</si>
  <si>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</si>
  <si>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</si>
  <si>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</si>
  <si>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</si>
  <si>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</si>
  <si>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</si>
  <si>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</si>
  <si>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</si>
  <si>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</si>
  <si>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</si>
  <si>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</si>
  <si>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</si>
  <si>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</si>
  <si>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</si>
  <si>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</si>
  <si>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</si>
  <si>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</si>
  <si>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</si>
  <si>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</si>
  <si>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</si>
  <si>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</si>
  <si>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</si>
  <si>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</si>
  <si>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</si>
  <si>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</si>
  <si>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</si>
  <si>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</si>
  <si>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</si>
  <si>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</si>
  <si>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</si>
  <si>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</si>
  <si>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</si>
  <si>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</si>
  <si>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</si>
  <si>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</si>
  <si>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</si>
  <si>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</si>
  <si>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</si>
  <si>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</si>
  <si>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</si>
  <si>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</si>
  <si>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</si>
  <si>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</si>
  <si>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</si>
  <si>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</si>
  <si>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</si>
  <si>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</si>
  <si>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</si>
  <si>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</si>
  <si>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</si>
  <si>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</si>
  <si>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</si>
  <si>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</si>
  <si>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</si>
  <si>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</si>
  <si>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</si>
  <si>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</si>
  <si>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</si>
  <si>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</si>
  <si>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</si>
  <si>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</si>
  <si>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</si>
  <si>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</si>
  <si>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</si>
  <si>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</si>
  <si>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</si>
  <si>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</si>
  <si>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</si>
  <si>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</si>
  <si>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</si>
  <si>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</si>
  <si>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</si>
  <si>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</si>
  <si>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</si>
  <si>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</si>
  <si>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</si>
  <si>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</si>
  <si>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</si>
  <si>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</si>
  <si>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</si>
  <si>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</si>
  <si>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</si>
  <si>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</si>
  <si>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</si>
  <si>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</si>
  <si>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</si>
  <si>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</si>
  <si>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</si>
  <si>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</si>
  <si>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</si>
  <si>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</si>
  <si>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</si>
  <si>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</si>
  <si>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</si>
  <si>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</si>
  <si>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</si>
  <si>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</si>
  <si>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</si>
  <si>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</si>
  <si>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</si>
  <si>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</si>
  <si>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</si>
  <si>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</si>
  <si>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</si>
  <si>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</si>
  <si>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</si>
  <si>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</si>
  <si>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</si>
  <si>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</si>
  <si>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</si>
  <si>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</si>
  <si>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</si>
  <si>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</si>
  <si>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</si>
  <si>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</si>
  <si>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</si>
  <si>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</si>
  <si>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</si>
  <si>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</si>
  <si>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</si>
  <si>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</si>
  <si>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</si>
  <si>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</si>
  <si>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</si>
  <si>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</si>
  <si>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</si>
  <si>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</si>
  <si>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</si>
  <si>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</si>
  <si>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</si>
  <si>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</si>
  <si>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</si>
  <si>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</si>
  <si>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</si>
  <si>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</si>
  <si>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</si>
  <si>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</si>
  <si>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</si>
  <si>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</si>
  <si>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</si>
  <si>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</si>
  <si>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</si>
  <si>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</si>
  <si>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</si>
  <si>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</si>
  <si>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</si>
  <si>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</si>
  <si>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</si>
  <si>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</si>
  <si>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</si>
  <si>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</si>
  <si>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</si>
  <si>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</si>
  <si>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</si>
  <si>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</si>
  <si>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</si>
  <si>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</si>
  <si>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</si>
  <si>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</si>
  <si>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</si>
  <si>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</si>
  <si>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</si>
  <si>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</si>
  <si>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</si>
  <si>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</si>
  <si>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</si>
  <si>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</si>
  <si>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</si>
  <si>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</si>
  <si>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</si>
  <si>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</si>
  <si>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</si>
  <si>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</si>
  <si>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</si>
  <si>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</si>
  <si>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</si>
  <si>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</si>
  <si>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</si>
  <si>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</si>
  <si>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</si>
  <si>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</si>
  <si>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</si>
  <si>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</si>
  <si>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</si>
  <si>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</si>
  <si>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</si>
  <si>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</si>
  <si>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</si>
  <si>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</si>
  <si>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</si>
  <si>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</si>
  <si>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</si>
  <si>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</si>
  <si>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</si>
  <si>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</si>
  <si>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</si>
  <si>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</si>
  <si>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</si>
  <si>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</si>
  <si>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</si>
  <si>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</si>
  <si>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</si>
  <si>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</si>
  <si>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</si>
  <si>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</si>
  <si>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</si>
  <si>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</si>
  <si>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</si>
  <si>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</si>
  <si>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</si>
  <si>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</si>
  <si>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</si>
  <si>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</si>
  <si>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</si>
  <si>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</si>
  <si>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</si>
  <si>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</si>
  <si>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</si>
  <si>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</si>
  <si>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</si>
  <si>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</si>
  <si>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</si>
  <si>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</si>
  <si>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</si>
  <si>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</si>
  <si>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</si>
  <si>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</si>
  <si>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</si>
  <si>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</si>
  <si>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</si>
  <si>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</si>
  <si>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</si>
  <si>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</si>
  <si>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</si>
  <si>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</si>
  <si>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</si>
  <si>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</si>
  <si>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</si>
  <si>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</si>
  <si>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</si>
  <si>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</si>
  <si>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</si>
  <si>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</si>
  <si>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</si>
  <si>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</si>
  <si>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</si>
  <si>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</si>
  <si>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</si>
  <si>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</si>
  <si>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</si>
  <si>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</si>
  <si>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</si>
  <si>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</si>
  <si>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</si>
  <si>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</si>
  <si>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</si>
  <si>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</si>
  <si>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</si>
  <si>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</si>
  <si>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</si>
  <si>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</si>
  <si>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</si>
  <si>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</si>
  <si>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</si>
  <si>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</si>
  <si>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</si>
  <si>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</si>
  <si>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</si>
  <si>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</si>
  <si>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</si>
  <si>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</si>
  <si>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</si>
  <si>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</si>
  <si>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</si>
  <si>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</si>
  <si>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</si>
  <si>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</si>
  <si>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</si>
  <si>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</si>
  <si>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</si>
  <si>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</si>
  <si>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</si>
  <si>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</si>
  <si>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</si>
  <si>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</si>
  <si>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</si>
  <si>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</si>
  <si>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</si>
  <si>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</si>
  <si>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</si>
  <si>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</si>
  <si>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</si>
  <si>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</si>
  <si>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</si>
  <si>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</si>
  <si>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</si>
  <si>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</si>
  <si>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</si>
  <si>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</si>
  <si>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</si>
  <si>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</si>
  <si>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</si>
  <si>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</si>
  <si>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</si>
  <si>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</si>
  <si>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</si>
  <si>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</si>
  <si>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</si>
  <si>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</si>
  <si>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</si>
  <si>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</si>
  <si>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</si>
  <si>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</si>
  <si>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</si>
  <si>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</si>
  <si>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</si>
  <si>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</si>
  <si>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</si>
  <si>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</si>
  <si>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</si>
  <si>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</si>
  <si>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</si>
  <si>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</si>
  <si>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</si>
  <si>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</si>
  <si>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</si>
  <si>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</si>
  <si>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</si>
  <si>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</si>
  <si>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</si>
  <si>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</si>
  <si>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</si>
  <si>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</si>
  <si>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</si>
  <si>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</si>
  <si>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</si>
  <si>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</si>
  <si>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</si>
  <si>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</si>
  <si>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</si>
  <si>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</si>
  <si>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</si>
  <si>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</si>
  <si>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</si>
  <si>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</si>
  <si>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</si>
  <si>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</si>
  <si>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</si>
  <si>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</si>
  <si>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</si>
  <si>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</si>
  <si>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</si>
  <si>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</si>
  <si>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</si>
  <si>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</si>
  <si>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</si>
  <si>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</si>
  <si>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</si>
  <si>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</si>
  <si>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</si>
  <si>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</si>
  <si>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</si>
  <si>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</si>
  <si>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</si>
  <si>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</si>
  <si>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</si>
  <si>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</si>
  <si>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</si>
  <si>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</si>
  <si>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</si>
  <si>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</si>
  <si>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</si>
  <si>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</si>
  <si>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</si>
  <si>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</si>
  <si>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</si>
  <si>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</si>
  <si>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</si>
  <si>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</si>
  <si>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</si>
  <si>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</si>
  <si>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</si>
  <si>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</si>
  <si>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</si>
  <si>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</si>
  <si>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</si>
  <si>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</si>
  <si>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</si>
  <si>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</si>
  <si>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</si>
  <si>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</si>
  <si>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</si>
  <si>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</si>
  <si>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</si>
  <si>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</si>
  <si>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</si>
  <si>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</si>
  <si>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</si>
  <si>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</si>
  <si>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</si>
  <si>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</si>
  <si>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</si>
  <si>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</si>
  <si>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</si>
  <si>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</si>
  <si>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</si>
  <si>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</si>
  <si>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</si>
  <si>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</si>
  <si>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</si>
  <si>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</si>
  <si>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</si>
  <si>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</si>
  <si>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</si>
  <si>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</si>
  <si>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</si>
  <si>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</si>
  <si>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</si>
  <si>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</si>
  <si>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</si>
  <si>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</si>
  <si>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</si>
  <si>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</si>
  <si>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</si>
  <si>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</si>
  <si>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</si>
  <si>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</si>
  <si>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</si>
  <si>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</si>
  <si>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</si>
  <si>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</si>
  <si>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</si>
  <si>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</si>
  <si>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</si>
  <si>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</si>
  <si>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</si>
  <si>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</si>
  <si>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</si>
  <si>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</si>
  <si>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</si>
  <si>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</si>
  <si>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</si>
  <si>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</si>
  <si>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</si>
  <si>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</si>
  <si>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</si>
  <si>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</si>
  <si>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</si>
  <si>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</si>
  <si>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</si>
  <si>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</si>
  <si>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</si>
  <si>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</si>
  <si>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</si>
  <si>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</si>
  <si>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</si>
  <si>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</si>
  <si>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</si>
  <si>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</si>
  <si>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</si>
  <si>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</si>
  <si>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</si>
  <si>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</si>
  <si>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</si>
  <si>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</si>
  <si>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</si>
  <si>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</si>
  <si>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</si>
  <si>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</si>
  <si>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</si>
  <si>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</si>
  <si>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</si>
  <si>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</si>
  <si>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</si>
  <si>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</si>
  <si>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</si>
  <si>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</si>
  <si>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</si>
  <si>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</si>
  <si>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</si>
  <si>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</si>
  <si>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</si>
  <si>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</si>
  <si>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</si>
  <si>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</si>
  <si>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</si>
  <si>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</si>
  <si>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</si>
  <si>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</si>
  <si>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</si>
  <si>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</si>
  <si>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</si>
  <si>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</si>
  <si>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</si>
  <si>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</si>
  <si>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</si>
  <si>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</si>
  <si>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</si>
  <si>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</si>
  <si>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</si>
  <si>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</si>
  <si>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</si>
  <si>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</si>
  <si>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</si>
  <si>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</si>
  <si>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</si>
  <si>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</si>
  <si>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</si>
  <si>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</si>
  <si>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</si>
  <si>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</si>
  <si>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</si>
  <si>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</si>
  <si>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</si>
  <si>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</si>
  <si>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</si>
  <si>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</si>
  <si>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</si>
  <si>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</si>
  <si>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</si>
  <si>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</si>
  <si>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</si>
  <si>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</si>
  <si>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</si>
  <si>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</si>
  <si>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</si>
  <si>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</si>
  <si>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</si>
  <si>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</si>
  <si>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</si>
  <si>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</si>
  <si>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</si>
  <si>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</si>
  <si>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</si>
  <si>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</si>
  <si>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</si>
  <si>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</si>
  <si>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</si>
  <si>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</si>
  <si>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</si>
  <si>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</si>
  <si>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</si>
  <si>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</si>
  <si>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</si>
  <si>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</si>
  <si>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</si>
  <si>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</si>
  <si>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</si>
  <si>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</si>
  <si>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</si>
  <si>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</si>
  <si>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</si>
  <si>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</si>
  <si>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</si>
  <si>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</si>
  <si>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</si>
  <si>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</si>
  <si>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</si>
  <si>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</si>
  <si>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</si>
  <si>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</si>
  <si>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</si>
  <si>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</si>
  <si>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</si>
  <si>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</si>
  <si>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</si>
  <si>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</si>
  <si>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</si>
  <si>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</si>
  <si>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</si>
  <si>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</si>
  <si>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</si>
  <si>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</si>
  <si>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</si>
  <si>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</si>
  <si>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</si>
  <si>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</si>
  <si>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</si>
  <si>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</si>
  <si>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</si>
  <si>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</si>
  <si>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</si>
  <si>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</si>
  <si>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</si>
  <si>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</si>
  <si>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</si>
  <si>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</si>
  <si>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</si>
  <si>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</si>
  <si>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</si>
  <si>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</si>
  <si>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</si>
  <si>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</si>
  <si>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</si>
  <si>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</si>
  <si>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</si>
  <si>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</si>
  <si>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</si>
  <si>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</si>
  <si>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</si>
  <si>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</si>
  <si>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</si>
  <si>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</si>
  <si>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</si>
  <si>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</si>
  <si>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</si>
  <si>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</si>
  <si>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</si>
  <si>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</si>
  <si>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</si>
  <si>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</si>
  <si>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</si>
  <si>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</si>
  <si>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</si>
  <si>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</si>
  <si>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</si>
  <si>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</si>
  <si>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</si>
  <si>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</si>
  <si>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</si>
  <si>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</si>
  <si>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</si>
  <si>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</si>
  <si>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</si>
  <si>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</si>
  <si>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</si>
  <si>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</si>
  <si>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</si>
  <si>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</si>
  <si>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</si>
  <si>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</si>
  <si>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</si>
  <si>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</si>
  <si>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</si>
  <si>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</si>
  <si>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</si>
  <si>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</si>
  <si>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</si>
  <si>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</si>
  <si>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</si>
  <si>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</si>
  <si>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</si>
  <si>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</si>
  <si>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</si>
  <si>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</si>
  <si>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</si>
  <si>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</si>
  <si>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</si>
  <si>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</si>
  <si>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</si>
  <si>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</si>
  <si>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</si>
  <si>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</si>
  <si>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</si>
  <si>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</si>
  <si>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</si>
  <si>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</si>
  <si>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</si>
  <si>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</si>
  <si>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</si>
  <si>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</si>
  <si>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</si>
  <si>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</si>
  <si>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</si>
  <si>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</si>
  <si>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</si>
  <si>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</si>
  <si>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</si>
  <si>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</si>
  <si>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</si>
  <si>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</si>
  <si>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</si>
  <si>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</si>
  <si>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</si>
  <si>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</si>
  <si>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</si>
  <si>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</si>
  <si>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</si>
  <si>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</si>
  <si>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</si>
  <si>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</si>
  <si>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</si>
  <si>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</si>
  <si>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</si>
  <si>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</si>
  <si>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</si>
  <si>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</si>
  <si>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</si>
  <si>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</si>
  <si>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</si>
  <si>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</si>
  <si>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</si>
  <si>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</si>
  <si>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</si>
  <si>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</si>
  <si>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</si>
  <si>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</si>
  <si>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</si>
  <si>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</si>
  <si>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</si>
  <si>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</si>
  <si>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</si>
  <si>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</si>
  <si>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</si>
  <si>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</si>
  <si>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</si>
  <si>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</si>
  <si>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</si>
  <si>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</si>
  <si>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</si>
  <si>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</si>
  <si>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</si>
  <si>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</si>
  <si>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</si>
  <si>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</si>
  <si>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</si>
  <si>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</si>
  <si>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</si>
  <si>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</si>
  <si>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</si>
  <si>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</si>
  <si>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</si>
  <si>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</si>
  <si>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</si>
  <si>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</si>
  <si>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</si>
  <si>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</si>
  <si>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</si>
  <si>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</si>
  <si>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</si>
  <si>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</si>
  <si>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</si>
  <si>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</si>
  <si>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</si>
  <si>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</si>
  <si>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</si>
  <si>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</si>
  <si>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</si>
  <si>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</si>
  <si>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</si>
  <si>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</si>
  <si>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</si>
  <si>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</si>
  <si>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</si>
  <si>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</si>
  <si>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</si>
  <si>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</si>
  <si>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</si>
  <si>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</si>
  <si>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</si>
  <si>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</si>
  <si>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</si>
  <si>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</si>
  <si>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</si>
  <si>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</si>
  <si>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</si>
  <si>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</si>
  <si>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</si>
  <si>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</si>
  <si>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</si>
  <si>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</si>
  <si>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</si>
  <si>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</si>
  <si>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</si>
  <si>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</si>
  <si>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</si>
  <si>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</si>
  <si>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</si>
  <si>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</si>
  <si>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</si>
  <si>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</si>
  <si>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</si>
  <si>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</si>
  <si>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</si>
  <si>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</si>
  <si>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</si>
  <si>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</si>
  <si>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</si>
  <si>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</si>
  <si>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</si>
  <si>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</si>
  <si>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</si>
  <si>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</si>
  <si>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</si>
  <si>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</si>
  <si>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</si>
  <si>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</si>
  <si>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</si>
  <si>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</si>
  <si>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</si>
  <si>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</si>
  <si>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</si>
  <si>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</si>
  <si>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</si>
  <si>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</si>
  <si>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</si>
  <si>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</si>
  <si>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</si>
  <si>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</si>
  <si>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</si>
  <si>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</si>
  <si>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</si>
  <si>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</si>
  <si>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</si>
  <si>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</si>
  <si>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</si>
  <si>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</si>
  <si>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</si>
  <si>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</si>
  <si>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</si>
  <si>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</si>
  <si>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</si>
  <si>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</si>
  <si>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</si>
  <si>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</si>
  <si>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</si>
  <si>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</si>
  <si>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</si>
  <si>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</si>
  <si>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</si>
  <si>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</si>
  <si>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</si>
  <si>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</si>
  <si>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</si>
  <si>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</si>
  <si>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</si>
  <si>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</si>
  <si>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</si>
  <si>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</si>
  <si>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</si>
  <si>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</si>
  <si>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</si>
  <si>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</si>
  <si>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</si>
  <si>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</si>
  <si>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</si>
  <si>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</si>
  <si>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</si>
  <si>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</si>
  <si>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</si>
  <si>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</si>
  <si>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</si>
  <si>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</si>
  <si>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</si>
  <si>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</si>
  <si>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</si>
  <si>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</si>
  <si>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</si>
  <si>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</si>
  <si>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</si>
  <si>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</si>
  <si>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</si>
  <si>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</si>
  <si>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</si>
  <si>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</si>
  <si>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</si>
  <si>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</si>
  <si>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</si>
  <si>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</si>
  <si>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</si>
  <si>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</si>
  <si>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</si>
  <si>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</si>
  <si>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</si>
  <si>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</si>
  <si>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</si>
  <si>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</si>
  <si>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</si>
  <si>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</si>
  <si>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</si>
  <si>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</si>
  <si>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</si>
  <si>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</si>
  <si>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</si>
  <si>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</si>
  <si>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</si>
  <si>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</si>
  <si>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</si>
  <si>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</si>
  <si>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</si>
  <si>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</si>
  <si>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</si>
  <si>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</si>
  <si>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</si>
  <si>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</si>
  <si>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</si>
  <si>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</si>
  <si>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</si>
  <si>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</si>
  <si>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</si>
  <si>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</si>
  <si>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</si>
  <si>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</si>
  <si>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</si>
  <si>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</si>
  <si>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</si>
  <si>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</si>
  <si>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</si>
  <si>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</si>
  <si>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</si>
  <si>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</si>
  <si>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</si>
  <si>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</si>
  <si>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</si>
  <si>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</si>
  <si>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</si>
  <si>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</si>
  <si>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</si>
  <si>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</si>
  <si>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</si>
  <si>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</si>
  <si>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</si>
  <si>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</si>
  <si>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</si>
  <si>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</si>
  <si>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</si>
  <si>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</si>
  <si>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</si>
  <si>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</si>
  <si>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</si>
  <si>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</si>
  <si>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</si>
  <si>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</si>
  <si>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</si>
  <si>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</si>
  <si>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</si>
  <si>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</si>
  <si>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</si>
  <si>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</si>
  <si>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</si>
  <si>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</si>
  <si>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</si>
  <si>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</si>
  <si>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</si>
  <si>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</si>
  <si>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</si>
  <si>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</si>
  <si>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</si>
  <si>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</si>
  <si>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</si>
  <si>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</si>
  <si>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</si>
  <si>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</si>
  <si>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</si>
  <si>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</si>
  <si>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</si>
  <si>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</si>
  <si>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</si>
  <si>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</si>
  <si>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</si>
  <si>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</si>
  <si>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</si>
  <si>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</si>
  <si>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</si>
  <si>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</si>
  <si>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</si>
  <si>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</si>
  <si>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</si>
  <si>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</si>
  <si>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</si>
  <si>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</si>
  <si>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</si>
  <si>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</si>
  <si>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</si>
  <si>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</si>
  <si>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</si>
  <si>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</si>
  <si>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</si>
  <si>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</si>
  <si>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</si>
  <si>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</si>
  <si>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</si>
  <si>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</si>
  <si>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</si>
  <si>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</si>
  <si>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</si>
  <si>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</si>
  <si>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</si>
  <si>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</si>
  <si>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</si>
  <si>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</si>
  <si>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</si>
  <si>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</si>
  <si>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</si>
  <si>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</si>
  <si>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</si>
  <si>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</si>
  <si>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</si>
  <si>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</si>
  <si>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</si>
  <si>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</si>
  <si>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</si>
  <si>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</si>
  <si>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</si>
  <si>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</si>
  <si>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</si>
  <si>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</si>
  <si>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</si>
  <si>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</si>
  <si>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</si>
  <si>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</si>
  <si>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</si>
  <si>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</si>
  <si>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</si>
  <si>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</si>
  <si>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</si>
  <si>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</si>
  <si>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</si>
  <si>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</si>
  <si>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</si>
  <si>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</si>
  <si>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</si>
  <si>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</si>
  <si>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</si>
  <si>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</si>
  <si>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</si>
  <si>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</si>
  <si>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</si>
  <si>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</si>
  <si>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</si>
  <si>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</si>
  <si>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</si>
  <si>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</si>
  <si>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</si>
  <si>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</si>
  <si>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</si>
  <si>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</si>
  <si>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</si>
  <si>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</si>
  <si>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</si>
  <si>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</si>
  <si>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</si>
  <si>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</si>
  <si>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</si>
  <si>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</si>
  <si>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</si>
  <si>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</si>
  <si>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</si>
  <si>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</si>
  <si>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</si>
  <si>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</si>
  <si>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</si>
  <si>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</si>
  <si>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</si>
  <si>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</si>
  <si>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</si>
  <si>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</si>
  <si>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</si>
  <si>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</si>
  <si>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</si>
  <si>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</si>
  <si>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</si>
  <si>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</si>
  <si>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</si>
  <si>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</si>
  <si>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</si>
  <si>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</si>
  <si>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</si>
  <si>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</si>
  <si>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</si>
  <si>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</si>
  <si>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</si>
  <si>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</si>
  <si>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</si>
  <si>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</si>
  <si>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</si>
  <si>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</si>
  <si>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</si>
  <si>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</si>
  <si>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</si>
  <si>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</si>
  <si>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</si>
  <si>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</si>
  <si>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</si>
  <si>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</si>
  <si>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</si>
  <si>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</si>
  <si>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</si>
  <si>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</si>
  <si>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</si>
  <si>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</si>
  <si>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</si>
  <si>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</si>
  <si>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</si>
  <si>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</si>
  <si>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</si>
  <si>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</si>
  <si>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</si>
  <si>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</si>
  <si>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</si>
  <si>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</si>
  <si>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</si>
  <si>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</si>
  <si>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</si>
  <si>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</si>
  <si>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</si>
  <si>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</si>
  <si>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</si>
  <si>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</si>
  <si>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</si>
  <si>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</si>
  <si>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</si>
  <si>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</si>
  <si>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</si>
  <si>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</si>
  <si>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</si>
  <si>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</si>
  <si>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</si>
  <si>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</si>
  <si>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</si>
  <si>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</si>
  <si>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</si>
  <si>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</si>
  <si>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</si>
  <si>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</si>
  <si>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</si>
  <si>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</si>
  <si>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</si>
  <si>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</si>
  <si>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</si>
  <si>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</si>
  <si>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</si>
  <si>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</si>
  <si>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</si>
  <si>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</si>
  <si>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</si>
  <si>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</si>
  <si>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</si>
  <si>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</si>
  <si>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</si>
  <si>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</si>
  <si>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</si>
  <si>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</si>
  <si>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</si>
  <si>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</si>
  <si>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</si>
  <si>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</si>
  <si>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</si>
  <si>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</si>
  <si>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</si>
  <si>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</si>
  <si>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</si>
  <si>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</si>
  <si>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</si>
  <si>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</si>
  <si>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</si>
  <si>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</si>
  <si>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</si>
  <si>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</si>
  <si>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</si>
  <si>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</si>
  <si>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</si>
  <si>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</si>
  <si>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</si>
  <si>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</si>
  <si>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</si>
  <si>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</si>
  <si>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</si>
  <si>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</si>
  <si>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</si>
  <si>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</si>
  <si>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</si>
  <si>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</si>
  <si>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</si>
  <si>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</si>
  <si>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</si>
  <si>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</si>
  <si>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</si>
  <si>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</si>
  <si>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</si>
  <si>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</si>
  <si>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</si>
  <si>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</si>
  <si>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</si>
  <si>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</si>
  <si>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</si>
  <si>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</si>
  <si>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</si>
  <si>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</si>
  <si>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</si>
  <si>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</si>
  <si>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</si>
  <si>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</si>
  <si>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</si>
  <si>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</si>
  <si>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</si>
  <si>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</si>
  <si>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</si>
  <si>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</si>
  <si>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</si>
  <si>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</si>
  <si>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</si>
  <si>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</si>
  <si>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</si>
  <si>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</si>
  <si>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</si>
  <si>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</si>
  <si>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</si>
  <si>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</si>
  <si>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</si>
  <si>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</si>
  <si>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</si>
  <si>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</si>
  <si>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</si>
  <si>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</si>
  <si>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</si>
  <si>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</si>
  <si>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</si>
  <si>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</si>
  <si>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</si>
  <si>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</si>
  <si>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</si>
  <si>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</si>
  <si>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</si>
  <si>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</si>
  <si>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</si>
  <si>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</si>
  <si>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</si>
  <si>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</si>
  <si>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</si>
  <si>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</si>
  <si>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</si>
  <si>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</si>
  <si>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</si>
  <si>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</si>
  <si>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</si>
  <si>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</si>
  <si>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</si>
  <si>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</si>
  <si>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</si>
  <si>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</si>
  <si>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</si>
  <si>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</si>
  <si>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</si>
  <si>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</si>
  <si>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</si>
  <si>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</si>
  <si>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</si>
  <si>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</si>
  <si>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</si>
  <si>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</si>
  <si>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</si>
  <si>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</si>
  <si>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</si>
  <si>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</si>
  <si>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</si>
  <si>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</si>
  <si>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</si>
  <si>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</si>
  <si>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</si>
  <si>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</si>
  <si>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</si>
  <si>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</si>
  <si>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</si>
  <si>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</si>
  <si>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</si>
  <si>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</si>
  <si>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</si>
  <si>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</si>
  <si>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</si>
  <si>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</si>
  <si>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</si>
  <si>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</si>
  <si>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</si>
  <si>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</si>
  <si>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</si>
  <si>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</si>
  <si>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</si>
  <si>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</si>
  <si>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</si>
  <si>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</si>
  <si>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</si>
  <si>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</si>
  <si>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</si>
  <si>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</si>
  <si>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</si>
  <si>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</si>
  <si>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</si>
  <si>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</si>
  <si>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</si>
  <si>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</si>
  <si>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</si>
  <si>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</si>
  <si>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</si>
  <si>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</si>
  <si>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</si>
  <si>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</si>
  <si>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</si>
  <si>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</si>
  <si>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</si>
  <si>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</si>
  <si>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</si>
  <si>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</si>
  <si>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</si>
  <si>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</si>
  <si>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</si>
  <si>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</si>
  <si>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</si>
  <si>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</si>
  <si>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</si>
  <si>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</si>
  <si>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</si>
  <si>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</si>
  <si>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</si>
  <si>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</si>
  <si>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</si>
  <si>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</si>
  <si>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</si>
  <si>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</si>
  <si>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</si>
  <si>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</si>
  <si>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</si>
  <si>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</si>
  <si>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</si>
  <si>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</si>
  <si>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</si>
  <si>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</si>
  <si>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</si>
  <si>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</si>
  <si>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</si>
  <si>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</si>
  <si>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</si>
  <si>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</si>
  <si>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</si>
  <si>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</si>
  <si>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</si>
  <si>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</si>
  <si>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</si>
  <si>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</si>
  <si>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</si>
  <si>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</si>
  <si>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</si>
  <si>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</si>
  <si>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</si>
  <si>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</si>
  <si>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</si>
  <si>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</si>
  <si>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</si>
  <si>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</si>
  <si>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</si>
  <si>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</si>
  <si>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</si>
  <si>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</si>
  <si>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</si>
  <si>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</si>
  <si>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</si>
  <si>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</si>
  <si>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</si>
  <si>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</si>
  <si>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</si>
  <si>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</si>
  <si>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</si>
  <si>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</si>
  <si>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</si>
  <si>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</si>
  <si>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</si>
  <si>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</si>
  <si>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</si>
  <si>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</si>
  <si>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</si>
  <si>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</si>
  <si>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</si>
  <si>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</si>
  <si>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</si>
  <si>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</si>
  <si>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</si>
  <si>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</si>
  <si>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</si>
  <si>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</si>
  <si>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</si>
  <si>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</si>
  <si>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</si>
  <si>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</si>
  <si>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</si>
  <si>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</si>
  <si>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</si>
  <si>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</si>
  <si>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</si>
  <si>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</si>
  <si>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</si>
  <si>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</si>
  <si>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</si>
  <si>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</si>
  <si>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</si>
  <si>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</si>
  <si>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</si>
  <si>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</si>
  <si>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</si>
  <si>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</si>
  <si>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</si>
  <si>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</si>
  <si>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</si>
  <si>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</si>
  <si>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</si>
  <si>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</si>
  <si>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</si>
  <si>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</si>
  <si>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</si>
  <si>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</si>
  <si>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</si>
  <si>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</si>
  <si>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</si>
  <si>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</si>
  <si>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</si>
  <si>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</si>
  <si>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</si>
  <si>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</si>
  <si>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</si>
  <si>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</si>
  <si>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</si>
  <si>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</si>
  <si>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</si>
  <si>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</si>
  <si>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</si>
  <si>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</si>
  <si>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</si>
  <si>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</si>
  <si>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</si>
  <si>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</si>
  <si>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</si>
  <si>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</si>
  <si>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</si>
  <si>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</si>
  <si>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</si>
  <si>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</si>
  <si>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</si>
  <si>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</si>
  <si>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</si>
  <si>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</si>
  <si>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</si>
  <si>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</si>
  <si>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</si>
  <si>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</si>
  <si>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</si>
  <si>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</si>
  <si>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</si>
  <si>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</si>
  <si>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</si>
  <si>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</si>
  <si>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</si>
  <si>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</si>
  <si>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</si>
  <si>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</si>
  <si>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</si>
  <si>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</si>
  <si>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</si>
  <si>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</si>
  <si>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</si>
  <si>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</si>
  <si>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</si>
  <si>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</si>
  <si>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</si>
  <si>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</si>
  <si>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</si>
  <si>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</si>
  <si>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</si>
  <si>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</si>
  <si>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</si>
  <si>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</si>
  <si>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</si>
  <si>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</si>
  <si>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</si>
  <si>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</si>
  <si>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</si>
  <si>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</si>
  <si>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</si>
  <si>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</si>
  <si>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</si>
  <si>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</si>
  <si>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</si>
  <si>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</si>
  <si>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</si>
  <si>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</si>
  <si>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</si>
  <si>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</si>
  <si>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</si>
  <si>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</si>
  <si>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</si>
  <si>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</si>
  <si>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</si>
  <si>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</si>
  <si>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</si>
  <si>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</si>
  <si>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</si>
  <si>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</si>
  <si>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</si>
  <si>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</si>
  <si>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</si>
  <si>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</si>
  <si>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</si>
  <si>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</si>
  <si>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</si>
  <si>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</si>
  <si>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</si>
  <si>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</si>
  <si>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</si>
  <si>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</si>
  <si>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</si>
  <si>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</si>
  <si>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</si>
  <si>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</si>
  <si>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</si>
  <si>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</si>
  <si>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</si>
  <si>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</si>
  <si>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</si>
  <si>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</si>
  <si>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</si>
  <si>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</si>
  <si>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</si>
  <si>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</si>
  <si>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</si>
  <si>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</si>
  <si>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</si>
  <si>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</si>
  <si>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</si>
  <si>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</si>
  <si>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</si>
  <si>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</si>
  <si>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</si>
  <si>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</si>
  <si>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</si>
  <si>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</si>
  <si>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</si>
  <si>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</si>
  <si>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</si>
  <si>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</si>
  <si>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</si>
  <si>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</si>
  <si>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</si>
  <si>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</si>
  <si>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</si>
  <si>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</si>
  <si>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</si>
  <si>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</si>
  <si>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</si>
  <si>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</si>
  <si>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</si>
  <si>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</si>
  <si>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</si>
  <si>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</si>
  <si>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</si>
  <si>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</si>
  <si>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</si>
  <si>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</si>
  <si>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</si>
  <si>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</si>
  <si>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</si>
  <si>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</si>
  <si>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</si>
  <si>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</si>
  <si>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</si>
  <si>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</si>
  <si>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</si>
  <si>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</si>
  <si>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</si>
  <si>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</si>
  <si>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</si>
  <si>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</si>
  <si>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</si>
  <si>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</si>
  <si>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</si>
  <si>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</si>
  <si>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</si>
  <si>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</si>
  <si>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</si>
  <si>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</si>
  <si>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</si>
  <si>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</si>
  <si>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</si>
  <si>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</si>
  <si>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</si>
  <si>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</si>
  <si>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</si>
  <si>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</si>
  <si>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</si>
  <si>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</si>
  <si>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</si>
  <si>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</si>
  <si>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</si>
  <si>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</si>
  <si>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</si>
  <si>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</si>
  <si>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</si>
  <si>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</si>
  <si>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</si>
  <si>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</si>
  <si>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</si>
  <si>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</si>
  <si>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</si>
  <si>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</si>
  <si>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</si>
  <si>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</si>
  <si>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</si>
  <si>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</si>
  <si>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</si>
  <si>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</si>
  <si>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</si>
  <si>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</si>
  <si>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</si>
  <si>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</si>
  <si>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</si>
  <si>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</si>
  <si>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</si>
  <si>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</si>
  <si>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</si>
  <si>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</si>
  <si>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</si>
  <si>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</si>
  <si>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</si>
  <si>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</si>
  <si>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</si>
  <si>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</si>
  <si>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</si>
  <si>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</si>
  <si>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</si>
  <si>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</si>
  <si>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</si>
  <si>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</si>
  <si>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</si>
  <si>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</si>
  <si>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</si>
  <si>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</si>
  <si>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</si>
  <si>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</si>
  <si>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</si>
  <si>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</si>
  <si>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</si>
  <si>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</si>
  <si>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</si>
  <si>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</si>
  <si>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</si>
  <si>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</si>
  <si>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</si>
  <si>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</si>
  <si>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</si>
  <si>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</si>
  <si>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</si>
  <si>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</si>
  <si>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</si>
  <si>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</si>
  <si>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</si>
  <si>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</si>
  <si>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</si>
  <si>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</si>
  <si>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</si>
  <si>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</si>
  <si>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</si>
  <si>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</si>
  <si>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</si>
  <si>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</si>
  <si>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</si>
  <si>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</si>
  <si>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</si>
  <si>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</si>
  <si>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</si>
  <si>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</si>
  <si>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</si>
  <si>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</si>
  <si>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</si>
  <si>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</si>
  <si>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</si>
  <si>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</si>
  <si>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</si>
  <si>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</si>
  <si>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</si>
  <si>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</si>
  <si>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</si>
  <si>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</si>
  <si>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</si>
  <si>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</si>
  <si>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</si>
  <si>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</si>
  <si>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</si>
  <si>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</si>
  <si>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</si>
  <si>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</si>
  <si>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</si>
  <si>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</si>
  <si>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</si>
  <si>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</si>
  <si>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</si>
  <si>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</si>
  <si>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</si>
  <si>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</si>
  <si>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</si>
  <si>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</si>
  <si>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</si>
  <si>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</si>
  <si>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</si>
  <si>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</si>
  <si>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</si>
  <si>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</si>
  <si>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</si>
  <si>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</si>
  <si>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</si>
  <si>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</si>
  <si>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</si>
  <si>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</si>
  <si>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</si>
  <si>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</si>
  <si>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</si>
  <si>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</si>
  <si>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</si>
  <si>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</si>
  <si>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</si>
  <si>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</si>
  <si>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</si>
  <si>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</si>
  <si>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</si>
  <si>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</si>
  <si>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</si>
  <si>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</si>
  <si>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</si>
  <si>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</si>
  <si>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</si>
  <si>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</si>
  <si>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</si>
  <si>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</si>
  <si>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</si>
  <si>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</si>
  <si>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</si>
  <si>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</si>
  <si>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</si>
  <si>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</si>
  <si>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</si>
  <si>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</si>
  <si>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</si>
  <si>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</si>
  <si>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</si>
  <si>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</si>
  <si>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</si>
  <si>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</si>
  <si>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</si>
  <si>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</si>
  <si>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</si>
  <si>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</si>
  <si>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</si>
  <si>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</si>
  <si>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</si>
  <si>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</si>
  <si>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</si>
  <si>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</si>
  <si>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</si>
  <si>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</si>
  <si>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</si>
  <si>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</si>
  <si>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</si>
  <si>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</si>
  <si>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</si>
  <si>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</si>
  <si>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</si>
  <si>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</si>
  <si>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</si>
  <si>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</si>
  <si>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</si>
  <si>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</si>
  <si>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</si>
  <si>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</si>
  <si>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</si>
  <si>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</si>
  <si>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</si>
  <si>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</si>
  <si>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</si>
  <si>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</si>
  <si>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</si>
  <si>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</si>
  <si>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</si>
  <si>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</si>
  <si>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</si>
  <si>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</si>
  <si>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</si>
  <si>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</si>
  <si>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</si>
  <si>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</si>
  <si>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</si>
  <si>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</si>
  <si>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</si>
  <si>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</si>
  <si>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</si>
  <si>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</si>
  <si>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</si>
  <si>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</si>
  <si>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</si>
  <si>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</si>
  <si>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</si>
  <si>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</si>
  <si>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</si>
  <si>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</si>
  <si>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</si>
  <si>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</si>
  <si>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</si>
  <si>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</si>
  <si>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</si>
  <si>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</si>
  <si>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</si>
  <si>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</si>
  <si>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</si>
  <si>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</si>
  <si>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</si>
  <si>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</si>
  <si>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</si>
  <si>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</si>
  <si>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</si>
  <si>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</si>
  <si>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</si>
  <si>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</si>
  <si>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</si>
  <si>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</si>
  <si>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</si>
  <si>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</si>
  <si>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</si>
  <si>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</si>
  <si>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</si>
  <si>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</si>
  <si>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</si>
  <si>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</si>
  <si>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</si>
  <si>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</si>
  <si>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</si>
  <si>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</si>
  <si>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</si>
  <si>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</si>
  <si>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</si>
  <si>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</si>
  <si>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</si>
  <si>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</si>
  <si>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</si>
  <si>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</si>
  <si>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</si>
  <si>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</si>
  <si>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</si>
  <si>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</si>
  <si>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</si>
  <si>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</si>
  <si>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</si>
  <si>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</si>
  <si>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</si>
  <si>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</si>
  <si>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</si>
  <si>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</si>
  <si>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</si>
  <si>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</si>
  <si>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</si>
  <si>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</si>
  <si>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</si>
  <si>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</si>
  <si>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</si>
  <si>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</si>
  <si>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</si>
  <si>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</si>
  <si>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</si>
  <si>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</si>
  <si>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</si>
  <si>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</si>
  <si>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</si>
  <si>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</si>
  <si>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</si>
  <si>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</si>
  <si>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</si>
  <si>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</si>
  <si>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</si>
  <si>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</si>
  <si>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</si>
  <si>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</si>
  <si>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</si>
  <si>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</si>
  <si>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</si>
  <si>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</si>
  <si>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</si>
  <si>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</si>
  <si>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</si>
  <si>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</si>
  <si>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</si>
  <si>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</si>
  <si>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</si>
  <si>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</si>
  <si>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</si>
  <si>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</si>
  <si>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</si>
  <si>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</si>
  <si>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</si>
  <si>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</si>
  <si>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</si>
  <si>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</si>
  <si>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</si>
  <si>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</si>
  <si>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</si>
  <si>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</si>
  <si>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</si>
  <si>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</si>
  <si>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</si>
  <si>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</si>
  <si>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</si>
  <si>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</si>
  <si>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</si>
  <si>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</si>
  <si>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</si>
  <si>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</si>
  <si>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</si>
  <si>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</si>
  <si>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</si>
  <si>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</si>
  <si>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</si>
  <si>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</si>
  <si>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</si>
  <si>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</si>
  <si>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</si>
  <si>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</si>
  <si>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</si>
  <si>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</si>
  <si>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</si>
  <si>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</si>
  <si>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</si>
  <si>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</si>
  <si>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</si>
  <si>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</si>
  <si>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</si>
  <si>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</si>
  <si>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</si>
  <si>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</si>
  <si>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</si>
  <si>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</si>
  <si>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</si>
  <si>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</si>
  <si>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</si>
  <si>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</si>
  <si>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</si>
  <si>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</si>
  <si>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</si>
  <si>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</si>
  <si>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</si>
  <si>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</si>
  <si>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</si>
  <si>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</si>
  <si>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</si>
  <si>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</si>
  <si>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</si>
  <si>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</si>
  <si>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</si>
  <si>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</si>
  <si>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</si>
  <si>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</si>
  <si>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</si>
  <si>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</si>
  <si>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</si>
  <si>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</si>
  <si>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</si>
  <si>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</si>
  <si>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</si>
  <si>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</si>
  <si>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</si>
  <si>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</si>
  <si>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</si>
  <si>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</si>
  <si>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</si>
  <si>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</si>
  <si>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</si>
  <si>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</si>
  <si>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</si>
  <si>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</si>
  <si>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</si>
  <si>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</si>
  <si>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</si>
  <si>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</si>
  <si>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</si>
  <si>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</si>
  <si>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</si>
  <si>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</si>
  <si>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</si>
  <si>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</si>
  <si>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</si>
  <si>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</si>
  <si>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</si>
  <si>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</si>
  <si>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</si>
  <si>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</si>
  <si>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</si>
  <si>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</si>
  <si>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</si>
  <si>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</si>
  <si>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</si>
  <si>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</si>
  <si>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</si>
  <si>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</si>
  <si>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</si>
  <si>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</si>
  <si>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</si>
  <si>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</si>
  <si>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</si>
  <si>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</si>
  <si>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</si>
  <si>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</si>
  <si>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</si>
  <si>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</si>
  <si>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</si>
  <si>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</si>
  <si>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</si>
  <si>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</si>
  <si>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</si>
  <si>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</si>
  <si>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</si>
  <si>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</si>
  <si>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</si>
  <si>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</si>
  <si>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</si>
  <si>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</si>
  <si>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</si>
  <si>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</si>
  <si>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</si>
  <si>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</si>
  <si>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</si>
  <si>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</si>
  <si>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</si>
  <si>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</si>
  <si>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</si>
  <si>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</si>
  <si>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</si>
  <si>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</si>
  <si>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</si>
  <si>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</si>
  <si>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</si>
  <si>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</si>
  <si>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</si>
  <si>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</si>
  <si>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</si>
  <si>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</si>
  <si>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</si>
  <si>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</si>
  <si>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</si>
  <si>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</si>
  <si>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</si>
  <si>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</si>
  <si>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</si>
  <si>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</si>
  <si>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</si>
  <si>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</si>
  <si>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</si>
  <si>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</si>
  <si>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</si>
  <si>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</si>
  <si>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</si>
  <si>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</si>
  <si>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</si>
  <si>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</si>
  <si>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</si>
  <si>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</si>
  <si>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</si>
  <si>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</si>
  <si>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</si>
  <si>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</si>
  <si>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</si>
  <si>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</si>
  <si>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</si>
  <si>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</si>
  <si>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</si>
  <si>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</si>
  <si>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</si>
  <si>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</si>
  <si>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</si>
  <si>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</si>
  <si>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</si>
  <si>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</si>
  <si>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</si>
  <si>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</si>
  <si>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</si>
  <si>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</si>
  <si>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</si>
  <si>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</si>
  <si>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</si>
  <si>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</si>
  <si>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</si>
  <si>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</si>
  <si>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</si>
  <si>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</si>
  <si>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</si>
  <si>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</si>
  <si>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</si>
  <si>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</si>
  <si>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</si>
  <si>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</si>
  <si>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</si>
  <si>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</si>
  <si>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</si>
  <si>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</si>
  <si>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</si>
  <si>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</si>
  <si>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</si>
  <si>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</si>
  <si>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</si>
  <si>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</si>
  <si>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</si>
  <si>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</si>
  <si>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</si>
  <si>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</si>
  <si>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</si>
  <si>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</si>
  <si>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</si>
  <si>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</si>
  <si>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</si>
  <si>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</si>
  <si>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</si>
  <si>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</si>
  <si>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</si>
  <si>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</si>
  <si>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</si>
  <si>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</si>
  <si>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</si>
  <si>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</si>
  <si>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</si>
  <si>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</si>
  <si>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</si>
  <si>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</si>
  <si>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</si>
  <si>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</si>
  <si>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</si>
  <si>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</si>
  <si>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</si>
  <si>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</si>
  <si>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</si>
  <si>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</si>
  <si>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</si>
  <si>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</si>
  <si>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</si>
  <si>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</si>
  <si>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</si>
  <si>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</si>
  <si>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</si>
  <si>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</si>
  <si>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</si>
  <si>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</si>
  <si>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</si>
  <si>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</si>
  <si>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</si>
  <si>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</si>
  <si>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</si>
  <si>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</si>
  <si>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</si>
  <si>
    <t>1.4.9</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</si>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</sst>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8"/>
  <sheetViews>
    <sheetView tabSelected="1" topLeftCell="A85" workbookViewId="0">
      <selection activeCell="B88" sqref="B88"/>
    </sheetView>
  </sheetViews>
  <sheetFormatPr defaultColWidth="8.88671875" defaultRowHeight="13.2" x14ac:dyDescent="0.25"/>
  <cols>
    <col min="1" max="1" width="8.88671875" style="27"/>
    <col min="2" max="2" width="8.88671875" style="26"/>
    <col min="3" max="3" width="36.77734375" style="26" customWidth="1"/>
    <col min="4" max="4" width="12.109375" style="26" customWidth="1"/>
    <col min="5" max="5" width="8.88671875" style="26"/>
    <col min="6" max="6" width="17.44140625" style="26" customWidth="1"/>
    <col min="7" max="7" width="6" style="26" bestFit="1" customWidth="1"/>
    <col min="8" max="8" width="15.109375" style="26" bestFit="1" customWidth="1"/>
    <col min="9" max="9" width="15.109375" style="26" customWidth="1"/>
    <col min="10" max="10" width="102.88671875" style="26" customWidth="1"/>
    <col min="11" max="12" width="8.88671875" style="26"/>
    <col min="13" max="13" width="11.88671875" style="26" customWidth="1"/>
    <col min="14" max="16384" width="8.88671875" style="26"/>
  </cols>
  <sheetData>
    <row r="1" spans="1:19" ht="14.4" x14ac:dyDescent="0.25">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5">
      <c r="A2" s="29" t="str">
        <f>[1]Enums!$A$134</f>
        <v>1.0.0</v>
      </c>
      <c r="B2" s="33" t="s">
        <v>2027</v>
      </c>
      <c r="C2" s="31" t="s">
        <v>2026</v>
      </c>
      <c r="D2" s="32" t="str">
        <f>[1]Enums!$A$26</f>
        <v>PC Item</v>
      </c>
      <c r="E2" s="26">
        <v>2</v>
      </c>
      <c r="F2" s="26" t="b">
        <v>1</v>
      </c>
      <c r="H2" s="26">
        <v>64</v>
      </c>
    </row>
    <row r="3" spans="1:19" x14ac:dyDescent="0.25">
      <c r="A3" s="29" t="str">
        <f>[1]Enums!$A$134</f>
        <v>1.0.0</v>
      </c>
      <c r="B3" s="33" t="s">
        <v>2025</v>
      </c>
      <c r="C3" s="32" t="s">
        <v>2024</v>
      </c>
      <c r="D3" s="32" t="str">
        <f>[1]Enums!$A$26</f>
        <v>PC Item</v>
      </c>
      <c r="E3" s="32">
        <v>1</v>
      </c>
      <c r="F3" s="26" t="b">
        <v>1</v>
      </c>
      <c r="H3" s="26">
        <v>1</v>
      </c>
    </row>
    <row r="4" spans="1:19" x14ac:dyDescent="0.25">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5">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5">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5">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5">
      <c r="A8" s="29" t="str">
        <f>[1]Enums!$A$134</f>
        <v>1.0.0</v>
      </c>
      <c r="B8" s="33" t="s">
        <v>2020</v>
      </c>
      <c r="C8" s="32" t="s">
        <v>2019</v>
      </c>
      <c r="D8" s="32" t="str">
        <f>[1]Enums!$A$24</f>
        <v>Tool</v>
      </c>
      <c r="E8" s="32"/>
      <c r="F8" s="26" t="b">
        <v>1</v>
      </c>
      <c r="H8" s="26">
        <v>1</v>
      </c>
      <c r="I8" s="26">
        <v>30</v>
      </c>
    </row>
    <row r="9" spans="1:19" x14ac:dyDescent="0.25">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5">
      <c r="A10" s="29" t="str">
        <f>[1]Enums!$A$134</f>
        <v>1.0.0</v>
      </c>
      <c r="B10" s="13" t="s">
        <v>2017</v>
      </c>
      <c r="C10" s="34" t="s">
        <v>2016</v>
      </c>
      <c r="D10" s="32" t="str">
        <f>[1]Enums!$A$24</f>
        <v>Tool</v>
      </c>
      <c r="E10" s="32"/>
      <c r="F10" s="26" t="b">
        <v>1</v>
      </c>
      <c r="H10" s="26">
        <v>1</v>
      </c>
      <c r="J10" s="31" t="s">
        <v>2015</v>
      </c>
      <c r="K10" s="26">
        <v>0.3</v>
      </c>
    </row>
    <row r="11" spans="1:19" x14ac:dyDescent="0.25">
      <c r="A11" s="29" t="str">
        <f>[1]Enums!$A$134</f>
        <v>1.0.0</v>
      </c>
      <c r="B11" s="33" t="s">
        <v>2014</v>
      </c>
      <c r="C11" s="32" t="s">
        <v>2013</v>
      </c>
      <c r="D11" s="32" t="str">
        <f>[1]Enums!$A$24</f>
        <v>Tool</v>
      </c>
      <c r="E11" s="32"/>
      <c r="F11" s="26" t="b">
        <v>1</v>
      </c>
      <c r="H11" s="26">
        <v>1</v>
      </c>
    </row>
    <row r="12" spans="1:19" x14ac:dyDescent="0.25">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5">
      <c r="A13" s="29" t="str">
        <f>[1]Enums!$A$134</f>
        <v>1.0.0</v>
      </c>
      <c r="B13" s="33" t="s">
        <v>2009</v>
      </c>
      <c r="C13" s="32" t="s">
        <v>2163</v>
      </c>
      <c r="D13" s="32" t="str">
        <f>[1]Enums!$A$21</f>
        <v>Armor</v>
      </c>
      <c r="E13" s="32"/>
      <c r="F13" s="26" t="b">
        <v>1</v>
      </c>
      <c r="H13" s="26">
        <v>1</v>
      </c>
      <c r="J13" s="26" t="s">
        <v>2008</v>
      </c>
      <c r="K13" s="26">
        <v>5000</v>
      </c>
      <c r="L13" s="26">
        <v>1</v>
      </c>
    </row>
    <row r="14" spans="1:19" x14ac:dyDescent="0.25">
      <c r="A14" s="29" t="str">
        <f>[1]Enums!$A$144</f>
        <v>1.1.0</v>
      </c>
      <c r="B14" s="13" t="s">
        <v>2160</v>
      </c>
      <c r="C14" s="32" t="s">
        <v>2164</v>
      </c>
      <c r="D14" s="32" t="str">
        <f>[1]Enums!$A$21</f>
        <v>Armor</v>
      </c>
      <c r="E14" s="32"/>
      <c r="F14" s="26" t="b">
        <v>0</v>
      </c>
      <c r="H14" s="26">
        <v>1</v>
      </c>
      <c r="J14" s="26" t="s">
        <v>2008</v>
      </c>
      <c r="K14" s="26">
        <v>10000</v>
      </c>
      <c r="L14" s="26">
        <v>1</v>
      </c>
    </row>
    <row r="15" spans="1:19" x14ac:dyDescent="0.25">
      <c r="A15" s="29" t="str">
        <f>[1]Enums!$A$144</f>
        <v>1.1.0</v>
      </c>
      <c r="B15" s="13" t="s">
        <v>2161</v>
      </c>
      <c r="C15" s="32" t="s">
        <v>2165</v>
      </c>
      <c r="D15" s="32" t="str">
        <f>[1]Enums!$A$21</f>
        <v>Armor</v>
      </c>
      <c r="E15" s="32"/>
      <c r="F15" s="26" t="b">
        <v>0</v>
      </c>
      <c r="H15" s="26">
        <v>1</v>
      </c>
      <c r="J15" s="26" t="s">
        <v>2008</v>
      </c>
      <c r="K15" s="26">
        <v>25000</v>
      </c>
      <c r="L15" s="26">
        <v>1</v>
      </c>
    </row>
    <row r="16" spans="1:19" x14ac:dyDescent="0.25">
      <c r="A16" s="29" t="str">
        <f>[1]Enums!$A$144</f>
        <v>1.1.0</v>
      </c>
      <c r="B16" s="13" t="s">
        <v>2162</v>
      </c>
      <c r="C16" s="32" t="s">
        <v>2166</v>
      </c>
      <c r="D16" s="32" t="str">
        <f>[1]Enums!$A$21</f>
        <v>Armor</v>
      </c>
      <c r="E16" s="32"/>
      <c r="F16" s="26" t="b">
        <v>0</v>
      </c>
      <c r="H16" s="26">
        <v>1</v>
      </c>
      <c r="J16" s="26" t="s">
        <v>2008</v>
      </c>
      <c r="K16" s="26">
        <v>50000</v>
      </c>
      <c r="L16" s="26">
        <v>1</v>
      </c>
    </row>
    <row r="17" spans="1:11" x14ac:dyDescent="0.25">
      <c r="A17" s="29" t="str">
        <f>[1]Enums!$A$134</f>
        <v>1.0.0</v>
      </c>
      <c r="B17" s="33" t="s">
        <v>2007</v>
      </c>
      <c r="C17" s="32" t="s">
        <v>2006</v>
      </c>
      <c r="D17" s="32" t="str">
        <f>[1]Enums!$A$26</f>
        <v>PC Item</v>
      </c>
      <c r="F17" s="26" t="b">
        <v>1</v>
      </c>
      <c r="H17" s="26">
        <v>64</v>
      </c>
    </row>
    <row r="18" spans="1:11" x14ac:dyDescent="0.25">
      <c r="A18" s="29" t="str">
        <f>[1]Enums!$A$134</f>
        <v>1.0.0</v>
      </c>
      <c r="B18" s="33" t="s">
        <v>2005</v>
      </c>
      <c r="C18" s="34" t="s">
        <v>2004</v>
      </c>
      <c r="D18" s="34" t="str">
        <f>[1]Enums!$A$28</f>
        <v>Food</v>
      </c>
      <c r="F18" s="26" t="b">
        <v>1</v>
      </c>
      <c r="H18" s="26">
        <v>64</v>
      </c>
    </row>
    <row r="19" spans="1:11" x14ac:dyDescent="0.25">
      <c r="A19" s="29" t="str">
        <f>[1]Enums!$A$134</f>
        <v>1.0.0</v>
      </c>
      <c r="B19" s="33" t="s">
        <v>2003</v>
      </c>
      <c r="C19" s="34" t="s">
        <v>2002</v>
      </c>
      <c r="D19" s="34" t="str">
        <f>[1]Enums!$A$28</f>
        <v>Food</v>
      </c>
      <c r="F19" s="26" t="b">
        <v>1</v>
      </c>
      <c r="H19" s="26">
        <v>64</v>
      </c>
    </row>
    <row r="20" spans="1:11" ht="14.4" x14ac:dyDescent="0.25">
      <c r="A20" s="29" t="str">
        <f>[1]Enums!$A$134</f>
        <v>1.0.0</v>
      </c>
      <c r="B20" s="33" t="s">
        <v>2001</v>
      </c>
      <c r="C20" s="28" t="s">
        <v>2380</v>
      </c>
      <c r="D20" s="34" t="str">
        <f>[1]Enums!$A$26</f>
        <v>PC Item</v>
      </c>
      <c r="F20" s="26" t="b">
        <v>1</v>
      </c>
      <c r="H20" s="26">
        <v>64</v>
      </c>
    </row>
    <row r="21" spans="1:11" ht="14.4" x14ac:dyDescent="0.25">
      <c r="A21" s="29" t="str">
        <f>[1]Enums!$A$134</f>
        <v>1.0.0</v>
      </c>
      <c r="B21" s="33" t="s">
        <v>2000</v>
      </c>
      <c r="C21" s="28" t="s">
        <v>2156</v>
      </c>
      <c r="D21" s="34" t="str">
        <f>[1]Enums!$A$26</f>
        <v>PC Item</v>
      </c>
      <c r="F21" s="26" t="b">
        <v>1</v>
      </c>
      <c r="G21" s="28"/>
      <c r="H21" s="28">
        <v>64</v>
      </c>
      <c r="I21" s="28"/>
    </row>
    <row r="22" spans="1:11" ht="14.4" x14ac:dyDescent="0.25">
      <c r="A22" s="29" t="str">
        <f>[1]Enums!$A$144</f>
        <v>1.1.0</v>
      </c>
      <c r="B22" s="13" t="s">
        <v>2150</v>
      </c>
      <c r="C22" s="28" t="s">
        <v>2157</v>
      </c>
      <c r="D22" s="34" t="str">
        <f>[1]Enums!$A$26</f>
        <v>PC Item</v>
      </c>
      <c r="F22" s="26" t="b">
        <v>0</v>
      </c>
      <c r="G22" s="28"/>
      <c r="H22" s="28">
        <v>64</v>
      </c>
      <c r="I22" s="28"/>
    </row>
    <row r="23" spans="1:11" ht="14.4" x14ac:dyDescent="0.25">
      <c r="A23" s="29" t="str">
        <f>[1]Enums!$A$144</f>
        <v>1.1.0</v>
      </c>
      <c r="B23" s="13" t="s">
        <v>2151</v>
      </c>
      <c r="C23" s="28" t="s">
        <v>2158</v>
      </c>
      <c r="D23" s="34" t="str">
        <f>[1]Enums!$A$26</f>
        <v>PC Item</v>
      </c>
      <c r="F23" s="26" t="b">
        <v>0</v>
      </c>
      <c r="G23" s="28"/>
      <c r="H23" s="28">
        <v>64</v>
      </c>
      <c r="I23" s="28"/>
    </row>
    <row r="24" spans="1:11" ht="14.4" x14ac:dyDescent="0.25">
      <c r="A24" s="29" t="str">
        <f>[1]Enums!$A$144</f>
        <v>1.1.0</v>
      </c>
      <c r="B24" s="13" t="s">
        <v>2152</v>
      </c>
      <c r="C24" s="28" t="s">
        <v>2159</v>
      </c>
      <c r="D24" s="34" t="str">
        <f>[1]Enums!$A$26</f>
        <v>PC Item</v>
      </c>
      <c r="F24" s="26" t="b">
        <v>0</v>
      </c>
      <c r="G24" s="28"/>
      <c r="H24" s="28">
        <v>64</v>
      </c>
      <c r="I24" s="28"/>
    </row>
    <row r="25" spans="1:11" ht="14.4" x14ac:dyDescent="0.25">
      <c r="A25" s="29" t="str">
        <f>[1]Enums!$A$134</f>
        <v>1.0.0</v>
      </c>
      <c r="B25" s="33" t="s">
        <v>1999</v>
      </c>
      <c r="C25" s="28" t="s">
        <v>1998</v>
      </c>
      <c r="D25" s="28" t="str">
        <f>[1]Enums!$A$24</f>
        <v>Tool</v>
      </c>
      <c r="E25" s="26">
        <v>4</v>
      </c>
      <c r="F25" s="26" t="b">
        <v>1</v>
      </c>
      <c r="H25" s="26">
        <v>1</v>
      </c>
    </row>
    <row r="26" spans="1:11" ht="14.4" x14ac:dyDescent="0.25">
      <c r="A26" s="29" t="str">
        <f>[1]Enums!$A$134</f>
        <v>1.0.0</v>
      </c>
      <c r="B26" s="33" t="s">
        <v>1997</v>
      </c>
      <c r="C26" s="28" t="s">
        <v>1996</v>
      </c>
      <c r="D26" s="28" t="str">
        <f>[1]Enums!$A$26</f>
        <v>PC Item</v>
      </c>
      <c r="F26" s="26" t="b">
        <v>1</v>
      </c>
      <c r="H26" s="26">
        <v>64</v>
      </c>
    </row>
    <row r="27" spans="1:11" ht="14.4" x14ac:dyDescent="0.25">
      <c r="A27" s="29" t="str">
        <f>[1]Enums!$A$134</f>
        <v>1.0.0</v>
      </c>
      <c r="B27" s="33" t="s">
        <v>1995</v>
      </c>
      <c r="C27" s="28" t="s">
        <v>1994</v>
      </c>
      <c r="D27" s="28" t="str">
        <f>[1]Enums!$A$26</f>
        <v>PC Item</v>
      </c>
      <c r="F27" s="26" t="b">
        <v>1</v>
      </c>
      <c r="H27" s="26">
        <v>64</v>
      </c>
    </row>
    <row r="28" spans="1:11" ht="14.4" x14ac:dyDescent="0.25">
      <c r="A28" s="29" t="str">
        <f>[1]Enums!$A$134</f>
        <v>1.0.0</v>
      </c>
      <c r="B28" s="33" t="s">
        <v>1993</v>
      </c>
      <c r="C28" s="28" t="s">
        <v>1992</v>
      </c>
      <c r="D28" s="28" t="str">
        <f>[1]Enums!$A$26</f>
        <v>PC Item</v>
      </c>
      <c r="F28" s="26" t="b">
        <v>1</v>
      </c>
      <c r="H28" s="26">
        <v>64</v>
      </c>
    </row>
    <row r="29" spans="1:11" ht="14.4" x14ac:dyDescent="0.25">
      <c r="A29" s="29" t="str">
        <f>[1]Enums!$A$134</f>
        <v>1.0.0</v>
      </c>
      <c r="B29" s="33" t="s">
        <v>1991</v>
      </c>
      <c r="C29" s="28" t="s">
        <v>1990</v>
      </c>
      <c r="D29" s="28" t="str">
        <f>[1]Enums!$A$26</f>
        <v>PC Item</v>
      </c>
      <c r="F29" s="26" t="b">
        <v>1</v>
      </c>
      <c r="H29" s="26">
        <v>64</v>
      </c>
      <c r="J29" s="26" t="s">
        <v>1989</v>
      </c>
      <c r="K29" s="26">
        <v>24</v>
      </c>
    </row>
    <row r="30" spans="1:11" ht="14.4" x14ac:dyDescent="0.25">
      <c r="A30" s="29" t="str">
        <f>[1]Enums!$A$134</f>
        <v>1.0.0</v>
      </c>
      <c r="B30" s="33" t="s">
        <v>1988</v>
      </c>
      <c r="C30" s="28" t="s">
        <v>1987</v>
      </c>
      <c r="D30" s="28" t="str">
        <f>[1]Enums!$A$26</f>
        <v>PC Item</v>
      </c>
      <c r="E30" s="26">
        <v>4</v>
      </c>
      <c r="F30" s="26" t="b">
        <v>1</v>
      </c>
      <c r="H30" s="26">
        <v>64</v>
      </c>
    </row>
    <row r="31" spans="1:11" ht="14.4" x14ac:dyDescent="0.25">
      <c r="A31" s="29" t="str">
        <f>[1]Enums!$A$134</f>
        <v>1.0.0</v>
      </c>
      <c r="B31" s="13" t="s">
        <v>1986</v>
      </c>
      <c r="C31" s="26" t="s">
        <v>1985</v>
      </c>
      <c r="D31" s="28" t="str">
        <f>[1]Enums!$A$26</f>
        <v>PC Item</v>
      </c>
      <c r="E31" s="28"/>
      <c r="F31" s="28" t="b">
        <v>1</v>
      </c>
      <c r="H31" s="26">
        <v>64</v>
      </c>
    </row>
    <row r="32" spans="1:11" ht="14.4" x14ac:dyDescent="0.25">
      <c r="A32" s="29" t="str">
        <f>[1]Enums!$A$134</f>
        <v>1.0.0</v>
      </c>
      <c r="B32" s="13" t="s">
        <v>1984</v>
      </c>
      <c r="C32" s="26" t="s">
        <v>1983</v>
      </c>
      <c r="D32" s="28" t="str">
        <f>[1]Enums!$A$26</f>
        <v>PC Item</v>
      </c>
      <c r="F32" s="26" t="b">
        <v>1</v>
      </c>
      <c r="H32" s="26">
        <v>64</v>
      </c>
    </row>
    <row r="33" spans="1:12" ht="14.4" x14ac:dyDescent="0.25">
      <c r="A33" s="29" t="str">
        <f>[1]Enums!$A$134</f>
        <v>1.0.0</v>
      </c>
      <c r="B33" s="13" t="s">
        <v>1982</v>
      </c>
      <c r="C33" s="26" t="s">
        <v>1981</v>
      </c>
      <c r="D33" s="28" t="str">
        <f>[1]Enums!$A$26</f>
        <v>PC Item</v>
      </c>
      <c r="E33" s="26">
        <v>4</v>
      </c>
      <c r="F33" s="26" t="b">
        <v>1</v>
      </c>
      <c r="H33" s="26">
        <v>64</v>
      </c>
    </row>
    <row r="34" spans="1:12" ht="14.4" x14ac:dyDescent="0.25">
      <c r="A34" s="29" t="str">
        <f>[1]Enums!$A$134</f>
        <v>1.0.0</v>
      </c>
      <c r="B34" s="13" t="s">
        <v>1980</v>
      </c>
      <c r="C34" s="26" t="s">
        <v>1979</v>
      </c>
      <c r="D34" s="28" t="str">
        <f>[1]Enums!$A$26</f>
        <v>PC Item</v>
      </c>
      <c r="E34" s="26">
        <v>8</v>
      </c>
      <c r="F34" s="26" t="b">
        <v>1</v>
      </c>
      <c r="H34" s="26">
        <v>64</v>
      </c>
    </row>
    <row r="35" spans="1:12" ht="14.4" x14ac:dyDescent="0.25">
      <c r="A35" s="29" t="str">
        <f>[1]Enums!$A$137</f>
        <v>1.0.3</v>
      </c>
      <c r="B35" s="13" t="s">
        <v>1978</v>
      </c>
      <c r="C35" s="31" t="s">
        <v>1977</v>
      </c>
      <c r="D35" s="28" t="str">
        <f>[1]Enums!$A$24</f>
        <v>Tool</v>
      </c>
      <c r="E35" s="26">
        <v>4</v>
      </c>
      <c r="F35" s="26" t="b">
        <v>1</v>
      </c>
      <c r="G35" s="28"/>
      <c r="H35" s="28">
        <v>1</v>
      </c>
      <c r="I35" s="28"/>
      <c r="J35" s="31" t="s">
        <v>1966</v>
      </c>
      <c r="K35" s="26">
        <v>10</v>
      </c>
    </row>
    <row r="36" spans="1:12" ht="14.4" x14ac:dyDescent="0.25">
      <c r="A36" s="29" t="str">
        <f>[1]Enums!$A$137</f>
        <v>1.0.3</v>
      </c>
      <c r="B36" s="13" t="s">
        <v>1976</v>
      </c>
      <c r="C36" s="31" t="s">
        <v>1975</v>
      </c>
      <c r="D36" s="28" t="str">
        <f>[1]Enums!$A$24</f>
        <v>Tool</v>
      </c>
      <c r="E36" s="26">
        <v>4</v>
      </c>
      <c r="F36" s="26" t="b">
        <v>1</v>
      </c>
      <c r="G36" s="28"/>
      <c r="H36" s="28">
        <v>1</v>
      </c>
      <c r="I36" s="28"/>
      <c r="J36" s="31" t="s">
        <v>1966</v>
      </c>
      <c r="K36" s="26">
        <v>15</v>
      </c>
    </row>
    <row r="37" spans="1:12" ht="14.4" x14ac:dyDescent="0.25">
      <c r="A37" s="29" t="str">
        <f>[1]Enums!$A$137</f>
        <v>1.0.3</v>
      </c>
      <c r="B37" s="13" t="s">
        <v>1974</v>
      </c>
      <c r="C37" s="31" t="s">
        <v>1973</v>
      </c>
      <c r="D37" s="28" t="str">
        <f>[1]Enums!$A$24</f>
        <v>Tool</v>
      </c>
      <c r="E37" s="26">
        <v>4</v>
      </c>
      <c r="F37" s="26" t="b">
        <v>1</v>
      </c>
      <c r="G37" s="28"/>
      <c r="H37" s="28">
        <v>1</v>
      </c>
      <c r="I37" s="28"/>
      <c r="J37" s="31" t="s">
        <v>1966</v>
      </c>
      <c r="K37" s="26">
        <v>20</v>
      </c>
    </row>
    <row r="38" spans="1:12" ht="14.4" x14ac:dyDescent="0.25">
      <c r="A38" s="29" t="str">
        <f>[1]Enums!$A$137</f>
        <v>1.0.3</v>
      </c>
      <c r="B38" s="13" t="s">
        <v>1972</v>
      </c>
      <c r="C38" s="31" t="s">
        <v>1971</v>
      </c>
      <c r="D38" s="28" t="str">
        <f>[1]Enums!$A$24</f>
        <v>Tool</v>
      </c>
      <c r="E38" s="26">
        <v>4</v>
      </c>
      <c r="F38" s="26" t="b">
        <v>1</v>
      </c>
      <c r="G38" s="28"/>
      <c r="H38" s="28">
        <v>1</v>
      </c>
      <c r="I38" s="28"/>
      <c r="J38" s="31" t="s">
        <v>1966</v>
      </c>
      <c r="K38" s="26">
        <v>5</v>
      </c>
    </row>
    <row r="39" spans="1:12" ht="14.4" x14ac:dyDescent="0.25">
      <c r="A39" s="29" t="str">
        <f>[1]Enums!$A$137</f>
        <v>1.0.3</v>
      </c>
      <c r="B39" s="13" t="s">
        <v>1970</v>
      </c>
      <c r="C39" s="31" t="s">
        <v>1969</v>
      </c>
      <c r="D39" s="28" t="str">
        <f>[1]Enums!$A$24</f>
        <v>Tool</v>
      </c>
      <c r="E39" s="26">
        <v>4</v>
      </c>
      <c r="F39" s="26" t="b">
        <v>1</v>
      </c>
      <c r="G39" s="28"/>
      <c r="H39" s="28">
        <v>1</v>
      </c>
      <c r="I39" s="28"/>
      <c r="J39" s="31" t="s">
        <v>1966</v>
      </c>
      <c r="K39" s="26">
        <v>10</v>
      </c>
    </row>
    <row r="40" spans="1:12" ht="14.4" x14ac:dyDescent="0.25">
      <c r="A40" s="29" t="str">
        <f>[1]Enums!$A$137</f>
        <v>1.0.3</v>
      </c>
      <c r="B40" s="13" t="s">
        <v>1968</v>
      </c>
      <c r="C40" s="31" t="s">
        <v>1967</v>
      </c>
      <c r="D40" s="28" t="str">
        <f>[1]Enums!$A$24</f>
        <v>Tool</v>
      </c>
      <c r="E40" s="26">
        <v>4</v>
      </c>
      <c r="F40" s="26" t="b">
        <v>1</v>
      </c>
      <c r="G40" s="28"/>
      <c r="H40" s="28">
        <v>1</v>
      </c>
      <c r="I40" s="28"/>
      <c r="J40" s="31" t="s">
        <v>1966</v>
      </c>
      <c r="K40" s="26">
        <v>15</v>
      </c>
    </row>
    <row r="41" spans="1:12" ht="14.4" x14ac:dyDescent="0.25">
      <c r="A41" s="29" t="str">
        <f>[1]Enums!$A$137</f>
        <v>1.0.3</v>
      </c>
      <c r="B41" s="31" t="s">
        <v>1965</v>
      </c>
      <c r="C41" s="31" t="s">
        <v>1964</v>
      </c>
      <c r="D41" s="28" t="str">
        <f>[1]Enums!$A$24</f>
        <v>Tool</v>
      </c>
      <c r="E41" s="26">
        <v>4</v>
      </c>
      <c r="F41" s="26" t="b">
        <v>0</v>
      </c>
      <c r="G41" s="28"/>
      <c r="H41" s="28">
        <v>1</v>
      </c>
      <c r="I41" s="28"/>
    </row>
    <row r="42" spans="1:12" ht="14.4" x14ac:dyDescent="0.25">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4.4" x14ac:dyDescent="0.25">
      <c r="A43" s="29" t="str">
        <f>[1]Enums!$A$144</f>
        <v>1.1.0</v>
      </c>
      <c r="B43" s="13" t="s">
        <v>2143</v>
      </c>
      <c r="C43" s="28" t="s">
        <v>2133</v>
      </c>
      <c r="D43" s="28" t="str">
        <f>[1]Enums!$A$26</f>
        <v>PC Item</v>
      </c>
      <c r="E43" s="26">
        <v>8</v>
      </c>
      <c r="F43" s="26" t="b">
        <v>0</v>
      </c>
      <c r="G43" s="28"/>
      <c r="H43" s="28">
        <v>1</v>
      </c>
      <c r="I43" s="28"/>
    </row>
    <row r="44" spans="1:12" ht="14.4" x14ac:dyDescent="0.25">
      <c r="A44" s="29" t="str">
        <f>[1]Enums!$A$144</f>
        <v>1.1.0</v>
      </c>
      <c r="B44" s="13" t="s">
        <v>2142</v>
      </c>
      <c r="C44" s="28" t="s">
        <v>2134</v>
      </c>
      <c r="D44" s="28" t="str">
        <f>[1]Enums!$A$26</f>
        <v>PC Item</v>
      </c>
      <c r="E44" s="26">
        <v>8</v>
      </c>
      <c r="F44" s="26" t="b">
        <v>0</v>
      </c>
      <c r="G44" s="28"/>
      <c r="H44" s="28">
        <v>1</v>
      </c>
      <c r="I44" s="28"/>
    </row>
    <row r="45" spans="1:12" ht="14.4" x14ac:dyDescent="0.25">
      <c r="A45" s="29" t="str">
        <f>[1]Enums!$A$144</f>
        <v>1.1.0</v>
      </c>
      <c r="B45" s="13" t="s">
        <v>2141</v>
      </c>
      <c r="C45" s="28" t="s">
        <v>2135</v>
      </c>
      <c r="D45" s="28" t="str">
        <f>[1]Enums!$A$26</f>
        <v>PC Item</v>
      </c>
      <c r="E45" s="26">
        <v>8</v>
      </c>
      <c r="F45" s="26" t="b">
        <v>0</v>
      </c>
      <c r="G45" s="28"/>
      <c r="H45" s="28">
        <v>1</v>
      </c>
      <c r="I45" s="28"/>
    </row>
    <row r="46" spans="1:12" ht="14.4" x14ac:dyDescent="0.25">
      <c r="A46" s="29" t="str">
        <f>[1]Enums!$A$144</f>
        <v>1.1.0</v>
      </c>
      <c r="B46" s="13" t="s">
        <v>2140</v>
      </c>
      <c r="C46" s="28" t="s">
        <v>2136</v>
      </c>
      <c r="D46" s="28" t="str">
        <f>[1]Enums!$A$26</f>
        <v>PC Item</v>
      </c>
      <c r="E46" s="26">
        <v>8</v>
      </c>
      <c r="F46" s="26" t="b">
        <v>0</v>
      </c>
      <c r="G46" s="28"/>
      <c r="H46" s="28">
        <v>1</v>
      </c>
      <c r="I46" s="28"/>
    </row>
    <row r="47" spans="1:12" ht="14.4" x14ac:dyDescent="0.25">
      <c r="A47" s="29" t="str">
        <f>[1]Enums!$A$144</f>
        <v>1.1.0</v>
      </c>
      <c r="B47" s="13" t="s">
        <v>2139</v>
      </c>
      <c r="C47" s="26" t="s">
        <v>2137</v>
      </c>
      <c r="D47" s="28" t="str">
        <f>[1]Enums!$A$26</f>
        <v>PC Item</v>
      </c>
      <c r="E47" s="26">
        <v>8</v>
      </c>
      <c r="F47" s="26" t="b">
        <v>0</v>
      </c>
      <c r="G47" s="28"/>
      <c r="H47" s="28">
        <v>1</v>
      </c>
      <c r="I47" s="28"/>
    </row>
    <row r="48" spans="1:12" ht="14.4" x14ac:dyDescent="0.25">
      <c r="A48" s="29" t="str">
        <f>[1]Enums!$A$144</f>
        <v>1.1.0</v>
      </c>
      <c r="B48" s="13" t="s">
        <v>2138</v>
      </c>
      <c r="C48" s="26" t="s">
        <v>2145</v>
      </c>
      <c r="D48" s="28" t="str">
        <f>[1]Enums!$A$26</f>
        <v>PC Item</v>
      </c>
      <c r="E48" s="26">
        <v>8</v>
      </c>
      <c r="F48" s="26" t="b">
        <v>0</v>
      </c>
      <c r="G48" s="28"/>
      <c r="H48" s="28">
        <v>1</v>
      </c>
      <c r="I48" s="28"/>
    </row>
    <row r="49" spans="1:15" ht="14.4" x14ac:dyDescent="0.25">
      <c r="A49" s="29" t="str">
        <f>[1]Enums!$A$144</f>
        <v>1.1.0</v>
      </c>
      <c r="B49" s="13" t="s">
        <v>2173</v>
      </c>
      <c r="C49" s="26" t="s">
        <v>2174</v>
      </c>
      <c r="D49" s="32" t="str">
        <f>[1]Enums!$A$21</f>
        <v>Armor</v>
      </c>
      <c r="E49" s="26">
        <v>8</v>
      </c>
      <c r="F49" s="26" t="b">
        <v>0</v>
      </c>
      <c r="G49" s="28"/>
      <c r="H49" s="28">
        <v>1</v>
      </c>
      <c r="I49" s="28">
        <v>5</v>
      </c>
      <c r="J49" s="30"/>
      <c r="K49" s="30"/>
    </row>
    <row r="50" spans="1:15" ht="14.4" x14ac:dyDescent="0.25">
      <c r="A50" s="29" t="str">
        <f>[1]Enums!$A$144</f>
        <v>1.1.0</v>
      </c>
      <c r="B50" s="13" t="s">
        <v>2172</v>
      </c>
      <c r="C50" s="26" t="s">
        <v>2175</v>
      </c>
      <c r="D50" s="32" t="str">
        <f>[1]Enums!$A$21</f>
        <v>Armor</v>
      </c>
      <c r="E50" s="26">
        <v>8</v>
      </c>
      <c r="F50" s="26" t="b">
        <v>0</v>
      </c>
      <c r="G50" s="28"/>
      <c r="H50" s="28">
        <v>1</v>
      </c>
      <c r="I50" s="28">
        <v>10</v>
      </c>
      <c r="J50" s="30"/>
      <c r="K50" s="30"/>
    </row>
    <row r="51" spans="1:15" ht="14.4" x14ac:dyDescent="0.25">
      <c r="A51" s="29" t="str">
        <f>[1]Enums!$A$144</f>
        <v>1.1.0</v>
      </c>
      <c r="B51" s="13" t="s">
        <v>2171</v>
      </c>
      <c r="C51" s="26" t="s">
        <v>2176</v>
      </c>
      <c r="D51" s="32" t="str">
        <f>[1]Enums!$A$21</f>
        <v>Armor</v>
      </c>
      <c r="E51" s="26">
        <v>8</v>
      </c>
      <c r="F51" s="26" t="b">
        <v>0</v>
      </c>
      <c r="G51" s="28"/>
      <c r="H51" s="28">
        <v>1</v>
      </c>
      <c r="I51" s="28">
        <v>15</v>
      </c>
      <c r="J51" s="30"/>
      <c r="K51" s="30"/>
    </row>
    <row r="52" spans="1:15" ht="14.4" x14ac:dyDescent="0.25">
      <c r="A52" s="29" t="str">
        <f>[1]Enums!$A$144</f>
        <v>1.1.0</v>
      </c>
      <c r="B52" s="13" t="s">
        <v>2170</v>
      </c>
      <c r="C52" s="26" t="s">
        <v>2177</v>
      </c>
      <c r="D52" s="32" t="str">
        <f>[1]Enums!$A$21</f>
        <v>Armor</v>
      </c>
      <c r="E52" s="26">
        <v>8</v>
      </c>
      <c r="F52" s="26" t="b">
        <v>0</v>
      </c>
      <c r="G52" s="28"/>
      <c r="H52" s="28">
        <v>1</v>
      </c>
      <c r="I52" s="28">
        <v>25</v>
      </c>
      <c r="J52" s="30"/>
      <c r="K52" s="30"/>
    </row>
    <row r="53" spans="1:15" x14ac:dyDescent="0.25">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5">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5">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4.4" x14ac:dyDescent="0.25">
      <c r="A56" s="29" t="str">
        <f>[1]Enums!$A$146</f>
        <v>1.1.2</v>
      </c>
      <c r="B56" s="13" t="s">
        <v>2375</v>
      </c>
      <c r="C56" s="26" t="s">
        <v>2374</v>
      </c>
      <c r="D56" s="28" t="str">
        <f>[1]Enums!$A$26</f>
        <v>PC Item</v>
      </c>
      <c r="E56" s="26">
        <v>8</v>
      </c>
      <c r="F56" s="26" t="b">
        <v>0</v>
      </c>
      <c r="G56" s="28"/>
      <c r="H56" s="28">
        <v>64</v>
      </c>
      <c r="I56" s="28"/>
    </row>
    <row r="57" spans="1:15" ht="14.4" x14ac:dyDescent="0.25">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4.4" x14ac:dyDescent="0.25">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4.4" x14ac:dyDescent="0.25">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4.4" x14ac:dyDescent="0.25">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4.4" x14ac:dyDescent="0.25">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4.4" x14ac:dyDescent="0.25">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4.4" x14ac:dyDescent="0.25">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4.4" x14ac:dyDescent="0.25">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4.4" x14ac:dyDescent="0.25">
      <c r="A65" s="29" t="str">
        <f>[1]Enums!$A$153</f>
        <v>1.3.2</v>
      </c>
      <c r="B65" s="13" t="s">
        <v>2403</v>
      </c>
      <c r="C65" s="26" t="s">
        <v>2404</v>
      </c>
      <c r="D65" s="28" t="str">
        <f>[1]Enums!$A$26</f>
        <v>PC Item</v>
      </c>
      <c r="E65" s="26">
        <v>4</v>
      </c>
      <c r="F65" s="26" t="b">
        <v>0</v>
      </c>
      <c r="G65" s="28"/>
      <c r="H65" s="28">
        <v>64</v>
      </c>
      <c r="I65" s="28"/>
    </row>
    <row r="66" spans="1:11" ht="14.4" x14ac:dyDescent="0.25">
      <c r="A66" s="29" t="str">
        <f>[1]Enums!$A$153</f>
        <v>1.3.2</v>
      </c>
      <c r="B66" s="13" t="s">
        <v>2409</v>
      </c>
      <c r="C66" s="26" t="s">
        <v>2405</v>
      </c>
      <c r="D66" s="28" t="str">
        <f>[1]Enums!$A$29</f>
        <v>Currency</v>
      </c>
      <c r="E66" s="26">
        <v>2</v>
      </c>
      <c r="F66" s="26" t="b">
        <v>0</v>
      </c>
      <c r="G66" s="28"/>
      <c r="H66" s="28">
        <v>64</v>
      </c>
      <c r="I66" s="28"/>
    </row>
    <row r="67" spans="1:11" ht="14.4" x14ac:dyDescent="0.25">
      <c r="A67" s="29" t="str">
        <f>[1]Enums!$A$153</f>
        <v>1.3.2</v>
      </c>
      <c r="B67" s="13" t="s">
        <v>2408</v>
      </c>
      <c r="C67" s="26" t="s">
        <v>2406</v>
      </c>
      <c r="D67" s="28" t="str">
        <f>[1]Enums!$A$29</f>
        <v>Currency</v>
      </c>
      <c r="E67" s="26">
        <v>2</v>
      </c>
      <c r="F67" s="26" t="b">
        <v>0</v>
      </c>
      <c r="G67" s="28"/>
      <c r="H67" s="28">
        <v>64</v>
      </c>
      <c r="I67" s="28"/>
    </row>
    <row r="68" spans="1:11" ht="14.4" x14ac:dyDescent="0.25">
      <c r="A68" s="29" t="str">
        <f>[1]Enums!$A$153</f>
        <v>1.3.2</v>
      </c>
      <c r="B68" s="13" t="s">
        <v>2407</v>
      </c>
      <c r="C68" s="26" t="s">
        <v>2431</v>
      </c>
      <c r="D68" s="28" t="str">
        <f>[1]Enums!$A$29</f>
        <v>Currency</v>
      </c>
      <c r="E68" s="26">
        <v>2</v>
      </c>
      <c r="F68" s="26" t="b">
        <v>0</v>
      </c>
      <c r="G68" s="28"/>
      <c r="H68" s="28">
        <v>64</v>
      </c>
      <c r="I68" s="28"/>
    </row>
    <row r="69" spans="1:11" ht="14.4" x14ac:dyDescent="0.25">
      <c r="A69" s="29" t="str">
        <f>[1]Enums!$A$153</f>
        <v>1.3.2</v>
      </c>
      <c r="B69" s="13" t="s">
        <v>2412</v>
      </c>
      <c r="C69" s="26" t="s">
        <v>2410</v>
      </c>
      <c r="D69" s="28" t="str">
        <f>[1]Enums!$A$26</f>
        <v>PC Item</v>
      </c>
      <c r="E69" s="26">
        <v>8</v>
      </c>
      <c r="F69" s="26" t="b">
        <v>0</v>
      </c>
      <c r="G69" s="28"/>
      <c r="H69" s="28">
        <v>64</v>
      </c>
      <c r="I69" s="28"/>
    </row>
    <row r="70" spans="1:11" ht="14.4" x14ac:dyDescent="0.25">
      <c r="A70" s="29" t="str">
        <f>[1]Enums!$A$153</f>
        <v>1.3.2</v>
      </c>
      <c r="B70" s="13" t="s">
        <v>2411</v>
      </c>
      <c r="C70" s="26" t="s">
        <v>2413</v>
      </c>
      <c r="D70" s="28" t="str">
        <f>[1]Enums!$A$26</f>
        <v>PC Item</v>
      </c>
      <c r="E70" s="26">
        <v>8</v>
      </c>
      <c r="F70" s="26" t="b">
        <v>0</v>
      </c>
      <c r="G70" s="28"/>
      <c r="H70" s="28">
        <v>64</v>
      </c>
      <c r="I70" s="28"/>
    </row>
    <row r="71" spans="1:11" ht="14.4" x14ac:dyDescent="0.25">
      <c r="A71" s="29" t="str">
        <f>[1]Enums!$A$153</f>
        <v>1.3.2</v>
      </c>
      <c r="B71" s="13" t="s">
        <v>2422</v>
      </c>
      <c r="C71" s="26" t="s">
        <v>2423</v>
      </c>
      <c r="D71" s="28" t="str">
        <f>[1]Enums!$A$26</f>
        <v>PC Item</v>
      </c>
      <c r="E71" s="26">
        <v>2</v>
      </c>
      <c r="F71" s="26" t="b">
        <v>0</v>
      </c>
      <c r="G71" s="28"/>
      <c r="H71" s="28">
        <v>64</v>
      </c>
      <c r="I71" s="28"/>
      <c r="J71" s="26" t="s">
        <v>2428</v>
      </c>
      <c r="K71" s="26">
        <v>64</v>
      </c>
    </row>
    <row r="72" spans="1:11" ht="14.4" x14ac:dyDescent="0.25">
      <c r="A72" s="29" t="str">
        <f>[1]Enums!$A$153</f>
        <v>1.3.2</v>
      </c>
      <c r="B72" s="13" t="s">
        <v>2421</v>
      </c>
      <c r="C72" s="26" t="s">
        <v>2424</v>
      </c>
      <c r="D72" s="28" t="str">
        <f>[1]Enums!$A$26</f>
        <v>PC Item</v>
      </c>
      <c r="E72" s="26">
        <v>4</v>
      </c>
      <c r="F72" s="26" t="b">
        <v>0</v>
      </c>
      <c r="G72" s="28"/>
      <c r="H72" s="28">
        <v>1</v>
      </c>
      <c r="I72" s="28"/>
      <c r="J72" s="26" t="s">
        <v>2428</v>
      </c>
      <c r="K72" s="26">
        <v>128</v>
      </c>
    </row>
    <row r="73" spans="1:11" ht="14.4" x14ac:dyDescent="0.25">
      <c r="A73" s="29" t="str">
        <f>[1]Enums!$A$153</f>
        <v>1.3.2</v>
      </c>
      <c r="B73" s="13" t="s">
        <v>2420</v>
      </c>
      <c r="C73" s="26" t="s">
        <v>2425</v>
      </c>
      <c r="D73" s="28" t="str">
        <f>[1]Enums!$A$26</f>
        <v>PC Item</v>
      </c>
      <c r="E73" s="26">
        <v>8</v>
      </c>
      <c r="F73" s="26" t="b">
        <v>0</v>
      </c>
      <c r="G73" s="28"/>
      <c r="H73" s="28">
        <v>1</v>
      </c>
      <c r="I73" s="28"/>
      <c r="J73" s="26" t="s">
        <v>2428</v>
      </c>
      <c r="K73" s="26">
        <v>512</v>
      </c>
    </row>
    <row r="74" spans="1:11" ht="14.4" x14ac:dyDescent="0.25">
      <c r="A74" s="29" t="str">
        <f>[1]Enums!$A$153</f>
        <v>1.3.2</v>
      </c>
      <c r="B74" s="13" t="s">
        <v>2419</v>
      </c>
      <c r="C74" s="26" t="s">
        <v>2426</v>
      </c>
      <c r="D74" s="28" t="str">
        <f>[1]Enums!$A$26</f>
        <v>PC Item</v>
      </c>
      <c r="E74" s="26">
        <v>8</v>
      </c>
      <c r="F74" s="26" t="b">
        <v>0</v>
      </c>
      <c r="H74" s="26">
        <v>1</v>
      </c>
      <c r="J74" s="26" t="s">
        <v>2428</v>
      </c>
      <c r="K74" s="26">
        <v>512</v>
      </c>
    </row>
    <row r="75" spans="1:11" ht="14.4" x14ac:dyDescent="0.25">
      <c r="A75" s="29" t="str">
        <f>[1]Enums!$A$153</f>
        <v>1.3.2</v>
      </c>
      <c r="B75" s="13" t="s">
        <v>2418</v>
      </c>
      <c r="C75" s="26" t="s">
        <v>2427</v>
      </c>
      <c r="D75" s="28" t="str">
        <f>[1]Enums!$A$26</f>
        <v>PC Item</v>
      </c>
      <c r="E75" s="26">
        <v>8</v>
      </c>
      <c r="F75" s="26" t="b">
        <v>0</v>
      </c>
      <c r="H75" s="26">
        <v>1</v>
      </c>
    </row>
    <row r="76" spans="1:11" ht="14.4" x14ac:dyDescent="0.25">
      <c r="A76" s="29" t="str">
        <f>[1]Enums!$A$153</f>
        <v>1.3.2</v>
      </c>
      <c r="B76" s="13" t="s">
        <v>2429</v>
      </c>
      <c r="C76" s="26" t="s">
        <v>2430</v>
      </c>
      <c r="D76" s="28" t="str">
        <f>[1]Enums!$A$26</f>
        <v>PC Item</v>
      </c>
      <c r="E76" s="26">
        <v>8</v>
      </c>
      <c r="F76" s="26" t="b">
        <v>0</v>
      </c>
      <c r="H76" s="26">
        <v>1</v>
      </c>
    </row>
    <row r="77" spans="1:11" ht="14.4" x14ac:dyDescent="0.25">
      <c r="A77" s="29" t="str">
        <f>[1]Enums!$A$153</f>
        <v>1.3.2</v>
      </c>
      <c r="B77" s="13" t="s">
        <v>2399</v>
      </c>
      <c r="C77" s="26" t="s">
        <v>2460</v>
      </c>
      <c r="D77" s="28" t="str">
        <f>[1]Enums!$A$29</f>
        <v>Currency</v>
      </c>
      <c r="E77" s="26">
        <v>2</v>
      </c>
      <c r="F77" s="26" t="b">
        <v>0</v>
      </c>
      <c r="H77" s="26">
        <v>64</v>
      </c>
    </row>
    <row r="78" spans="1:11" x14ac:dyDescent="0.25">
      <c r="A78" s="29" t="str">
        <f>[1]Enums!$A$156</f>
        <v>1.3.5</v>
      </c>
      <c r="B78" s="13" t="s">
        <v>2462</v>
      </c>
      <c r="C78" s="26" t="s">
        <v>2463</v>
      </c>
      <c r="D78" s="26" t="s">
        <v>1963</v>
      </c>
      <c r="E78" s="26">
        <v>4</v>
      </c>
      <c r="F78" s="26" t="b">
        <v>0</v>
      </c>
      <c r="H78" s="26">
        <v>1</v>
      </c>
    </row>
    <row r="79" spans="1:11" x14ac:dyDescent="0.25">
      <c r="A79" s="29" t="str">
        <f>[1]Enums!$A$157</f>
        <v>1.3.6</v>
      </c>
      <c r="B79" s="13" t="s">
        <v>2464</v>
      </c>
      <c r="C79" s="26" t="s">
        <v>2465</v>
      </c>
      <c r="D79" s="26" t="s">
        <v>1963</v>
      </c>
      <c r="E79" s="26">
        <v>8</v>
      </c>
      <c r="F79" s="26" t="b">
        <v>0</v>
      </c>
      <c r="H79" s="26">
        <v>64</v>
      </c>
    </row>
    <row r="80" spans="1:11" x14ac:dyDescent="0.25">
      <c r="A80" s="4" t="str">
        <f>[1]Enums!$A$159</f>
        <v>1.3.8</v>
      </c>
      <c r="B80" s="13" t="s">
        <v>2496</v>
      </c>
      <c r="C80" t="s">
        <v>2519</v>
      </c>
      <c r="D80" s="26" t="s">
        <v>1963</v>
      </c>
      <c r="E80" s="26">
        <v>2</v>
      </c>
      <c r="F80" s="26" t="b">
        <v>0</v>
      </c>
      <c r="H80" s="26">
        <v>64</v>
      </c>
    </row>
    <row r="81" spans="1:11" x14ac:dyDescent="0.25">
      <c r="A81" s="27" t="s">
        <v>2546</v>
      </c>
      <c r="B81" s="26" t="s">
        <v>2547</v>
      </c>
      <c r="C81" s="26" t="s">
        <v>2548</v>
      </c>
      <c r="D81" s="26" t="s">
        <v>1963</v>
      </c>
      <c r="E81" s="26">
        <v>8</v>
      </c>
      <c r="F81" s="26" t="b">
        <v>0</v>
      </c>
      <c r="H81" s="26">
        <v>1</v>
      </c>
    </row>
    <row r="82" spans="1:11" x14ac:dyDescent="0.25">
      <c r="A82" s="27" t="s">
        <v>2549</v>
      </c>
      <c r="B82" s="26" t="s">
        <v>2550</v>
      </c>
      <c r="C82" s="26" t="s">
        <v>2551</v>
      </c>
      <c r="D82" s="26" t="s">
        <v>1963</v>
      </c>
      <c r="F82" s="26" t="b">
        <v>0</v>
      </c>
      <c r="H82" s="26">
        <v>64</v>
      </c>
    </row>
    <row r="83" spans="1:11" x14ac:dyDescent="0.25">
      <c r="A83" s="27" t="s">
        <v>2549</v>
      </c>
      <c r="B83" s="26" t="s">
        <v>2552</v>
      </c>
      <c r="C83" s="26" t="s">
        <v>2553</v>
      </c>
      <c r="D83" s="26" t="s">
        <v>2554</v>
      </c>
      <c r="F83" s="26" t="b">
        <v>0</v>
      </c>
      <c r="H83" s="26">
        <v>64</v>
      </c>
      <c r="J83" s="26" t="s">
        <v>2555</v>
      </c>
      <c r="K83" s="26" t="s">
        <v>2556</v>
      </c>
    </row>
    <row r="84" spans="1:11" x14ac:dyDescent="0.25">
      <c r="A84" s="27" t="s">
        <v>2549</v>
      </c>
      <c r="B84" s="26" t="s">
        <v>2557</v>
      </c>
      <c r="C84" s="26" t="s">
        <v>2558</v>
      </c>
      <c r="D84" s="26" t="s">
        <v>1963</v>
      </c>
      <c r="F84" s="26" t="b">
        <v>0</v>
      </c>
      <c r="H84" s="26">
        <v>1</v>
      </c>
    </row>
    <row r="85" spans="1:11" x14ac:dyDescent="0.25">
      <c r="A85" s="27" t="s">
        <v>2549</v>
      </c>
      <c r="B85" s="26" t="s">
        <v>2559</v>
      </c>
      <c r="C85" s="26" t="s">
        <v>2560</v>
      </c>
      <c r="D85" s="26" t="s">
        <v>2554</v>
      </c>
      <c r="F85" s="26" t="b">
        <v>0</v>
      </c>
      <c r="H85" s="26">
        <v>64</v>
      </c>
    </row>
    <row r="86" spans="1:11" x14ac:dyDescent="0.25">
      <c r="A86" s="27" t="s">
        <v>2549</v>
      </c>
      <c r="B86" s="26" t="s">
        <v>2561</v>
      </c>
      <c r="C86" s="26" t="s">
        <v>2562</v>
      </c>
      <c r="D86" s="26" t="s">
        <v>1963</v>
      </c>
      <c r="F86" s="26" t="b">
        <v>0</v>
      </c>
      <c r="H86" s="26">
        <v>1</v>
      </c>
    </row>
    <row r="87" spans="1:11" x14ac:dyDescent="0.25">
      <c r="A87" s="27" t="s">
        <v>2549</v>
      </c>
      <c r="B87" s="26" t="s">
        <v>2563</v>
      </c>
      <c r="C87" s="26" t="s">
        <v>2564</v>
      </c>
      <c r="D87" s="26" t="s">
        <v>1963</v>
      </c>
      <c r="F87" s="26" t="b">
        <v>0</v>
      </c>
      <c r="H87" s="26">
        <v>64</v>
      </c>
    </row>
    <row r="88" spans="1:11" x14ac:dyDescent="0.25">
      <c r="A88" s="27" t="s">
        <v>2549</v>
      </c>
      <c r="B88" s="26" t="s">
        <v>2565</v>
      </c>
      <c r="C88" s="26" t="s">
        <v>2566</v>
      </c>
      <c r="D88" s="26" t="s">
        <v>2554</v>
      </c>
      <c r="F88" s="26" t="b">
        <v>0</v>
      </c>
      <c r="H88"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B1" workbookViewId="0">
      <selection activeCell="R13" sqref="R13"/>
    </sheetView>
  </sheetViews>
  <sheetFormatPr defaultColWidth="8.88671875" defaultRowHeight="13.2" x14ac:dyDescent="0.25"/>
  <cols>
    <col min="4" max="4" width="10.21875" customWidth="1"/>
    <col min="5" max="5" width="11.21875" customWidth="1"/>
    <col min="6" max="6" width="5.77734375" style="16" customWidth="1"/>
    <col min="7" max="7" width="5.21875" style="16" customWidth="1"/>
    <col min="8" max="8" width="7.109375" style="16" customWidth="1"/>
    <col min="9" max="9" width="12.44140625" style="16" customWidth="1"/>
    <col min="10" max="10" width="13.44140625" style="16" bestFit="1" customWidth="1"/>
    <col min="13" max="15" width="9.109375" customWidth="1"/>
    <col min="16" max="16" width="14" customWidth="1"/>
  </cols>
  <sheetData>
    <row r="1" spans="1:16" x14ac:dyDescent="0.25">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5">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8" thickBot="1" x14ac:dyDescent="0.3">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5">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5">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5">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5">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5">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5">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5">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8" thickBot="1" x14ac:dyDescent="0.3">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5">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5">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5">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5">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5">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5">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5">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8" thickBot="1" x14ac:dyDescent="0.3">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5">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5">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5">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5">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5">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5">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5">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5">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5">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5">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5">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5">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5">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5">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5">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5">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5">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8" thickBot="1" x14ac:dyDescent="0.3">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5">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5">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5">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5">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5">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5">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5">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5">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5">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5">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5">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5">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5">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5">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5">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5">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5">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8" thickBot="1" x14ac:dyDescent="0.3">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5">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5">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5">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5">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5">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5">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5">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5">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5">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5">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5">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5">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5">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5">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5">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5">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5">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5">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5">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5">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5">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5">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5">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5">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5">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5">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5">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5">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5">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5">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5">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8" thickBot="1" x14ac:dyDescent="0.3">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5">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5">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5">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5">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5">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5">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5">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5">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5">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5">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5">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5">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5">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5">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5">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5">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5">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5">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5">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5">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5">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5">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5">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5">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5">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5">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5">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5">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5">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5">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5">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5">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91" workbookViewId="0">
      <selection activeCell="F396" sqref="A1:O399"/>
    </sheetView>
  </sheetViews>
  <sheetFormatPr defaultColWidth="8.88671875" defaultRowHeight="13.2" x14ac:dyDescent="0.25"/>
  <cols>
    <col min="2" max="2" width="4" customWidth="1"/>
    <col min="3" max="3" width="3.77734375" customWidth="1"/>
    <col min="4" max="4" width="4.21875" customWidth="1"/>
    <col min="5" max="5" width="4.109375" customWidth="1"/>
    <col min="6" max="6" width="30.88671875" style="16" customWidth="1"/>
    <col min="7" max="7" width="22" style="16" customWidth="1"/>
    <col min="8" max="8" width="20.6640625" style="16" customWidth="1"/>
    <col min="9" max="9" width="20.44140625" style="16" customWidth="1"/>
    <col min="10" max="10" width="43.88671875" style="16" customWidth="1"/>
    <col min="12" max="15" width="9.109375" customWidth="1"/>
  </cols>
  <sheetData>
    <row r="1" spans="1:15" x14ac:dyDescent="0.25">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5">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5">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5">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5">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5">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5">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5">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5">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5">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5">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5">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5">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5">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5">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5">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5">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5">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5">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5">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5">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5">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5">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5">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5">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5">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5">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5">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5">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5">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5">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5">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5">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5">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5">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5">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5">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5">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5">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5">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5">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5">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5">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5">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5">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5">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5">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5">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5">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5">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5">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5">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5">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5">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5">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5">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5">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5">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5">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5">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5">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5">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5">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5">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5">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5">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5">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5">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5">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5">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5">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5">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5">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5">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5">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5">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5">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5">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5">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5">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5">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5">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5">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5">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5">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5">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5">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5">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5">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5">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5">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5">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5">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5">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5">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5">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5">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5">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5">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5">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5">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5">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5">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5">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5">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5">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5">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5">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5">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5">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5">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5">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5">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5">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5">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5">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5">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5">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5">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5">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5">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5">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5">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5">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5">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5">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5">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5">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5">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5">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5">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5">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5">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5">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5">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5">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5">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5">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5">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5">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5">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5">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5">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5">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5">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5">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5">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5">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5">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5">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5">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5">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5">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5">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5">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5">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5">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5">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5">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5">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5">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5">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5">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5">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5">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5">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5">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5">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5">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5">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5">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5">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5">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5">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5">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5">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5">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5">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5">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5">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5">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5">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5">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5">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5">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5">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5">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5">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5">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5">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5">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5">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5">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5">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5">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5">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5">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5">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5">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5">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5">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5">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5">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5">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5">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5">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5">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5">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5">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5">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5">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5">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5">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5">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5">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5">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5">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5">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5">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5">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5">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5">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5">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5">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5">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5">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5">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5">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5">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5">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5">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5">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5">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5">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5">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5">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5">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5">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5">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5">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5">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5">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5">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5">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5">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5">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5">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5">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5">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5">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5">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5">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5">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5">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5">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5">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5">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5">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5">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5">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5">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5">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5">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5">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5">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5">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5">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5">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5">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5">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5">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5">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5">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5">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5">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5">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5">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5">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5">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5">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5">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5">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5">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5">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5">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5">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5">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5">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5">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5">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5">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5">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5">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5">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5">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5">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5">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5">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5">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5">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5">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5">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5">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5">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5">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5">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5">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5">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5">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5">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5">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5">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5">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5">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5">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5">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5">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5">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5">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5">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5">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5">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5">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5">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5">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5">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5">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5">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5">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5">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5">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5">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5">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5">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5">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5">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5">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5">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5">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5">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5">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5">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5">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5">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5">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5">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5">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5">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5">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5">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5">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5">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5">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5">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5">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5">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5">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5">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5">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5">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5">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5">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5">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5">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5">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5">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5">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5">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5">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5">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5">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5">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5">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5">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5">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5">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5">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5">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5">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5">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5">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5">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5">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5">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5">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5">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5">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5">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5">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5">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5">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5">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5">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5">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5">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5">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5">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5">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5">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8" activePane="bottomLeft" state="frozen"/>
      <selection pane="bottomLeft" activeCell="E141" sqref="E141"/>
    </sheetView>
  </sheetViews>
  <sheetFormatPr defaultColWidth="8.88671875" defaultRowHeight="13.2" x14ac:dyDescent="0.25"/>
  <cols>
    <col min="2" max="2" width="28.21875" customWidth="1"/>
    <col min="3" max="3" width="29.109375" customWidth="1"/>
    <col min="4" max="4" width="19.21875" customWidth="1"/>
  </cols>
  <sheetData>
    <row r="1" spans="1:4" x14ac:dyDescent="0.25">
      <c r="A1" s="5" t="str">
        <f>[1]Enums!$A$133</f>
        <v>Version</v>
      </c>
      <c r="B1" s="5" t="str">
        <f>[1]Compounds!$A$1&amp;" Vessel"</f>
        <v>Version Vessel</v>
      </c>
      <c r="C1" s="6" t="str">
        <f>[1]Compounds!$B$1&amp;" Name"</f>
        <v>Compound Name</v>
      </c>
      <c r="D1" s="5" t="str">
        <f xml:space="preserve"> [1]Enums!$A$1</f>
        <v>State of Matter</v>
      </c>
    </row>
    <row r="2" spans="1:4" x14ac:dyDescent="0.25">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5">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5">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5">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5">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5">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5">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5">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5">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5">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5">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5">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5">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5">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5">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5">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5">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5">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5">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5">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5">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5">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5">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5">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5">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5">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5">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5">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5">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5">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5">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5">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5">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5">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5">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5">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5">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5">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5">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5">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5">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5">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5">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5">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5">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5">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5">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5">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5">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5">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5">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5">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5">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5">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5">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5">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5">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5">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5">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5">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5">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5">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5">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5">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5">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5">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5">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5">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5">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5">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5">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5">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5">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5">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5">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5">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5">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5">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5">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5">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5">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5">
      <c r="A83" s="4" t="str">
        <f>[1]Enums!$A$134</f>
        <v>1.0.0</v>
      </c>
      <c r="B83" t="str">
        <f t="shared" si="5"/>
        <v>Vial (Vodka)</v>
      </c>
      <c r="C83" t="str">
        <f>[1]Compounds!$B$327</f>
        <v>Vodka</v>
      </c>
      <c r="D83" t="str">
        <f>IF(VLOOKUP(C83,[1]Compounds!B:D,3,FALSE)=[1]Enums!$A$2,[1]Enums!$A$7,IF(VLOOKUP(C83,[1]Compounds!B:D,3,FALSE)=[1]Enums!$A$3,[1]Enums!$A$8,[1]Enums!$A$9))</f>
        <v>Vial</v>
      </c>
    </row>
    <row r="84" spans="1:4" x14ac:dyDescent="0.25">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5">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5">
      <c r="A86" s="4" t="str">
        <f>[1]Enums!$A$134</f>
        <v>1.0.0</v>
      </c>
      <c r="B86" t="str">
        <f t="shared" si="5"/>
        <v>Vial (Gin)</v>
      </c>
      <c r="C86" t="str">
        <f>[1]Compounds!$B$328</f>
        <v>Gin</v>
      </c>
      <c r="D86" t="str">
        <f>IF(VLOOKUP(C86,[1]Compounds!B:D,3,FALSE)=[1]Enums!$A$2,[1]Enums!$A$7,IF(VLOOKUP(C86,[1]Compounds!B:D,3,FALSE)=[1]Enums!$A$3,[1]Enums!$A$8,[1]Enums!$A$9))</f>
        <v>Vial</v>
      </c>
    </row>
    <row r="87" spans="1:4" x14ac:dyDescent="0.25">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5">
      <c r="A88" s="4" t="str">
        <f>[1]Enums!$A$134</f>
        <v>1.0.0</v>
      </c>
      <c r="B88" t="str">
        <f t="shared" si="5"/>
        <v>Drum (Gin)</v>
      </c>
      <c r="C88" t="str">
        <f>[1]Compounds!$B$328</f>
        <v>Gin</v>
      </c>
      <c r="D88" t="str">
        <f>IF(VLOOKUP(C88,[1]Compounds!B:D,3,FALSE)=[1]Enums!$A$2,[1]Enums!$A$13,IF(VLOOKUP(C88,[1]Compounds!B:D,3,FALSE)=[1]Enums!$A$3,[1]Enums!$A$14,[1]Enums!$A$15))</f>
        <v>Drum</v>
      </c>
    </row>
    <row r="89" spans="1:4" x14ac:dyDescent="0.25">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5">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5">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5">
      <c r="A92" s="4" t="str">
        <f>[1]Enums!$A$134</f>
        <v>1.0.0</v>
      </c>
      <c r="B92" t="str">
        <f t="shared" si="5"/>
        <v>Vial (Rum)</v>
      </c>
      <c r="C92" t="str">
        <f>[1]Compounds!$B$330</f>
        <v>Rum</v>
      </c>
      <c r="D92" t="str">
        <f>IF(VLOOKUP(C92,[1]Compounds!B:D,3,FALSE)=[1]Enums!$A$2,[1]Enums!$A$7,IF(VLOOKUP(C92,[1]Compounds!B:D,3,FALSE)=[1]Enums!$A$3,[1]Enums!$A$8,[1]Enums!$A$9))</f>
        <v>Vial</v>
      </c>
    </row>
    <row r="93" spans="1:4" x14ac:dyDescent="0.25">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5">
      <c r="A94" s="4" t="str">
        <f>[1]Enums!$A$134</f>
        <v>1.0.0</v>
      </c>
      <c r="B94" t="str">
        <f t="shared" si="5"/>
        <v>Drum (Rum)</v>
      </c>
      <c r="C94" t="str">
        <f>[1]Compounds!$B$330</f>
        <v>Rum</v>
      </c>
      <c r="D94" t="str">
        <f>IF(VLOOKUP(C94,[1]Compounds!B:D,3,FALSE)=[1]Enums!$A$2,[1]Enums!$A$13,IF(VLOOKUP(C94,[1]Compounds!B:D,3,FALSE)=[1]Enums!$A$3,[1]Enums!$A$14,[1]Enums!$A$15))</f>
        <v>Drum</v>
      </c>
    </row>
    <row r="95" spans="1:4" x14ac:dyDescent="0.25">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5">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5">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5">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5">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5">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5">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5">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5">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5">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5">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5">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5">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5">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5">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5">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5">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5">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5">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5">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5">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5">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5">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5">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5">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5">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5">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5">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5">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5">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5">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5">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5">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5">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5">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5">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5">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5">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5">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5">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5">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5">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5">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5">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5">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8671875" defaultRowHeight="13.2" x14ac:dyDescent="0.25"/>
  <cols>
    <col min="1" max="2" width="8.88671875" style="27"/>
    <col min="3" max="3" width="20.88671875" style="27" bestFit="1" customWidth="1"/>
    <col min="4" max="4" width="11.77734375" style="27" customWidth="1"/>
    <col min="5" max="5" width="17.5546875" style="27" customWidth="1"/>
    <col min="6" max="6" width="14.109375" style="27" customWidth="1"/>
    <col min="7" max="7" width="16.88671875" style="27" customWidth="1"/>
    <col min="8" max="16384" width="8.88671875" style="27"/>
  </cols>
  <sheetData>
    <row r="1" spans="1:7" ht="27" x14ac:dyDescent="0.3">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5">
      <c r="A2" s="29" t="str">
        <f>[1]Enums!$A$134</f>
        <v>1.0.0</v>
      </c>
      <c r="B2" s="13" t="s">
        <v>2047</v>
      </c>
      <c r="C2" s="29" t="s">
        <v>2046</v>
      </c>
      <c r="D2" s="27" t="str">
        <f xml:space="preserve"> C2</f>
        <v>Oil</v>
      </c>
      <c r="F2" s="27">
        <v>0</v>
      </c>
      <c r="G2" s="13" t="s">
        <v>2045</v>
      </c>
    </row>
    <row r="3" spans="1:7" x14ac:dyDescent="0.25">
      <c r="A3" s="29" t="str">
        <f>[1]Enums!$A$134</f>
        <v>1.0.0</v>
      </c>
      <c r="B3" s="13" t="s">
        <v>2044</v>
      </c>
      <c r="C3" s="27" t="s">
        <v>2461</v>
      </c>
      <c r="D3" s="27" t="s">
        <v>2043</v>
      </c>
      <c r="F3" s="27">
        <v>0</v>
      </c>
      <c r="G3" s="13" t="s">
        <v>2042</v>
      </c>
    </row>
    <row r="4" spans="1:7" x14ac:dyDescent="0.25">
      <c r="A4" s="29" t="str">
        <f>[1]Enums!$A$134</f>
        <v>1.0.0</v>
      </c>
      <c r="B4" s="13" t="s">
        <v>2041</v>
      </c>
      <c r="C4" s="27" t="s">
        <v>2040</v>
      </c>
      <c r="D4" s="27" t="s">
        <v>2039</v>
      </c>
      <c r="F4" s="27">
        <v>0</v>
      </c>
      <c r="G4" s="13" t="s">
        <v>2038</v>
      </c>
    </row>
    <row r="5" spans="1:7" x14ac:dyDescent="0.25">
      <c r="A5" s="29" t="str">
        <f>[1]Enums!$A$138</f>
        <v>1.0.4</v>
      </c>
      <c r="B5" s="13" t="s">
        <v>2037</v>
      </c>
      <c r="C5" s="27" t="s">
        <v>2036</v>
      </c>
      <c r="D5" s="27" t="s">
        <v>2035</v>
      </c>
      <c r="E5" s="13" t="s">
        <v>2034</v>
      </c>
      <c r="F5" s="27">
        <v>3000</v>
      </c>
      <c r="G5" s="13" t="s">
        <v>2033</v>
      </c>
    </row>
    <row r="6" spans="1:7" x14ac:dyDescent="0.25">
      <c r="A6" s="29" t="str">
        <f>[1]Enums!$A$146</f>
        <v>1.1.2</v>
      </c>
      <c r="B6" s="13" t="s">
        <v>2376</v>
      </c>
      <c r="C6" s="27" t="s">
        <v>2379</v>
      </c>
      <c r="D6" s="27" t="s">
        <v>2377</v>
      </c>
      <c r="F6" s="27">
        <v>0</v>
      </c>
      <c r="G6" s="13" t="s">
        <v>2378</v>
      </c>
    </row>
    <row r="7" spans="1:7" x14ac:dyDescent="0.25">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topLeftCell="G1" workbookViewId="0">
      <selection activeCell="V5" sqref="V5"/>
    </sheetView>
  </sheetViews>
  <sheetFormatPr defaultColWidth="17.21875" defaultRowHeight="15.75" customHeight="1" x14ac:dyDescent="0.25"/>
  <cols>
    <col min="2" max="2" width="8.88671875" bestFit="1" customWidth="1"/>
    <col min="4" max="4" width="12.44140625" bestFit="1" customWidth="1"/>
    <col min="5" max="5" width="13.44140625" bestFit="1" customWidth="1"/>
    <col min="6" max="6" width="9.109375" bestFit="1" customWidth="1"/>
    <col min="7" max="7" width="10.109375" bestFit="1" customWidth="1"/>
    <col min="8" max="8" width="11.88671875" bestFit="1" customWidth="1"/>
    <col min="9" max="9" width="12.44140625" bestFit="1" customWidth="1"/>
    <col min="10" max="10" width="14.77734375" bestFit="1" customWidth="1"/>
    <col min="11" max="11" width="14.109375" customWidth="1"/>
    <col min="12" max="12" width="9.44140625" bestFit="1" customWidth="1"/>
    <col min="13" max="13" width="10" bestFit="1" customWidth="1"/>
    <col min="14" max="16" width="8.77734375" customWidth="1"/>
    <col min="17" max="17" width="9.44140625" bestFit="1" customWidth="1"/>
    <col min="18" max="18" width="27.21875" customWidth="1"/>
  </cols>
  <sheetData>
    <row r="1" spans="1:18" s="4" customFormat="1" ht="13.2" x14ac:dyDescent="0.25">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5">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5">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5">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5">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5">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5">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5">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5">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5">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5">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5">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5">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5">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5">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5">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5">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5">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5">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5">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5">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5">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5">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5">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5">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5">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5">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3">
      <c r="D28" s="3"/>
      <c r="E28" s="3"/>
      <c r="F28" s="3"/>
      <c r="G28" s="1"/>
      <c r="H28" s="1"/>
      <c r="I28" s="1"/>
      <c r="J28" s="2"/>
      <c r="L28" s="1"/>
      <c r="M28" s="1"/>
    </row>
    <row r="29" spans="1:18" ht="15" customHeight="1" x14ac:dyDescent="0.25">
      <c r="D29" s="3"/>
      <c r="E29" s="3"/>
      <c r="F29" s="3"/>
      <c r="G29" s="1"/>
      <c r="H29" s="1"/>
      <c r="I29" s="1"/>
      <c r="J29" s="1"/>
      <c r="L29" s="1"/>
      <c r="M29" s="1"/>
    </row>
    <row r="30" spans="1:18" ht="15" customHeight="1" x14ac:dyDescent="0.25">
      <c r="D30" s="3"/>
      <c r="E30" s="3"/>
      <c r="F30" s="3"/>
      <c r="G30" s="1"/>
      <c r="H30" s="1"/>
      <c r="I30" s="1"/>
      <c r="J30" s="1"/>
      <c r="L30" s="1"/>
      <c r="M30" s="1"/>
    </row>
    <row r="31" spans="1:18" ht="15" customHeight="1" x14ac:dyDescent="0.25">
      <c r="D31" s="3"/>
      <c r="E31" s="3"/>
      <c r="F31" s="3"/>
      <c r="G31" s="1"/>
      <c r="H31" s="1"/>
      <c r="I31" s="1"/>
      <c r="J31" s="1"/>
      <c r="L31" s="1"/>
      <c r="M31" s="1"/>
    </row>
    <row r="32" spans="1:18" ht="15" customHeight="1" x14ac:dyDescent="0.3">
      <c r="D32" s="3"/>
      <c r="E32" s="3"/>
      <c r="F32" s="3"/>
      <c r="G32" s="1"/>
      <c r="H32" s="1"/>
      <c r="I32" s="1"/>
      <c r="J32" s="2"/>
      <c r="L32" s="1"/>
      <c r="M32" s="1"/>
    </row>
    <row r="33" spans="4:13" ht="15" customHeight="1" x14ac:dyDescent="0.3">
      <c r="D33" s="3"/>
      <c r="E33" s="3"/>
      <c r="F33" s="3"/>
      <c r="G33" s="1"/>
      <c r="H33" s="1"/>
      <c r="I33" s="1"/>
      <c r="J33" s="2"/>
      <c r="L33" s="1"/>
      <c r="M33" s="1"/>
    </row>
    <row r="34" spans="4:13" ht="15" customHeight="1" x14ac:dyDescent="0.3">
      <c r="D34" s="3"/>
      <c r="E34" s="3"/>
      <c r="F34" s="3"/>
      <c r="G34" s="1"/>
      <c r="H34" s="1"/>
      <c r="I34" s="1"/>
      <c r="J34" s="2"/>
      <c r="L34" s="1"/>
      <c r="M34" s="1"/>
    </row>
    <row r="35" spans="4:13" ht="15" customHeight="1" x14ac:dyDescent="0.3">
      <c r="D35" s="3"/>
      <c r="E35" s="3"/>
      <c r="F35" s="3"/>
      <c r="G35" s="1"/>
      <c r="H35" s="1"/>
      <c r="I35" s="1"/>
      <c r="J35" s="2"/>
      <c r="L35" s="1"/>
      <c r="M35" s="1"/>
    </row>
    <row r="36" spans="4:13" ht="15" customHeight="1" x14ac:dyDescent="0.3">
      <c r="D36" s="3"/>
      <c r="E36" s="3"/>
      <c r="F36" s="3"/>
      <c r="G36" s="1"/>
      <c r="H36" s="1"/>
      <c r="I36" s="1"/>
      <c r="J36" s="2"/>
      <c r="L36" s="1"/>
      <c r="M36" s="1"/>
    </row>
    <row r="37" spans="4:13" ht="15" customHeight="1" x14ac:dyDescent="0.25">
      <c r="D37" s="1"/>
      <c r="E37" s="1"/>
      <c r="F37" s="1"/>
      <c r="G37" s="1"/>
      <c r="H37" s="1"/>
      <c r="I37" s="1"/>
      <c r="J37" s="1"/>
      <c r="L37" s="1"/>
      <c r="M37" s="1"/>
    </row>
    <row r="38" spans="4:13" ht="15" customHeight="1" x14ac:dyDescent="0.25">
      <c r="D38" s="1"/>
      <c r="E38" s="1"/>
      <c r="F38" s="1"/>
      <c r="G38" s="1"/>
      <c r="H38" s="1"/>
      <c r="I38" s="1"/>
      <c r="J38" s="1"/>
      <c r="L38" s="1"/>
      <c r="M38" s="1"/>
    </row>
    <row r="39" spans="4:13" ht="15" customHeight="1" x14ac:dyDescent="0.3">
      <c r="D39" s="2"/>
      <c r="E39" s="2"/>
    </row>
    <row r="40" spans="4:13" ht="15" customHeight="1" x14ac:dyDescent="0.3">
      <c r="D40" s="2"/>
      <c r="E40" s="2"/>
    </row>
    <row r="41" spans="4:13" ht="15" customHeight="1" x14ac:dyDescent="0.3">
      <c r="D41" s="2"/>
      <c r="E41" s="2"/>
    </row>
    <row r="42" spans="4:13" ht="15" customHeight="1" x14ac:dyDescent="0.3">
      <c r="D42" s="2"/>
      <c r="E42" s="2"/>
    </row>
    <row r="43" spans="4:13" ht="15" customHeight="1" x14ac:dyDescent="0.3">
      <c r="D43" s="2"/>
      <c r="E43" s="2"/>
    </row>
    <row r="44" spans="4:13" ht="15" customHeight="1" x14ac:dyDescent="0.3">
      <c r="D44" s="2"/>
      <c r="E44" s="2"/>
    </row>
    <row r="45" spans="4:13" ht="15" customHeight="1" x14ac:dyDescent="0.3">
      <c r="D45" s="2"/>
      <c r="E45" s="2"/>
    </row>
    <row r="46" spans="4:13" ht="15" customHeight="1" x14ac:dyDescent="0.3">
      <c r="D46" s="2"/>
      <c r="E46" s="2"/>
    </row>
    <row r="47" spans="4:13" ht="15" customHeight="1" x14ac:dyDescent="0.3">
      <c r="D47" s="2"/>
      <c r="E47" s="2"/>
    </row>
    <row r="48" spans="4:13" ht="15" customHeight="1" x14ac:dyDescent="0.3">
      <c r="D48" s="2"/>
      <c r="E48" s="2"/>
    </row>
    <row r="49" spans="4:5" ht="15" customHeight="1" x14ac:dyDescent="0.3">
      <c r="D49" s="2"/>
      <c r="E49" s="2"/>
    </row>
    <row r="50" spans="4:5" ht="15" customHeight="1" x14ac:dyDescent="0.3">
      <c r="D50" s="2"/>
      <c r="E50" s="2"/>
    </row>
    <row r="51" spans="4:5" ht="15" customHeight="1" x14ac:dyDescent="0.3">
      <c r="D51" s="2"/>
      <c r="E51" s="2"/>
    </row>
    <row r="52" spans="4:5" ht="15" customHeight="1" x14ac:dyDescent="0.3">
      <c r="D52" s="2"/>
      <c r="E52" s="2"/>
    </row>
    <row r="53" spans="4:5" ht="15" customHeight="1" x14ac:dyDescent="0.3">
      <c r="D53" s="2"/>
      <c r="E53" s="2"/>
    </row>
    <row r="54" spans="4:5" ht="15" customHeight="1" x14ac:dyDescent="0.3">
      <c r="D54" s="2"/>
      <c r="E54" s="2"/>
    </row>
    <row r="55" spans="4:5" ht="15" customHeight="1" x14ac:dyDescent="0.3">
      <c r="D55" s="2"/>
      <c r="E55" s="2"/>
    </row>
    <row r="56" spans="4:5" ht="15" customHeight="1" x14ac:dyDescent="0.3">
      <c r="D56" s="2"/>
      <c r="E56" s="2"/>
    </row>
    <row r="57" spans="4:5" ht="15" customHeight="1" x14ac:dyDescent="0.3">
      <c r="D57" s="2"/>
      <c r="E57" s="2"/>
    </row>
    <row r="58" spans="4:5" ht="15" customHeight="1" x14ac:dyDescent="0.3">
      <c r="D58" s="2"/>
      <c r="E58" s="2"/>
    </row>
    <row r="59" spans="4:5" ht="15" customHeight="1" x14ac:dyDescent="0.3">
      <c r="D59" s="2"/>
      <c r="E59" s="2"/>
    </row>
    <row r="60" spans="4:5" ht="15" customHeight="1" x14ac:dyDescent="0.3">
      <c r="D60" s="2"/>
      <c r="E60" s="2"/>
    </row>
    <row r="61" spans="4:5" ht="15" customHeight="1" x14ac:dyDescent="0.3">
      <c r="D61" s="2"/>
      <c r="E61" s="2"/>
    </row>
    <row r="62" spans="4:5" ht="15" customHeight="1" x14ac:dyDescent="0.3">
      <c r="D62" s="2"/>
      <c r="E62" s="2"/>
    </row>
    <row r="63" spans="4:5" ht="15" customHeight="1" x14ac:dyDescent="0.3">
      <c r="D63" s="2"/>
      <c r="E63" s="2"/>
    </row>
    <row r="64" spans="4:5" ht="15" customHeight="1" x14ac:dyDescent="0.3">
      <c r="D64" s="2"/>
      <c r="E64" s="2"/>
    </row>
    <row r="65" spans="4:5" ht="15" customHeight="1" x14ac:dyDescent="0.3">
      <c r="D65" s="2"/>
      <c r="E65" s="2"/>
    </row>
    <row r="66" spans="4:5" ht="15" customHeight="1" x14ac:dyDescent="0.3">
      <c r="D66" s="2"/>
      <c r="E66" s="2"/>
    </row>
    <row r="67" spans="4:5" ht="15" customHeight="1" x14ac:dyDescent="0.3">
      <c r="D67" s="2"/>
      <c r="E67" s="2"/>
    </row>
    <row r="68" spans="4:5" ht="15" customHeight="1" x14ac:dyDescent="0.3">
      <c r="D68" s="2"/>
      <c r="E68" s="2"/>
    </row>
    <row r="69" spans="4:5" ht="15" customHeight="1" x14ac:dyDescent="0.3">
      <c r="D69" s="2"/>
      <c r="E69" s="2"/>
    </row>
    <row r="70" spans="4:5" ht="15" customHeight="1" x14ac:dyDescent="0.3">
      <c r="D70" s="2"/>
      <c r="E70" s="2"/>
    </row>
    <row r="71" spans="4:5" ht="15" customHeight="1" x14ac:dyDescent="0.3">
      <c r="D71" s="2"/>
      <c r="E71" s="2"/>
    </row>
    <row r="72" spans="4:5" ht="15" customHeight="1" x14ac:dyDescent="0.3">
      <c r="D72" s="2"/>
      <c r="E72" s="2"/>
    </row>
    <row r="73" spans="4:5" ht="15" customHeight="1" x14ac:dyDescent="0.3">
      <c r="D73" s="2"/>
      <c r="E73" s="2"/>
    </row>
    <row r="74" spans="4:5" ht="15" customHeight="1" x14ac:dyDescent="0.3">
      <c r="D74" s="2"/>
      <c r="E74" s="2"/>
    </row>
    <row r="75" spans="4:5" ht="15" customHeight="1" x14ac:dyDescent="0.3">
      <c r="D75" s="2"/>
      <c r="E75" s="2"/>
    </row>
    <row r="76" spans="4:5" ht="15" customHeight="1" x14ac:dyDescent="0.3">
      <c r="D76" s="2"/>
      <c r="E76" s="2"/>
    </row>
    <row r="77" spans="4:5" ht="15" customHeight="1" x14ac:dyDescent="0.3">
      <c r="D77" s="2"/>
      <c r="E77" s="2"/>
    </row>
    <row r="78" spans="4:5" ht="15" customHeight="1" x14ac:dyDescent="0.3">
      <c r="D78" s="2"/>
      <c r="E78" s="2"/>
    </row>
    <row r="79" spans="4:5" ht="15" customHeight="1" x14ac:dyDescent="0.3">
      <c r="D79" s="2"/>
      <c r="E79" s="2"/>
    </row>
    <row r="80" spans="4:5" ht="15" customHeight="1" x14ac:dyDescent="0.3">
      <c r="D80" s="2"/>
      <c r="E80" s="2"/>
    </row>
    <row r="81" spans="4:5" ht="15" customHeight="1" x14ac:dyDescent="0.3">
      <c r="D81" s="2"/>
      <c r="E81" s="2"/>
    </row>
    <row r="82" spans="4:5" ht="15" customHeight="1" x14ac:dyDescent="0.3">
      <c r="D82" s="2"/>
      <c r="E82" s="2"/>
    </row>
    <row r="83" spans="4:5" ht="15" customHeight="1" x14ac:dyDescent="0.3">
      <c r="D83" s="2"/>
      <c r="E83" s="2"/>
    </row>
    <row r="84" spans="4:5" ht="15" customHeight="1" x14ac:dyDescent="0.3">
      <c r="D84" s="2"/>
      <c r="E84" s="2"/>
    </row>
    <row r="85" spans="4:5" ht="15" customHeight="1" x14ac:dyDescent="0.3">
      <c r="D85" s="2"/>
      <c r="E85" s="2"/>
    </row>
    <row r="86" spans="4:5" ht="15" customHeight="1" x14ac:dyDescent="0.3">
      <c r="D86" s="2"/>
      <c r="E86" s="2"/>
    </row>
    <row r="87" spans="4:5" ht="15" customHeight="1" x14ac:dyDescent="0.3">
      <c r="D87" s="2"/>
      <c r="E87" s="2"/>
    </row>
    <row r="88" spans="4:5" ht="15" customHeight="1" x14ac:dyDescent="0.3">
      <c r="D88" s="2"/>
      <c r="E88" s="2"/>
    </row>
    <row r="89" spans="4:5" ht="15" customHeight="1" x14ac:dyDescent="0.3">
      <c r="D89" s="2"/>
      <c r="E89" s="2"/>
    </row>
    <row r="90" spans="4:5" ht="15" customHeight="1" x14ac:dyDescent="0.3">
      <c r="D90" s="2"/>
      <c r="E90" s="2"/>
    </row>
    <row r="91" spans="4:5" ht="15" customHeight="1" x14ac:dyDescent="0.3">
      <c r="D91" s="2"/>
      <c r="E91" s="2"/>
    </row>
    <row r="92" spans="4:5" ht="15" customHeight="1" x14ac:dyDescent="0.3">
      <c r="D92" s="2"/>
      <c r="E92" s="2"/>
    </row>
    <row r="93" spans="4:5" ht="15" customHeight="1" x14ac:dyDescent="0.3">
      <c r="D93" s="2"/>
      <c r="E93" s="2"/>
    </row>
    <row r="94" spans="4:5" ht="15" customHeight="1" x14ac:dyDescent="0.3">
      <c r="D94" s="2"/>
      <c r="E94" s="2"/>
    </row>
    <row r="95" spans="4:5" ht="15" customHeight="1" x14ac:dyDescent="0.3">
      <c r="D95" s="2"/>
      <c r="E95" s="2"/>
    </row>
    <row r="96" spans="4:5" ht="15" customHeight="1" x14ac:dyDescent="0.3">
      <c r="D96" s="2"/>
      <c r="E96" s="2"/>
    </row>
    <row r="97" spans="4:5" ht="15" customHeight="1" x14ac:dyDescent="0.3">
      <c r="D97" s="2"/>
      <c r="E97" s="2"/>
    </row>
    <row r="98" spans="4:5" ht="15" customHeight="1" x14ac:dyDescent="0.3">
      <c r="D98" s="2"/>
      <c r="E98" s="2"/>
    </row>
    <row r="99" spans="4:5" ht="15" customHeight="1" x14ac:dyDescent="0.3">
      <c r="D99" s="2"/>
      <c r="E99" s="2"/>
    </row>
    <row r="100" spans="4:5" ht="15" customHeight="1" x14ac:dyDescent="0.3">
      <c r="D100" s="2"/>
      <c r="E100" s="2"/>
    </row>
    <row r="101" spans="4:5" ht="15" customHeight="1" x14ac:dyDescent="0.3">
      <c r="D101" s="2"/>
      <c r="E101" s="2"/>
    </row>
    <row r="102" spans="4:5" ht="15" customHeight="1" x14ac:dyDescent="0.3">
      <c r="D102" s="2"/>
      <c r="E102" s="2"/>
    </row>
    <row r="103" spans="4:5" ht="15" customHeight="1" x14ac:dyDescent="0.3">
      <c r="D103" s="2"/>
      <c r="E103" s="2"/>
    </row>
    <row r="104" spans="4:5" ht="15" customHeight="1" x14ac:dyDescent="0.3">
      <c r="D104" s="2"/>
      <c r="E104" s="2"/>
    </row>
    <row r="105" spans="4:5" ht="15" customHeight="1" x14ac:dyDescent="0.3">
      <c r="D105" s="2"/>
      <c r="E105" s="2"/>
    </row>
    <row r="106" spans="4:5" ht="15" customHeight="1" x14ac:dyDescent="0.3">
      <c r="D106" s="2"/>
      <c r="E106" s="2"/>
    </row>
    <row r="107" spans="4:5" ht="15" customHeight="1" x14ac:dyDescent="0.3">
      <c r="D107" s="2"/>
      <c r="E107" s="2"/>
    </row>
    <row r="108" spans="4:5" ht="15" customHeight="1" x14ac:dyDescent="0.3">
      <c r="D108" s="2"/>
      <c r="E108" s="2"/>
    </row>
    <row r="109" spans="4:5" ht="15" customHeight="1" x14ac:dyDescent="0.3">
      <c r="D109" s="2"/>
      <c r="E109" s="2"/>
    </row>
    <row r="110" spans="4:5" ht="15" customHeight="1" x14ac:dyDescent="0.3">
      <c r="D110" s="2"/>
      <c r="E110" s="2"/>
    </row>
    <row r="111" spans="4:5" ht="15" customHeight="1" x14ac:dyDescent="0.3">
      <c r="D111" s="2"/>
      <c r="E111" s="2"/>
    </row>
    <row r="112" spans="4:5" ht="15" customHeight="1" x14ac:dyDescent="0.3">
      <c r="D112" s="2"/>
      <c r="E112" s="2"/>
    </row>
    <row r="113" spans="4:5" ht="15" customHeight="1" x14ac:dyDescent="0.3">
      <c r="D113" s="2"/>
      <c r="E113" s="2"/>
    </row>
    <row r="114" spans="4:5" ht="15" customHeight="1" x14ac:dyDescent="0.3">
      <c r="D114" s="2"/>
      <c r="E114" s="2"/>
    </row>
    <row r="115" spans="4:5" ht="15" customHeight="1" x14ac:dyDescent="0.3">
      <c r="D115" s="2"/>
      <c r="E115" s="2"/>
    </row>
    <row r="116" spans="4:5" ht="15" customHeight="1" x14ac:dyDescent="0.3">
      <c r="D116" s="2"/>
      <c r="E116" s="2"/>
    </row>
    <row r="117" spans="4:5" ht="15" customHeight="1" x14ac:dyDescent="0.3">
      <c r="D117" s="2"/>
      <c r="E117" s="2"/>
    </row>
    <row r="118" spans="4:5" ht="15" customHeight="1" x14ac:dyDescent="0.3">
      <c r="D118" s="2"/>
      <c r="E118" s="2"/>
    </row>
    <row r="119" spans="4:5" ht="15" customHeight="1" x14ac:dyDescent="0.3">
      <c r="D119" s="2"/>
      <c r="E119" s="2"/>
    </row>
    <row r="120" spans="4:5" ht="15" customHeight="1" x14ac:dyDescent="0.3">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8671875" defaultRowHeight="13.2" x14ac:dyDescent="0.25"/>
  <cols>
    <col min="2" max="2" width="8.88671875" bestFit="1" customWidth="1"/>
    <col min="3" max="3" width="20" customWidth="1"/>
    <col min="4" max="4" width="12.44140625" bestFit="1" customWidth="1"/>
    <col min="5" max="5" width="16.21875" customWidth="1"/>
    <col min="6" max="6" width="22.77734375" customWidth="1"/>
  </cols>
  <sheetData>
    <row r="1" spans="1:6" x14ac:dyDescent="0.25">
      <c r="A1" s="5" t="str">
        <f>[1]Enums!$A$133</f>
        <v>Version</v>
      </c>
      <c r="B1" s="25" t="str">
        <f xml:space="preserve"> '[1]Game IDs'!A1</f>
        <v>Game ID</v>
      </c>
      <c r="C1" s="5" t="s">
        <v>15</v>
      </c>
      <c r="D1" s="6" t="s">
        <v>1</v>
      </c>
      <c r="E1" s="6" t="s">
        <v>23</v>
      </c>
      <c r="F1" s="6" t="s">
        <v>36</v>
      </c>
    </row>
    <row r="2" spans="1:6" x14ac:dyDescent="0.25">
      <c r="A2" s="4" t="str">
        <f>[1]Enums!$A$134</f>
        <v>1.0.0</v>
      </c>
      <c r="B2" s="12" t="s">
        <v>47</v>
      </c>
      <c r="C2" t="str">
        <f xml:space="preserve"> E2&amp;" "&amp;$C$1</f>
        <v>Magnesium Ingot</v>
      </c>
      <c r="D2" s="8" t="str">
        <f xml:space="preserve"> [1]Elements!$B$1</f>
        <v>Element</v>
      </c>
      <c r="E2" s="8" t="str">
        <f>[1]Elements!B13</f>
        <v>Magnesium</v>
      </c>
      <c r="F2" s="8">
        <v>128</v>
      </c>
    </row>
    <row r="3" spans="1:6" x14ac:dyDescent="0.25">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5">
      <c r="A4" s="4" t="str">
        <f>[1]Enums!$A$134</f>
        <v>1.0.0</v>
      </c>
      <c r="B4" s="12" t="s">
        <v>49</v>
      </c>
      <c r="C4" t="str">
        <f t="shared" si="0"/>
        <v>Manganese Ingot</v>
      </c>
      <c r="D4" s="8" t="str">
        <f xml:space="preserve"> [1]Elements!$B$1</f>
        <v>Element</v>
      </c>
      <c r="E4" s="8" t="str">
        <f>[1]Elements!B26</f>
        <v>Manganese</v>
      </c>
      <c r="F4" s="8">
        <v>128</v>
      </c>
    </row>
    <row r="5" spans="1:6" x14ac:dyDescent="0.25">
      <c r="A5" s="4" t="str">
        <f>[1]Enums!$A$134</f>
        <v>1.0.0</v>
      </c>
      <c r="B5" s="12" t="s">
        <v>50</v>
      </c>
      <c r="C5" t="str">
        <f t="shared" si="0"/>
        <v>Cobalt Ingot</v>
      </c>
      <c r="D5" s="8" t="str">
        <f xml:space="preserve"> [1]Elements!$B$1</f>
        <v>Element</v>
      </c>
      <c r="E5" s="8" t="str">
        <f>[1]Elements!B28</f>
        <v>Cobalt</v>
      </c>
      <c r="F5" s="8">
        <v>128</v>
      </c>
    </row>
    <row r="6" spans="1:6" x14ac:dyDescent="0.25">
      <c r="A6" s="4" t="str">
        <f>[1]Enums!$A$134</f>
        <v>1.0.0</v>
      </c>
      <c r="B6" s="12" t="s">
        <v>51</v>
      </c>
      <c r="C6" t="str">
        <f t="shared" si="0"/>
        <v>Nickel Ingot</v>
      </c>
      <c r="D6" s="8" t="str">
        <f xml:space="preserve"> [1]Elements!$B$1</f>
        <v>Element</v>
      </c>
      <c r="E6" s="8" t="str">
        <f>[1]Elements!B29</f>
        <v>Nickel</v>
      </c>
      <c r="F6" s="10">
        <v>64</v>
      </c>
    </row>
    <row r="7" spans="1:6" x14ac:dyDescent="0.25">
      <c r="A7" s="4" t="str">
        <f>[1]Enums!$A$134</f>
        <v>1.0.0</v>
      </c>
      <c r="B7" s="12" t="s">
        <v>52</v>
      </c>
      <c r="C7" t="str">
        <f t="shared" si="0"/>
        <v>Copper Ingot</v>
      </c>
      <c r="D7" s="8" t="str">
        <f xml:space="preserve"> [1]Elements!$B$1</f>
        <v>Element</v>
      </c>
      <c r="E7" s="8" t="str">
        <f>[1]Elements!B30</f>
        <v>Copper</v>
      </c>
      <c r="F7" s="8">
        <v>0</v>
      </c>
    </row>
    <row r="8" spans="1:6" x14ac:dyDescent="0.25">
      <c r="A8" s="4" t="str">
        <f>[1]Enums!$A$134</f>
        <v>1.0.0</v>
      </c>
      <c r="B8" s="12" t="s">
        <v>53</v>
      </c>
      <c r="C8" t="str">
        <f t="shared" si="0"/>
        <v>Zinc Ingot</v>
      </c>
      <c r="D8" s="8" t="str">
        <f xml:space="preserve"> [1]Elements!$B$1</f>
        <v>Element</v>
      </c>
      <c r="E8" s="8" t="str">
        <f>[1]Elements!B31</f>
        <v>Zinc</v>
      </c>
      <c r="F8" s="10">
        <v>0</v>
      </c>
    </row>
    <row r="9" spans="1:6" x14ac:dyDescent="0.25">
      <c r="A9" s="4" t="str">
        <f>[1]Enums!$A$134</f>
        <v>1.0.0</v>
      </c>
      <c r="B9" s="12" t="s">
        <v>54</v>
      </c>
      <c r="C9" t="str">
        <f t="shared" si="0"/>
        <v>Palladium Ingot</v>
      </c>
      <c r="D9" s="8" t="str">
        <f xml:space="preserve"> [1]Elements!$B$1</f>
        <v>Element</v>
      </c>
      <c r="E9" s="8" t="str">
        <f>[1]Elements!B47</f>
        <v>Palladium</v>
      </c>
      <c r="F9" s="8">
        <v>0</v>
      </c>
    </row>
    <row r="10" spans="1:6" x14ac:dyDescent="0.25">
      <c r="A10" s="4" t="str">
        <f>[1]Enums!$A$134</f>
        <v>1.0.0</v>
      </c>
      <c r="B10" s="12" t="s">
        <v>55</v>
      </c>
      <c r="C10" t="str">
        <f t="shared" si="0"/>
        <v>Silver Ingot</v>
      </c>
      <c r="D10" s="8" t="str">
        <f xml:space="preserve"> [1]Elements!$B$1</f>
        <v>Element</v>
      </c>
      <c r="E10" s="8" t="str">
        <f>[1]Elements!B48</f>
        <v>Silver</v>
      </c>
      <c r="F10" s="10">
        <v>0</v>
      </c>
    </row>
    <row r="11" spans="1:6" x14ac:dyDescent="0.25">
      <c r="A11" s="4" t="str">
        <f>[1]Enums!$A$134</f>
        <v>1.0.0</v>
      </c>
      <c r="B11" s="12" t="s">
        <v>56</v>
      </c>
      <c r="C11" t="str">
        <f t="shared" si="0"/>
        <v>Antimony Ingot</v>
      </c>
      <c r="D11" s="8" t="str">
        <f xml:space="preserve"> [1]Elements!$B$1</f>
        <v>Element</v>
      </c>
      <c r="E11" s="8" t="str">
        <f>[1]Elements!B52</f>
        <v>Antimony</v>
      </c>
      <c r="F11" s="8">
        <v>64</v>
      </c>
    </row>
    <row r="12" spans="1:6" x14ac:dyDescent="0.25">
      <c r="A12" s="4" t="str">
        <f>[1]Enums!$A$134</f>
        <v>1.0.0</v>
      </c>
      <c r="B12" s="12" t="s">
        <v>57</v>
      </c>
      <c r="C12" t="str">
        <f t="shared" si="0"/>
        <v>Tungsten Ingot</v>
      </c>
      <c r="D12" s="8" t="str">
        <f xml:space="preserve"> [1]Elements!$B$1</f>
        <v>Element</v>
      </c>
      <c r="E12" s="8" t="str">
        <f>[1]Elements!B75</f>
        <v>Tungsten</v>
      </c>
      <c r="F12" s="10">
        <v>32</v>
      </c>
    </row>
    <row r="13" spans="1:6" x14ac:dyDescent="0.25">
      <c r="A13" s="4" t="str">
        <f>[1]Enums!$A$134</f>
        <v>1.0.0</v>
      </c>
      <c r="B13" s="12" t="s">
        <v>58</v>
      </c>
      <c r="C13" t="str">
        <f t="shared" si="0"/>
        <v>Platinum Ingot</v>
      </c>
      <c r="D13" s="8" t="str">
        <f xml:space="preserve"> [1]Elements!$B$1</f>
        <v>Element</v>
      </c>
      <c r="E13" s="8" t="str">
        <f>[1]Elements!B79</f>
        <v>Platinum</v>
      </c>
      <c r="F13" s="8">
        <v>4</v>
      </c>
    </row>
    <row r="14" spans="1:6" x14ac:dyDescent="0.25">
      <c r="A14" s="4" t="str">
        <f>[1]Enums!$A$144</f>
        <v>1.1.0</v>
      </c>
      <c r="B14" s="12" t="s">
        <v>59</v>
      </c>
      <c r="C14" t="str">
        <f t="shared" si="0"/>
        <v>Plumbum (Lead) Ingot</v>
      </c>
      <c r="D14" s="8" t="str">
        <f xml:space="preserve"> [1]Elements!$B$1</f>
        <v>Element</v>
      </c>
      <c r="E14" s="8" t="str">
        <f>[1]Elements!B83</f>
        <v>Plumbum (Lead)</v>
      </c>
      <c r="F14" s="10">
        <v>0</v>
      </c>
    </row>
    <row r="15" spans="1:6" x14ac:dyDescent="0.25">
      <c r="A15" s="4" t="str">
        <f>[1]Enums!$A$134</f>
        <v>1.0.0</v>
      </c>
      <c r="B15" s="12" t="s">
        <v>60</v>
      </c>
      <c r="C15" t="str">
        <f t="shared" si="0"/>
        <v>Bismuth Ingot</v>
      </c>
      <c r="D15" s="8" t="str">
        <f xml:space="preserve"> [1]Elements!$B$1</f>
        <v>Element</v>
      </c>
      <c r="E15" s="8" t="str">
        <f>[1]Elements!B84</f>
        <v>Bismuth</v>
      </c>
      <c r="F15" s="10">
        <v>16</v>
      </c>
    </row>
    <row r="16" spans="1:6" x14ac:dyDescent="0.25">
      <c r="A16" s="4" t="str">
        <f>[1]Enums!$A$134</f>
        <v>1.0.0</v>
      </c>
      <c r="B16" s="12" t="s">
        <v>61</v>
      </c>
      <c r="C16" t="str">
        <f t="shared" si="0"/>
        <v>Aluminum Ingot</v>
      </c>
      <c r="D16" s="8" t="str">
        <f xml:space="preserve"> [1]Elements!$B$1</f>
        <v>Element</v>
      </c>
      <c r="E16" s="8" t="str">
        <f>[1]Elements!B14</f>
        <v>Aluminum</v>
      </c>
      <c r="F16" s="9">
        <v>64</v>
      </c>
    </row>
    <row r="17" spans="1:6" x14ac:dyDescent="0.25">
      <c r="A17" s="4" t="str">
        <f>[1]Enums!$A$138</f>
        <v>1.0.4</v>
      </c>
      <c r="B17" s="12" t="s">
        <v>62</v>
      </c>
      <c r="C17" t="str">
        <f t="shared" si="0"/>
        <v>Steel Ingot</v>
      </c>
      <c r="D17" s="8" t="str">
        <f xml:space="preserve"> [1]Alloys!$B$1</f>
        <v>Alloy</v>
      </c>
      <c r="E17" s="8" t="str">
        <f>[1]Alloys!B2</f>
        <v>Steel</v>
      </c>
      <c r="F17" s="9">
        <v>8</v>
      </c>
    </row>
    <row r="18" spans="1:6" x14ac:dyDescent="0.25">
      <c r="A18" s="4" t="str">
        <f>[1]Enums!$A$138</f>
        <v>1.0.4</v>
      </c>
      <c r="B18" s="12" t="s">
        <v>35</v>
      </c>
      <c r="C18" t="str">
        <f t="shared" si="0"/>
        <v>Stainless Steel Ingot</v>
      </c>
      <c r="D18" s="8" t="str">
        <f xml:space="preserve"> [1]Alloys!$B$1</f>
        <v>Alloy</v>
      </c>
      <c r="E18" s="8" t="str">
        <f>[1]Alloys!B3</f>
        <v>Stainless Steel</v>
      </c>
      <c r="F18" s="9">
        <v>4</v>
      </c>
    </row>
    <row r="19" spans="1:6" x14ac:dyDescent="0.25">
      <c r="A19" s="4" t="str">
        <f>[1]Enums!$A$134</f>
        <v>1.0.0</v>
      </c>
      <c r="B19" s="12" t="s">
        <v>24</v>
      </c>
      <c r="C19" t="str">
        <f t="shared" si="0"/>
        <v>Brass Ingot</v>
      </c>
      <c r="D19" s="8" t="str">
        <f xml:space="preserve"> [1]Alloys!$B$1</f>
        <v>Alloy</v>
      </c>
      <c r="E19" s="8" t="str">
        <f>[1]Alloys!B4</f>
        <v>Brass</v>
      </c>
      <c r="F19" s="9">
        <v>16</v>
      </c>
    </row>
    <row r="20" spans="1:6" x14ac:dyDescent="0.25">
      <c r="A20" s="4" t="str">
        <f>[1]Enums!$A$134</f>
        <v>1.0.0</v>
      </c>
      <c r="B20" s="12" t="s">
        <v>25</v>
      </c>
      <c r="C20" t="str">
        <f t="shared" si="0"/>
        <v>Bronze Ingot</v>
      </c>
      <c r="D20" s="8" t="str">
        <f xml:space="preserve"> [1]Alloys!$B$1</f>
        <v>Alloy</v>
      </c>
      <c r="E20" s="8" t="str">
        <f>[1]Alloys!B5</f>
        <v>Bronze</v>
      </c>
      <c r="F20" s="9">
        <v>128</v>
      </c>
    </row>
    <row r="21" spans="1:6" x14ac:dyDescent="0.25">
      <c r="A21" s="4" t="str">
        <f>[1]Enums!$A$134</f>
        <v>1.0.0</v>
      </c>
      <c r="B21" s="13" t="s">
        <v>1946</v>
      </c>
      <c r="C21" t="str">
        <f xml:space="preserve"> E21&amp;" "&amp;$C$1</f>
        <v>Tin Ingot</v>
      </c>
      <c r="D21" s="8" t="str">
        <f xml:space="preserve"> [1]Elements!$B$1</f>
        <v>Element</v>
      </c>
      <c r="E21" s="8" t="str">
        <f>[1]Elements!B51</f>
        <v>Tin</v>
      </c>
      <c r="F21" s="10">
        <v>0</v>
      </c>
    </row>
    <row r="22" spans="1:6" x14ac:dyDescent="0.25">
      <c r="A22" s="4" t="str">
        <f>[1]Enums!$A$138</f>
        <v>1.0.4</v>
      </c>
      <c r="B22" s="13" t="s">
        <v>1947</v>
      </c>
      <c r="C22" t="str">
        <f>"Chrome " &amp;C1</f>
        <v>Chrome Ingot</v>
      </c>
      <c r="D22" t="str">
        <f>[1]Minerals!$B$1</f>
        <v>Mineral</v>
      </c>
      <c r="E22" t="str">
        <f>[1]Minerals!$B$6</f>
        <v>Chromite</v>
      </c>
      <c r="F22" s="9">
        <v>0</v>
      </c>
    </row>
    <row r="23" spans="1:6" x14ac:dyDescent="0.25">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5">
      <c r="A24" s="4" t="str">
        <f>[1]Enums!$A$144</f>
        <v>1.1.0</v>
      </c>
      <c r="B24" s="12" t="s">
        <v>95</v>
      </c>
      <c r="C24" t="str">
        <f xml:space="preserve"> E24&amp;" "&amp;$C$1</f>
        <v>Nichrome Ingot</v>
      </c>
      <c r="D24" s="8" t="str">
        <f xml:space="preserve"> [1]Alloys!$B$1</f>
        <v>Alloy</v>
      </c>
      <c r="E24" s="8" t="str">
        <f>[1]Alloys!B7</f>
        <v>Nichrome</v>
      </c>
      <c r="F24" s="9">
        <v>16</v>
      </c>
    </row>
    <row r="25" spans="1:6" x14ac:dyDescent="0.25">
      <c r="A25" s="4" t="str">
        <f>[1]Enums!$A$144</f>
        <v>1.1.0</v>
      </c>
      <c r="B25" s="12" t="s">
        <v>97</v>
      </c>
      <c r="C25" t="str">
        <f xml:space="preserve"> E25&amp;" "&amp;$C$1</f>
        <v>Antimony-Lead Ingot</v>
      </c>
      <c r="D25" s="8" t="str">
        <f xml:space="preserve"> [1]Alloys!$B$1</f>
        <v>Alloy</v>
      </c>
      <c r="E25" s="8" t="str">
        <f>[1]Alloys!B8</f>
        <v>Antimony-Lead</v>
      </c>
      <c r="F25" s="9">
        <v>32</v>
      </c>
    </row>
    <row r="26" spans="1:6" x14ac:dyDescent="0.25">
      <c r="A26" s="4" t="str">
        <f>[1]Enums!$A$153</f>
        <v>1.3.2</v>
      </c>
      <c r="B26" s="13" t="s">
        <v>2401</v>
      </c>
      <c r="C26" t="str">
        <f xml:space="preserve"> E26&amp;" "&amp;$C$1</f>
        <v>Silicon Ingot</v>
      </c>
      <c r="D26" s="8" t="str">
        <f xml:space="preserve"> [1]Elements!$B$1</f>
        <v>Element</v>
      </c>
      <c r="E26" s="8" t="str">
        <f>Ores!E26</f>
        <v>Silicon</v>
      </c>
      <c r="F26" s="9">
        <v>0</v>
      </c>
    </row>
    <row r="27" spans="1:6" x14ac:dyDescent="0.25">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8671875" defaultRowHeight="13.2" x14ac:dyDescent="0.25"/>
  <cols>
    <col min="2" max="2" width="8.88671875" bestFit="1" customWidth="1"/>
    <col min="3" max="3" width="23.109375" customWidth="1"/>
    <col min="4" max="4" width="21.5546875" customWidth="1"/>
    <col min="5" max="5" width="22.77734375" customWidth="1"/>
  </cols>
  <sheetData>
    <row r="1" spans="1:5" x14ac:dyDescent="0.25">
      <c r="A1" s="5" t="str">
        <f>[1]Enums!$A$133</f>
        <v>Version</v>
      </c>
      <c r="B1" s="25" t="str">
        <f xml:space="preserve"> '[1]Game IDs'!A1</f>
        <v>Game ID</v>
      </c>
      <c r="C1" s="5" t="s">
        <v>2458</v>
      </c>
      <c r="D1" s="6" t="s">
        <v>23</v>
      </c>
      <c r="E1" s="6" t="s">
        <v>2459</v>
      </c>
    </row>
    <row r="2" spans="1:5" x14ac:dyDescent="0.25">
      <c r="A2" s="4" t="str">
        <f>[1]Enums!$A$153</f>
        <v>1.3.2</v>
      </c>
      <c r="B2" s="13" t="s">
        <v>2432</v>
      </c>
      <c r="C2" t="str">
        <f>Ingots!E2&amp;" "&amp;$C$1</f>
        <v>Magnesium Nugget</v>
      </c>
      <c r="D2" s="8" t="str">
        <f>Ingots!C2</f>
        <v>Magnesium Ingot</v>
      </c>
      <c r="E2" s="8">
        <v>128</v>
      </c>
    </row>
    <row r="3" spans="1:5" x14ac:dyDescent="0.25">
      <c r="A3" s="4" t="str">
        <f>[1]Enums!$A$153</f>
        <v>1.3.2</v>
      </c>
      <c r="B3" s="13" t="s">
        <v>2433</v>
      </c>
      <c r="C3" t="str">
        <f>Ingots!E3&amp;" "&amp;$C$1</f>
        <v>Titanium Nugget</v>
      </c>
      <c r="D3" s="8" t="str">
        <f>Ingots!C3</f>
        <v>Titanium Ingot</v>
      </c>
      <c r="E3" s="8">
        <v>8</v>
      </c>
    </row>
    <row r="4" spans="1:5" x14ac:dyDescent="0.25">
      <c r="A4" s="4" t="str">
        <f>[1]Enums!$A$153</f>
        <v>1.3.2</v>
      </c>
      <c r="B4" s="13" t="s">
        <v>2434</v>
      </c>
      <c r="C4" t="str">
        <f>Ingots!E4&amp;" "&amp;$C$1</f>
        <v>Manganese Nugget</v>
      </c>
      <c r="D4" s="8" t="str">
        <f>Ingots!C4</f>
        <v>Manganese Ingot</v>
      </c>
      <c r="E4" s="8">
        <v>128</v>
      </c>
    </row>
    <row r="5" spans="1:5" x14ac:dyDescent="0.25">
      <c r="A5" s="4" t="str">
        <f>[1]Enums!$A$153</f>
        <v>1.3.2</v>
      </c>
      <c r="B5" s="13" t="s">
        <v>2435</v>
      </c>
      <c r="C5" t="str">
        <f>Ingots!E5&amp;" "&amp;$C$1</f>
        <v>Cobalt Nugget</v>
      </c>
      <c r="D5" s="8" t="str">
        <f>Ingots!C5</f>
        <v>Cobalt Ingot</v>
      </c>
      <c r="E5" s="8">
        <v>128</v>
      </c>
    </row>
    <row r="6" spans="1:5" x14ac:dyDescent="0.25">
      <c r="A6" s="4" t="str">
        <f>[1]Enums!$A$153</f>
        <v>1.3.2</v>
      </c>
      <c r="B6" s="13" t="s">
        <v>2436</v>
      </c>
      <c r="C6" t="str">
        <f>Ingots!E6&amp;" "&amp;$C$1</f>
        <v>Nickel Nugget</v>
      </c>
      <c r="D6" s="8" t="str">
        <f>Ingots!C6</f>
        <v>Nickel Ingot</v>
      </c>
      <c r="E6" s="10">
        <v>16</v>
      </c>
    </row>
    <row r="7" spans="1:5" x14ac:dyDescent="0.25">
      <c r="A7" s="4" t="str">
        <f>[1]Enums!$A$153</f>
        <v>1.3.2</v>
      </c>
      <c r="B7" s="13" t="s">
        <v>2437</v>
      </c>
      <c r="C7" t="str">
        <f>Ingots!E7&amp;" "&amp;$C$1</f>
        <v>Copper Nugget</v>
      </c>
      <c r="D7" s="8" t="str">
        <f>Ingots!C7</f>
        <v>Copper Ingot</v>
      </c>
      <c r="E7" s="8">
        <v>64</v>
      </c>
    </row>
    <row r="8" spans="1:5" x14ac:dyDescent="0.25">
      <c r="A8" s="4" t="str">
        <f>[1]Enums!$A$153</f>
        <v>1.3.2</v>
      </c>
      <c r="B8" s="13" t="s">
        <v>2438</v>
      </c>
      <c r="C8" t="str">
        <f>Ingots!E8&amp;" "&amp;$C$1</f>
        <v>Zinc Nugget</v>
      </c>
      <c r="D8" s="8" t="str">
        <f>Ingots!C8</f>
        <v>Zinc Ingot</v>
      </c>
      <c r="E8" s="10">
        <v>0</v>
      </c>
    </row>
    <row r="9" spans="1:5" x14ac:dyDescent="0.25">
      <c r="A9" s="4" t="str">
        <f>[1]Enums!$A$153</f>
        <v>1.3.2</v>
      </c>
      <c r="B9" s="13" t="s">
        <v>2439</v>
      </c>
      <c r="C9" t="str">
        <f>Ingots!E9&amp;" "&amp;$C$1</f>
        <v>Palladium Nugget</v>
      </c>
      <c r="D9" s="8" t="str">
        <f>Ingots!C9</f>
        <v>Palladium Ingot</v>
      </c>
      <c r="E9" s="8">
        <v>0</v>
      </c>
    </row>
    <row r="10" spans="1:5" x14ac:dyDescent="0.25">
      <c r="A10" s="4" t="str">
        <f>[1]Enums!$A$153</f>
        <v>1.3.2</v>
      </c>
      <c r="B10" s="13" t="s">
        <v>2440</v>
      </c>
      <c r="C10" t="str">
        <f>Ingots!E10&amp;" "&amp;$C$1</f>
        <v>Silver Nugget</v>
      </c>
      <c r="D10" s="8" t="str">
        <f>Ingots!C10</f>
        <v>Silver Ingot</v>
      </c>
      <c r="E10" s="10">
        <v>0</v>
      </c>
    </row>
    <row r="11" spans="1:5" x14ac:dyDescent="0.25">
      <c r="A11" s="4" t="str">
        <f>[1]Enums!$A$153</f>
        <v>1.3.2</v>
      </c>
      <c r="B11" s="13" t="s">
        <v>2441</v>
      </c>
      <c r="C11" t="str">
        <f>Ingots!E11&amp;" "&amp;$C$1</f>
        <v>Antimony Nugget</v>
      </c>
      <c r="D11" s="8" t="str">
        <f>Ingots!C11</f>
        <v>Antimony Ingot</v>
      </c>
      <c r="E11" s="8">
        <v>64</v>
      </c>
    </row>
    <row r="12" spans="1:5" x14ac:dyDescent="0.25">
      <c r="A12" s="4" t="str">
        <f>[1]Enums!$A$153</f>
        <v>1.3.2</v>
      </c>
      <c r="B12" s="13" t="s">
        <v>2442</v>
      </c>
      <c r="C12" t="str">
        <f>Ingots!E12&amp;" "&amp;$C$1</f>
        <v>Tungsten Nugget</v>
      </c>
      <c r="D12" s="8" t="str">
        <f>Ingots!C12</f>
        <v>Tungsten Ingot</v>
      </c>
      <c r="E12" s="10">
        <v>32</v>
      </c>
    </row>
    <row r="13" spans="1:5" x14ac:dyDescent="0.25">
      <c r="A13" s="4" t="str">
        <f>[1]Enums!$A$153</f>
        <v>1.3.2</v>
      </c>
      <c r="B13" s="13" t="s">
        <v>2443</v>
      </c>
      <c r="C13" t="str">
        <f>Ingots!E13&amp;" "&amp;$C$1</f>
        <v>Platinum Nugget</v>
      </c>
      <c r="D13" s="8" t="str">
        <f>Ingots!C13</f>
        <v>Platinum Ingot</v>
      </c>
      <c r="E13" s="8">
        <v>4</v>
      </c>
    </row>
    <row r="14" spans="1:5" x14ac:dyDescent="0.25">
      <c r="A14" s="4" t="str">
        <f>[1]Enums!$A$153</f>
        <v>1.3.2</v>
      </c>
      <c r="B14" s="13" t="s">
        <v>2444</v>
      </c>
      <c r="C14" t="str">
        <f>Ingots!E14&amp;" "&amp;$C$1</f>
        <v>Plumbum (Lead) Nugget</v>
      </c>
      <c r="D14" s="8" t="str">
        <f>Ingots!C14</f>
        <v>Plumbum (Lead) Ingot</v>
      </c>
      <c r="E14" s="10">
        <v>0</v>
      </c>
    </row>
    <row r="15" spans="1:5" x14ac:dyDescent="0.25">
      <c r="A15" s="4" t="str">
        <f>[1]Enums!$A$153</f>
        <v>1.3.2</v>
      </c>
      <c r="B15" s="13" t="s">
        <v>2445</v>
      </c>
      <c r="C15" t="str">
        <f>Ingots!E15&amp;" "&amp;$C$1</f>
        <v>Bismuth Nugget</v>
      </c>
      <c r="D15" s="8" t="str">
        <f>Ingots!C15</f>
        <v>Bismuth Ingot</v>
      </c>
      <c r="E15" s="10">
        <v>0</v>
      </c>
    </row>
    <row r="16" spans="1:5" x14ac:dyDescent="0.25">
      <c r="A16" s="4" t="str">
        <f>[1]Enums!$A$153</f>
        <v>1.3.2</v>
      </c>
      <c r="B16" s="13" t="s">
        <v>2446</v>
      </c>
      <c r="C16" t="str">
        <f>Ingots!E16&amp;" "&amp;$C$1</f>
        <v>Aluminum Nugget</v>
      </c>
      <c r="D16" s="8" t="str">
        <f>Ingots!C16</f>
        <v>Aluminum Ingot</v>
      </c>
      <c r="E16" s="9">
        <v>64</v>
      </c>
    </row>
    <row r="17" spans="1:5" x14ac:dyDescent="0.25">
      <c r="A17" s="4" t="str">
        <f>[1]Enums!$A$153</f>
        <v>1.3.2</v>
      </c>
      <c r="B17" s="13" t="s">
        <v>2447</v>
      </c>
      <c r="C17" t="str">
        <f>Ingots!E17&amp;" "&amp;$C$1</f>
        <v>Steel Nugget</v>
      </c>
      <c r="D17" s="8" t="str">
        <f>Ingots!C17</f>
        <v>Steel Ingot</v>
      </c>
      <c r="E17" s="9">
        <v>0</v>
      </c>
    </row>
    <row r="18" spans="1:5" x14ac:dyDescent="0.25">
      <c r="A18" s="4" t="str">
        <f>[1]Enums!$A$153</f>
        <v>1.3.2</v>
      </c>
      <c r="B18" s="13" t="s">
        <v>2448</v>
      </c>
      <c r="C18" t="str">
        <f>Ingots!E18&amp;" "&amp;$C$1</f>
        <v>Stainless Steel Nugget</v>
      </c>
      <c r="D18" s="8" t="str">
        <f>Ingots!C18</f>
        <v>Stainless Steel Ingot</v>
      </c>
      <c r="E18" s="9">
        <v>0</v>
      </c>
    </row>
    <row r="19" spans="1:5" x14ac:dyDescent="0.25">
      <c r="A19" s="4" t="str">
        <f>[1]Enums!$A$153</f>
        <v>1.3.2</v>
      </c>
      <c r="B19" s="13" t="s">
        <v>2449</v>
      </c>
      <c r="C19" t="str">
        <f>Ingots!E19&amp;" "&amp;$C$1</f>
        <v>Brass Nugget</v>
      </c>
      <c r="D19" s="8" t="str">
        <f>Ingots!C19</f>
        <v>Brass Ingot</v>
      </c>
      <c r="E19" s="9">
        <v>0</v>
      </c>
    </row>
    <row r="20" spans="1:5" x14ac:dyDescent="0.25">
      <c r="A20" s="4" t="str">
        <f>[1]Enums!$A$153</f>
        <v>1.3.2</v>
      </c>
      <c r="B20" s="13" t="s">
        <v>2450</v>
      </c>
      <c r="C20" t="str">
        <f>Ingots!E20&amp;" "&amp;$C$1</f>
        <v>Bronze Nugget</v>
      </c>
      <c r="D20" s="8" t="str">
        <f>Ingots!C20</f>
        <v>Bronze Ingot</v>
      </c>
      <c r="E20" s="9">
        <v>0</v>
      </c>
    </row>
    <row r="21" spans="1:5" x14ac:dyDescent="0.25">
      <c r="A21" s="4" t="str">
        <f>[1]Enums!$A$153</f>
        <v>1.3.2</v>
      </c>
      <c r="B21" s="13" t="s">
        <v>2451</v>
      </c>
      <c r="C21" t="str">
        <f>Ingots!E21&amp;" "&amp;$C$1</f>
        <v>Tin Nugget</v>
      </c>
      <c r="D21" s="8" t="str">
        <f>Ingots!C21</f>
        <v>Tin Ingot</v>
      </c>
      <c r="E21" s="10">
        <v>64</v>
      </c>
    </row>
    <row r="22" spans="1:5" x14ac:dyDescent="0.25">
      <c r="A22" s="4" t="str">
        <f>[1]Enums!$A$153</f>
        <v>1.3.2</v>
      </c>
      <c r="B22" s="13" t="s">
        <v>2452</v>
      </c>
      <c r="C22" t="str">
        <f>"Chrome "&amp;$C$1</f>
        <v>Chrome Nugget</v>
      </c>
      <c r="D22" s="8" t="str">
        <f>Ingots!C22</f>
        <v>Chrome Ingot</v>
      </c>
      <c r="E22" s="9">
        <v>4</v>
      </c>
    </row>
    <row r="23" spans="1:5" x14ac:dyDescent="0.25">
      <c r="A23" s="4" t="str">
        <f>[1]Enums!$A$153</f>
        <v>1.3.2</v>
      </c>
      <c r="B23" s="13" t="s">
        <v>2453</v>
      </c>
      <c r="C23" t="str">
        <f>Ingots!E23&amp;" "&amp;$C$1</f>
        <v>Tungsten Carbide Nugget</v>
      </c>
      <c r="D23" s="8" t="str">
        <f>Ingots!C23</f>
        <v>Tungsten Carbide Ingot</v>
      </c>
      <c r="E23" s="9">
        <v>128</v>
      </c>
    </row>
    <row r="24" spans="1:5" x14ac:dyDescent="0.25">
      <c r="A24" s="4" t="str">
        <f>[1]Enums!$A$153</f>
        <v>1.3.2</v>
      </c>
      <c r="B24" s="13" t="s">
        <v>2454</v>
      </c>
      <c r="C24" t="str">
        <f>Ingots!E24&amp;" "&amp;$C$1</f>
        <v>Nichrome Nugget</v>
      </c>
      <c r="D24" s="8" t="str">
        <f>Ingots!C24</f>
        <v>Nichrome Ingot</v>
      </c>
      <c r="E24" s="9">
        <v>0</v>
      </c>
    </row>
    <row r="25" spans="1:5" x14ac:dyDescent="0.25">
      <c r="A25" s="4" t="str">
        <f>[1]Enums!$A$153</f>
        <v>1.3.2</v>
      </c>
      <c r="B25" s="13" t="s">
        <v>2455</v>
      </c>
      <c r="C25" t="str">
        <f>Ingots!E25&amp;" "&amp;$C$1</f>
        <v>Antimony-Lead Nugget</v>
      </c>
      <c r="D25" s="8" t="str">
        <f>Ingots!C25</f>
        <v>Antimony-Lead Ingot</v>
      </c>
      <c r="E25" s="9">
        <v>0</v>
      </c>
    </row>
    <row r="26" spans="1:5" x14ac:dyDescent="0.25">
      <c r="A26" s="4" t="str">
        <f>[1]Enums!$A$153</f>
        <v>1.3.2</v>
      </c>
      <c r="B26" s="13" t="s">
        <v>2456</v>
      </c>
      <c r="C26" t="str">
        <f>Ingots!E26&amp;" "&amp;$C$1</f>
        <v>Silicon Nugget</v>
      </c>
      <c r="D26" s="8" t="str">
        <f>Ingots!C26</f>
        <v>Silicon Ingot</v>
      </c>
      <c r="E26" s="9">
        <v>0</v>
      </c>
    </row>
    <row r="27" spans="1:5" x14ac:dyDescent="0.25">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topLeftCell="A25" workbookViewId="0">
      <selection activeCell="E4" sqref="E4"/>
    </sheetView>
  </sheetViews>
  <sheetFormatPr defaultColWidth="8.88671875" defaultRowHeight="13.2" x14ac:dyDescent="0.25"/>
  <cols>
    <col min="3" max="3" width="34.77734375" customWidth="1"/>
    <col min="4" max="4" width="12.44140625" bestFit="1" customWidth="1"/>
    <col min="5" max="5" width="20.44140625" customWidth="1"/>
    <col min="6" max="6" width="13.77734375" customWidth="1"/>
  </cols>
  <sheetData>
    <row r="1" spans="1:6" x14ac:dyDescent="0.25">
      <c r="A1" s="5" t="str">
        <f>[1]Enums!$A$133</f>
        <v>Version</v>
      </c>
      <c r="B1" s="25" t="str">
        <f xml:space="preserve"> '[1]Game IDs'!A1</f>
        <v>Game ID</v>
      </c>
      <c r="C1" s="5" t="s">
        <v>34</v>
      </c>
      <c r="D1" s="6" t="s">
        <v>1</v>
      </c>
      <c r="E1" s="6" t="s">
        <v>23</v>
      </c>
    </row>
    <row r="2" spans="1:6" x14ac:dyDescent="0.25">
      <c r="A2" s="4" t="str">
        <f>[1]Enums!$A$134</f>
        <v>1.0.0</v>
      </c>
      <c r="B2" s="12" t="s">
        <v>26</v>
      </c>
      <c r="C2" t="str">
        <f>"Block of "&amp;Ingots!E2</f>
        <v>Block of Magnesium</v>
      </c>
      <c r="D2" s="8" t="str">
        <f>Ingots!$C$1</f>
        <v>Ingot</v>
      </c>
      <c r="E2" s="8" t="str">
        <f>Ingots!C2</f>
        <v>Magnesium Ingot</v>
      </c>
      <c r="F2" s="8"/>
    </row>
    <row r="3" spans="1:6" x14ac:dyDescent="0.25">
      <c r="A3" s="4" t="str">
        <f>[1]Enums!$A$134</f>
        <v>1.0.0</v>
      </c>
      <c r="B3" s="12" t="s">
        <v>27</v>
      </c>
      <c r="C3" t="str">
        <f>"Block of "&amp;Ingots!E3</f>
        <v>Block of Titanium</v>
      </c>
      <c r="D3" s="8" t="str">
        <f>Ingots!$C$1</f>
        <v>Ingot</v>
      </c>
      <c r="E3" s="8" t="str">
        <f>Ingots!C3</f>
        <v>Titanium Ingot</v>
      </c>
      <c r="F3" s="8"/>
    </row>
    <row r="4" spans="1:6" x14ac:dyDescent="0.25">
      <c r="A4" s="4" t="str">
        <f>[1]Enums!$A$134</f>
        <v>1.0.0</v>
      </c>
      <c r="B4" s="12" t="s">
        <v>63</v>
      </c>
      <c r="C4" t="str">
        <f>"Block of "&amp;Ingots!E4</f>
        <v>Block of Manganese</v>
      </c>
      <c r="D4" s="8" t="str">
        <f>Ingots!$C$1</f>
        <v>Ingot</v>
      </c>
      <c r="E4" s="8" t="str">
        <f>Ingots!C4</f>
        <v>Manganese Ingot</v>
      </c>
      <c r="F4" s="8"/>
    </row>
    <row r="5" spans="1:6" x14ac:dyDescent="0.25">
      <c r="A5" s="4" t="str">
        <f>[1]Enums!$A$134</f>
        <v>1.0.0</v>
      </c>
      <c r="B5" s="12" t="s">
        <v>64</v>
      </c>
      <c r="C5" t="str">
        <f>"Block of "&amp;Ingots!E5</f>
        <v>Block of Cobalt</v>
      </c>
      <c r="D5" s="8" t="str">
        <f>Ingots!$C$1</f>
        <v>Ingot</v>
      </c>
      <c r="E5" s="8" t="str">
        <f>Ingots!C5</f>
        <v>Cobalt Ingot</v>
      </c>
      <c r="F5" s="8"/>
    </row>
    <row r="6" spans="1:6" x14ac:dyDescent="0.25">
      <c r="A6" s="4" t="str">
        <f>[1]Enums!$A$134</f>
        <v>1.0.0</v>
      </c>
      <c r="B6" s="12" t="s">
        <v>28</v>
      </c>
      <c r="C6" t="str">
        <f>"Block of "&amp;Ingots!E6</f>
        <v>Block of Nickel</v>
      </c>
      <c r="D6" s="8" t="str">
        <f>Ingots!$C$1</f>
        <v>Ingot</v>
      </c>
      <c r="E6" s="8" t="str">
        <f>Ingots!C6</f>
        <v>Nickel Ingot</v>
      </c>
      <c r="F6" s="10"/>
    </row>
    <row r="7" spans="1:6" x14ac:dyDescent="0.25">
      <c r="A7" s="4" t="str">
        <f>[1]Enums!$A$134</f>
        <v>1.0.0</v>
      </c>
      <c r="B7" s="12" t="s">
        <v>65</v>
      </c>
      <c r="C7" t="str">
        <f>"Block of "&amp;Ingots!E7</f>
        <v>Block of Copper</v>
      </c>
      <c r="D7" s="8" t="str">
        <f>Ingots!$C$1</f>
        <v>Ingot</v>
      </c>
      <c r="E7" s="8" t="str">
        <f>Ingots!C7</f>
        <v>Copper Ingot</v>
      </c>
      <c r="F7" s="8"/>
    </row>
    <row r="8" spans="1:6" x14ac:dyDescent="0.25">
      <c r="A8" s="4" t="str">
        <f>[1]Enums!$A$134</f>
        <v>1.0.0</v>
      </c>
      <c r="B8" s="12" t="s">
        <v>32</v>
      </c>
      <c r="C8" t="str">
        <f>"Block of "&amp;Ingots!E8</f>
        <v>Block of Zinc</v>
      </c>
      <c r="D8" s="8" t="str">
        <f>Ingots!$C$1</f>
        <v>Ingot</v>
      </c>
      <c r="E8" s="8" t="str">
        <f>Ingots!C8</f>
        <v>Zinc Ingot</v>
      </c>
      <c r="F8" s="10"/>
    </row>
    <row r="9" spans="1:6" x14ac:dyDescent="0.25">
      <c r="A9" s="4" t="str">
        <f>[1]Enums!$A$134</f>
        <v>1.0.0</v>
      </c>
      <c r="B9" s="12" t="s">
        <v>29</v>
      </c>
      <c r="C9" t="str">
        <f>"Block of "&amp;Ingots!E9</f>
        <v>Block of Palladium</v>
      </c>
      <c r="D9" s="8" t="str">
        <f>Ingots!$C$1</f>
        <v>Ingot</v>
      </c>
      <c r="E9" s="8" t="str">
        <f>Ingots!C9</f>
        <v>Palladium Ingot</v>
      </c>
      <c r="F9" s="8"/>
    </row>
    <row r="10" spans="1:6" x14ac:dyDescent="0.25">
      <c r="A10" s="4" t="str">
        <f>[1]Enums!$A$134</f>
        <v>1.0.0</v>
      </c>
      <c r="B10" s="12" t="s">
        <v>31</v>
      </c>
      <c r="C10" t="str">
        <f>"Block of "&amp;Ingots!E10</f>
        <v>Block of Silver</v>
      </c>
      <c r="D10" s="8" t="str">
        <f>Ingots!$C$1</f>
        <v>Ingot</v>
      </c>
      <c r="E10" s="8" t="str">
        <f>Ingots!C10</f>
        <v>Silver Ingot</v>
      </c>
      <c r="F10" s="10"/>
    </row>
    <row r="11" spans="1:6" x14ac:dyDescent="0.25">
      <c r="A11" s="4" t="str">
        <f>[1]Enums!$A$134</f>
        <v>1.0.0</v>
      </c>
      <c r="B11" s="12" t="s">
        <v>66</v>
      </c>
      <c r="C11" t="str">
        <f>"Block of "&amp;Ingots!E11</f>
        <v>Block of Antimony</v>
      </c>
      <c r="D11" s="8" t="str">
        <f>Ingots!$C$1</f>
        <v>Ingot</v>
      </c>
      <c r="E11" s="8" t="str">
        <f>Ingots!C11</f>
        <v>Antimony Ingot</v>
      </c>
      <c r="F11" s="8"/>
    </row>
    <row r="12" spans="1:6" x14ac:dyDescent="0.25">
      <c r="A12" s="4" t="str">
        <f>[1]Enums!$A$134</f>
        <v>1.0.0</v>
      </c>
      <c r="B12" s="12" t="s">
        <v>30</v>
      </c>
      <c r="C12" t="str">
        <f>"Block of "&amp;Ingots!E12</f>
        <v>Block of Tungsten</v>
      </c>
      <c r="D12" s="8" t="str">
        <f>Ingots!$C$1</f>
        <v>Ingot</v>
      </c>
      <c r="E12" s="8" t="str">
        <f>Ingots!C12</f>
        <v>Tungsten Ingot</v>
      </c>
      <c r="F12" s="10"/>
    </row>
    <row r="13" spans="1:6" x14ac:dyDescent="0.25">
      <c r="A13" s="4" t="str">
        <f>[1]Enums!$A$134</f>
        <v>1.0.0</v>
      </c>
      <c r="B13" s="12" t="s">
        <v>67</v>
      </c>
      <c r="C13" t="str">
        <f>"Block of "&amp;Ingots!E13</f>
        <v>Block of Platinum</v>
      </c>
      <c r="D13" s="8" t="str">
        <f>Ingots!$C$1</f>
        <v>Ingot</v>
      </c>
      <c r="E13" s="8" t="str">
        <f>Ingots!C13</f>
        <v>Platinum Ingot</v>
      </c>
      <c r="F13" s="8"/>
    </row>
    <row r="14" spans="1:6" x14ac:dyDescent="0.25">
      <c r="A14" s="4" t="str">
        <f>[1]Enums!$A$144</f>
        <v>1.1.0</v>
      </c>
      <c r="B14" s="12" t="s">
        <v>109</v>
      </c>
      <c r="C14" t="str">
        <f>"Block of "&amp;Ingots!E14</f>
        <v>Block of Plumbum (Lead)</v>
      </c>
      <c r="D14" s="8" t="str">
        <f>Ingots!$C$1</f>
        <v>Ingot</v>
      </c>
      <c r="E14" s="8" t="str">
        <f>Ingots!C14</f>
        <v>Plumbum (Lead) Ingot</v>
      </c>
      <c r="F14" s="10"/>
    </row>
    <row r="15" spans="1:6" x14ac:dyDescent="0.25">
      <c r="A15" s="4" t="str">
        <f>[1]Enums!$A$134</f>
        <v>1.0.0</v>
      </c>
      <c r="B15" s="12" t="s">
        <v>110</v>
      </c>
      <c r="C15" t="str">
        <f>"Block of "&amp;Ingots!E15</f>
        <v>Block of Bismuth</v>
      </c>
      <c r="D15" s="8" t="str">
        <f>Ingots!$C$1</f>
        <v>Ingot</v>
      </c>
      <c r="E15" s="8" t="str">
        <f>Ingots!C15</f>
        <v>Bismuth Ingot</v>
      </c>
      <c r="F15" s="10"/>
    </row>
    <row r="16" spans="1:6" x14ac:dyDescent="0.25">
      <c r="A16" s="4" t="str">
        <f>[1]Enums!$A$134</f>
        <v>1.0.0</v>
      </c>
      <c r="B16" s="12" t="s">
        <v>111</v>
      </c>
      <c r="C16" t="str">
        <f>"Block of "&amp;Ingots!E16</f>
        <v>Block of Aluminum</v>
      </c>
      <c r="D16" s="8" t="str">
        <f>Ingots!$C$1</f>
        <v>Ingot</v>
      </c>
      <c r="E16" s="8" t="str">
        <f>Ingots!C16</f>
        <v>Aluminum Ingot</v>
      </c>
      <c r="F16" s="9"/>
    </row>
    <row r="17" spans="1:6" x14ac:dyDescent="0.25">
      <c r="A17" s="4" t="str">
        <f>[1]Enums!$A$138</f>
        <v>1.0.4</v>
      </c>
      <c r="B17" s="12" t="s">
        <v>112</v>
      </c>
      <c r="C17" t="str">
        <f>"Block of "&amp;Ingots!E17</f>
        <v>Block of Steel</v>
      </c>
      <c r="D17" s="8" t="str">
        <f>Ingots!$C$1</f>
        <v>Ingot</v>
      </c>
      <c r="E17" s="8" t="str">
        <f>Ingots!C17</f>
        <v>Steel Ingot</v>
      </c>
      <c r="F17" s="9"/>
    </row>
    <row r="18" spans="1:6" x14ac:dyDescent="0.25">
      <c r="A18" s="4" t="str">
        <f>[1]Enums!$A$138</f>
        <v>1.0.4</v>
      </c>
      <c r="B18" s="12" t="s">
        <v>113</v>
      </c>
      <c r="C18" t="str">
        <f>"Block of "&amp;Ingots!E18</f>
        <v>Block of Stainless Steel</v>
      </c>
      <c r="D18" s="8" t="str">
        <f>Ingots!$C$1</f>
        <v>Ingot</v>
      </c>
      <c r="E18" s="8" t="str">
        <f>Ingots!C18</f>
        <v>Stainless Steel Ingot</v>
      </c>
      <c r="F18" s="9"/>
    </row>
    <row r="19" spans="1:6" x14ac:dyDescent="0.25">
      <c r="A19" s="4" t="str">
        <f>[1]Enums!$A$134</f>
        <v>1.0.0</v>
      </c>
      <c r="B19" s="12" t="s">
        <v>114</v>
      </c>
      <c r="C19" t="str">
        <f>"Block of "&amp;Ingots!E19</f>
        <v>Block of Brass</v>
      </c>
      <c r="D19" s="8" t="str">
        <f>Ingots!$C$1</f>
        <v>Ingot</v>
      </c>
      <c r="E19" s="8" t="str">
        <f>Ingots!C19</f>
        <v>Brass Ingot</v>
      </c>
      <c r="F19" s="9"/>
    </row>
    <row r="20" spans="1:6" x14ac:dyDescent="0.25">
      <c r="A20" s="4" t="str">
        <f>[1]Enums!$A$134</f>
        <v>1.0.0</v>
      </c>
      <c r="B20" s="12" t="s">
        <v>115</v>
      </c>
      <c r="C20" t="str">
        <f>"Block of "&amp;Ingots!E20</f>
        <v>Block of Bronze</v>
      </c>
      <c r="D20" s="8" t="str">
        <f>Ingots!$C$1</f>
        <v>Ingot</v>
      </c>
      <c r="E20" s="8" t="str">
        <f>Ingots!C20</f>
        <v>Bronze Ingot</v>
      </c>
      <c r="F20" s="9"/>
    </row>
    <row r="21" spans="1:6" x14ac:dyDescent="0.25">
      <c r="A21" s="4" t="str">
        <f>[1]Enums!$A$134</f>
        <v>1.0.0</v>
      </c>
      <c r="B21" s="12" t="s">
        <v>116</v>
      </c>
      <c r="C21" t="str">
        <f>"Block of "&amp;Ores!E21</f>
        <v>Block of Bitumen</v>
      </c>
      <c r="D21" t="str">
        <f>Ores!$C$1</f>
        <v>Ore</v>
      </c>
      <c r="E21" t="str">
        <f>Ores!$C$21</f>
        <v>Bitumen</v>
      </c>
    </row>
    <row r="22" spans="1:6" x14ac:dyDescent="0.25">
      <c r="A22" s="4" t="str">
        <f>[1]Enums!$A$134</f>
        <v>1.0.0</v>
      </c>
      <c r="B22" s="13" t="s">
        <v>1945</v>
      </c>
      <c r="C22" t="str">
        <f>"Block of "&amp;Ingots!E21</f>
        <v>Block of Tin</v>
      </c>
      <c r="D22" s="8" t="str">
        <f>Ingots!$C$1</f>
        <v>Ingot</v>
      </c>
      <c r="E22" s="8" t="str">
        <f>Ingots!C21</f>
        <v>Tin Ingot</v>
      </c>
    </row>
    <row r="23" spans="1:6" x14ac:dyDescent="0.25">
      <c r="A23" s="4" t="str">
        <f>[1]Enums!$A$134</f>
        <v>1.0.0</v>
      </c>
      <c r="B23" s="12" t="s">
        <v>1944</v>
      </c>
      <c r="C23" t="str">
        <f>"Block of "&amp;Ores!E23</f>
        <v>Block of Potash</v>
      </c>
      <c r="D23" t="str">
        <f>Ores!$C$1</f>
        <v>Ore</v>
      </c>
      <c r="E23" t="str">
        <f>Ores!$C$23</f>
        <v>Potash Ore</v>
      </c>
    </row>
    <row r="24" spans="1:6" x14ac:dyDescent="0.25">
      <c r="A24" s="4" t="str">
        <f>[1]Enums!$A$138</f>
        <v>1.0.4</v>
      </c>
      <c r="B24" s="13" t="s">
        <v>1948</v>
      </c>
      <c r="C24" t="str">
        <f>"Block of Chrome"</f>
        <v>Block of Chrome</v>
      </c>
      <c r="D24" s="8" t="str">
        <f>Ingots!$C$1</f>
        <v>Ingot</v>
      </c>
      <c r="E24" t="str">
        <f>Ingots!C22</f>
        <v>Chrome Ingot</v>
      </c>
    </row>
    <row r="25" spans="1:6" x14ac:dyDescent="0.25">
      <c r="A25" s="4" t="str">
        <f>[1]Enums!$A$144</f>
        <v>1.1.0</v>
      </c>
      <c r="B25" s="12" t="s">
        <v>94</v>
      </c>
      <c r="C25" t="str">
        <f>"Block of "&amp;Ingots!E23</f>
        <v>Block of Tungsten Carbide</v>
      </c>
      <c r="D25" s="8" t="str">
        <f>Ingots!$C$1</f>
        <v>Ingot</v>
      </c>
      <c r="E25" t="str">
        <f>Ingots!C23</f>
        <v>Tungsten Carbide Ingot</v>
      </c>
    </row>
    <row r="26" spans="1:6" x14ac:dyDescent="0.25">
      <c r="A26" s="4" t="str">
        <f>[1]Enums!$A$144</f>
        <v>1.1.0</v>
      </c>
      <c r="B26" s="12" t="s">
        <v>96</v>
      </c>
      <c r="C26" t="str">
        <f>"Block of "&amp;Ingots!E24</f>
        <v>Block of Nichrome</v>
      </c>
      <c r="D26" s="8" t="str">
        <f>Ingots!$C$1</f>
        <v>Ingot</v>
      </c>
      <c r="E26" t="str">
        <f>Ingots!C24</f>
        <v>Nichrome Ingot</v>
      </c>
    </row>
    <row r="27" spans="1:6" x14ac:dyDescent="0.25">
      <c r="A27" s="4" t="str">
        <f>[1]Enums!$A$144</f>
        <v>1.1.0</v>
      </c>
      <c r="B27" s="12" t="s">
        <v>98</v>
      </c>
      <c r="C27" t="str">
        <f>"Block of "&amp;Ingots!E25</f>
        <v>Block of Antimony-Lead</v>
      </c>
      <c r="D27" s="8" t="str">
        <f>Ingots!$C$1</f>
        <v>Ingot</v>
      </c>
      <c r="E27" t="str">
        <f>Ingots!C25</f>
        <v>Antimony-Lead Ingot</v>
      </c>
    </row>
    <row r="28" spans="1:6" x14ac:dyDescent="0.25">
      <c r="A28" s="4" t="str">
        <f>[1]Enums!$A$146</f>
        <v>1.1.2</v>
      </c>
      <c r="B28" s="13" t="s">
        <v>2333</v>
      </c>
      <c r="C28" t="str">
        <f>"Block of "&amp;Ores!E25</f>
        <v>Block of Fluorite</v>
      </c>
      <c r="D28" t="str">
        <f>Ores!$C$1</f>
        <v>Ore</v>
      </c>
      <c r="E28" t="str">
        <f>Ores!$C$25</f>
        <v>Fluorite Ore</v>
      </c>
    </row>
    <row r="29" spans="1:6" x14ac:dyDescent="0.25">
      <c r="A29" s="4" t="str">
        <f>[1]Enums!$A$153</f>
        <v>1.3.2</v>
      </c>
      <c r="B29" s="13" t="s">
        <v>2402</v>
      </c>
      <c r="C29" t="str">
        <f>"Block of "&amp;Ores!E26</f>
        <v>Block of Silicon</v>
      </c>
      <c r="D29" t="str">
        <f>Ores!$C$1</f>
        <v>Ore</v>
      </c>
      <c r="E29" t="str">
        <f>Ores!$C$26</f>
        <v>Silicon Ore</v>
      </c>
    </row>
    <row r="30" spans="1:6" x14ac:dyDescent="0.25">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3.2" x14ac:dyDescent="0.25"/>
  <cols>
    <col min="3" max="3" width="27.44140625" bestFit="1" customWidth="1"/>
    <col min="4" max="4" width="14" bestFit="1" customWidth="1"/>
    <col min="5" max="5" width="16.21875" customWidth="1"/>
  </cols>
  <sheetData>
    <row r="1" spans="1:6" x14ac:dyDescent="0.25">
      <c r="A1" s="5" t="str">
        <f>[1]Enums!$A$133</f>
        <v>Version</v>
      </c>
      <c r="B1" s="25" t="s">
        <v>2521</v>
      </c>
      <c r="C1" s="5" t="s">
        <v>2543</v>
      </c>
      <c r="D1" s="5" t="s">
        <v>23</v>
      </c>
      <c r="E1" s="5" t="s">
        <v>2545</v>
      </c>
      <c r="F1" s="5" t="s">
        <v>2031</v>
      </c>
    </row>
    <row r="2" spans="1:6" x14ac:dyDescent="0.25">
      <c r="A2" s="4" t="str">
        <f>[1]Enums!$A$159</f>
        <v>1.3.8</v>
      </c>
      <c r="B2" s="13" t="s">
        <v>2542</v>
      </c>
      <c r="C2" t="str">
        <f>$C$1&amp;" ("&amp;D2&amp;")"</f>
        <v>DNA Sampler (Pig)</v>
      </c>
      <c r="D2" s="4" t="s">
        <v>2500</v>
      </c>
      <c r="E2">
        <v>1</v>
      </c>
      <c r="F2">
        <v>0</v>
      </c>
    </row>
    <row r="3" spans="1:6" x14ac:dyDescent="0.25">
      <c r="A3" s="4" t="str">
        <f>[1]Enums!$A$159</f>
        <v>1.3.8</v>
      </c>
      <c r="B3" s="13" t="s">
        <v>2541</v>
      </c>
      <c r="C3" t="str">
        <f t="shared" ref="C3:C22" si="0">$C$1&amp;" ("&amp;D3&amp;")"</f>
        <v>DNA Sampler (Sheep)</v>
      </c>
      <c r="D3" t="s">
        <v>2502</v>
      </c>
      <c r="E3">
        <v>1</v>
      </c>
      <c r="F3">
        <v>0</v>
      </c>
    </row>
    <row r="4" spans="1:6" x14ac:dyDescent="0.25">
      <c r="A4" s="4" t="str">
        <f>[1]Enums!$A$159</f>
        <v>1.3.8</v>
      </c>
      <c r="B4" s="13" t="s">
        <v>2540</v>
      </c>
      <c r="C4" t="str">
        <f t="shared" si="0"/>
        <v>DNA Sampler (Cow)</v>
      </c>
      <c r="D4" t="s">
        <v>2499</v>
      </c>
      <c r="E4">
        <v>1</v>
      </c>
      <c r="F4">
        <v>0</v>
      </c>
    </row>
    <row r="5" spans="1:6" x14ac:dyDescent="0.25">
      <c r="A5" s="4" t="str">
        <f>[1]Enums!$A$159</f>
        <v>1.3.8</v>
      </c>
      <c r="B5" s="13" t="s">
        <v>2539</v>
      </c>
      <c r="C5" t="str">
        <f t="shared" si="0"/>
        <v>DNA Sampler (Chicken)</v>
      </c>
      <c r="D5" t="s">
        <v>2501</v>
      </c>
      <c r="E5">
        <v>1</v>
      </c>
      <c r="F5">
        <v>0</v>
      </c>
    </row>
    <row r="6" spans="1:6" x14ac:dyDescent="0.25">
      <c r="A6" s="4" t="str">
        <f>[1]Enums!$A$159</f>
        <v>1.3.8</v>
      </c>
      <c r="B6" s="13" t="s">
        <v>2538</v>
      </c>
      <c r="C6" t="str">
        <f t="shared" si="0"/>
        <v>DNA Sampler (Squid)</v>
      </c>
      <c r="D6" t="s">
        <v>2505</v>
      </c>
      <c r="E6">
        <v>1</v>
      </c>
      <c r="F6">
        <v>0</v>
      </c>
    </row>
    <row r="7" spans="1:6" x14ac:dyDescent="0.25">
      <c r="A7" s="4" t="str">
        <f>[1]Enums!$A$159</f>
        <v>1.3.8</v>
      </c>
      <c r="B7" s="13" t="s">
        <v>2537</v>
      </c>
      <c r="C7" t="str">
        <f t="shared" si="0"/>
        <v>DNA Sampler (Wolf)</v>
      </c>
      <c r="D7" t="s">
        <v>2503</v>
      </c>
      <c r="E7">
        <v>1</v>
      </c>
      <c r="F7">
        <v>0</v>
      </c>
    </row>
    <row r="8" spans="1:6" x14ac:dyDescent="0.25">
      <c r="A8" s="4" t="str">
        <f>[1]Enums!$A$159</f>
        <v>1.3.8</v>
      </c>
      <c r="B8" s="13" t="s">
        <v>2536</v>
      </c>
      <c r="C8" t="str">
        <f t="shared" si="0"/>
        <v>DNA Sampler (Ocelot)</v>
      </c>
      <c r="D8" t="s">
        <v>2504</v>
      </c>
      <c r="E8">
        <v>1</v>
      </c>
      <c r="F8">
        <v>0</v>
      </c>
    </row>
    <row r="9" spans="1:6" x14ac:dyDescent="0.25">
      <c r="A9" s="4" t="str">
        <f>[1]Enums!$A$159</f>
        <v>1.3.8</v>
      </c>
      <c r="B9" s="13" t="s">
        <v>2535</v>
      </c>
      <c r="C9" t="str">
        <f t="shared" si="0"/>
        <v>DNA Sampler (Bat)</v>
      </c>
      <c r="D9" t="s">
        <v>2506</v>
      </c>
      <c r="E9">
        <v>1</v>
      </c>
      <c r="F9">
        <v>0</v>
      </c>
    </row>
    <row r="10" spans="1:6" x14ac:dyDescent="0.25">
      <c r="A10" s="4" t="str">
        <f>[1]Enums!$A$159</f>
        <v>1.3.8</v>
      </c>
      <c r="B10" s="13" t="s">
        <v>2534</v>
      </c>
      <c r="C10" t="str">
        <f t="shared" si="0"/>
        <v>DNA Sampler (Spider)</v>
      </c>
      <c r="D10" t="s">
        <v>2507</v>
      </c>
      <c r="E10">
        <v>1</v>
      </c>
      <c r="F10">
        <v>0</v>
      </c>
    </row>
    <row r="11" spans="1:6" x14ac:dyDescent="0.25">
      <c r="A11" s="4" t="str">
        <f>[1]Enums!$A$159</f>
        <v>1.3.8</v>
      </c>
      <c r="B11" s="13" t="s">
        <v>2533</v>
      </c>
      <c r="C11" t="str">
        <f t="shared" si="0"/>
        <v>DNA Sampler (Zombie)</v>
      </c>
      <c r="D11" t="s">
        <v>2508</v>
      </c>
      <c r="E11">
        <v>1</v>
      </c>
      <c r="F11">
        <v>0</v>
      </c>
    </row>
    <row r="12" spans="1:6" x14ac:dyDescent="0.25">
      <c r="A12" s="4" t="str">
        <f>[1]Enums!$A$159</f>
        <v>1.3.8</v>
      </c>
      <c r="B12" s="13" t="s">
        <v>2532</v>
      </c>
      <c r="C12" t="str">
        <f t="shared" si="0"/>
        <v>DNA Sampler (Skeleton)</v>
      </c>
      <c r="D12" t="s">
        <v>2509</v>
      </c>
      <c r="E12">
        <v>1</v>
      </c>
      <c r="F12">
        <v>0</v>
      </c>
    </row>
    <row r="13" spans="1:6" x14ac:dyDescent="0.25">
      <c r="A13" s="4" t="str">
        <f>[1]Enums!$A$159</f>
        <v>1.3.8</v>
      </c>
      <c r="B13" s="13" t="s">
        <v>2531</v>
      </c>
      <c r="C13" t="str">
        <f t="shared" si="0"/>
        <v>DNA Sampler (Horse)</v>
      </c>
      <c r="D13" t="s">
        <v>2510</v>
      </c>
      <c r="E13">
        <v>1</v>
      </c>
      <c r="F13">
        <v>0</v>
      </c>
    </row>
    <row r="14" spans="1:6" x14ac:dyDescent="0.25">
      <c r="A14" s="4" t="str">
        <f>[1]Enums!$A$159</f>
        <v>1.3.8</v>
      </c>
      <c r="B14" s="13" t="s">
        <v>2530</v>
      </c>
      <c r="C14" t="str">
        <f t="shared" si="0"/>
        <v>DNA Sampler (Witch)</v>
      </c>
      <c r="D14" t="s">
        <v>2511</v>
      </c>
      <c r="E14">
        <v>1</v>
      </c>
      <c r="F14">
        <v>0</v>
      </c>
    </row>
    <row r="15" spans="1:6" x14ac:dyDescent="0.25">
      <c r="A15" s="4" t="str">
        <f>[1]Enums!$A$159</f>
        <v>1.3.8</v>
      </c>
      <c r="B15" s="13" t="s">
        <v>2529</v>
      </c>
      <c r="C15" t="str">
        <f t="shared" si="0"/>
        <v>DNA Sampler (Creeper)</v>
      </c>
      <c r="D15" t="s">
        <v>2512</v>
      </c>
      <c r="E15">
        <v>1</v>
      </c>
      <c r="F15">
        <v>0</v>
      </c>
    </row>
    <row r="16" spans="1:6" x14ac:dyDescent="0.25">
      <c r="A16" s="4" t="str">
        <f>[1]Enums!$A$159</f>
        <v>1.3.8</v>
      </c>
      <c r="B16" s="13" t="s">
        <v>2528</v>
      </c>
      <c r="C16" t="str">
        <f t="shared" si="0"/>
        <v>DNA Sampler (Silverfish)</v>
      </c>
      <c r="D16" t="s">
        <v>2513</v>
      </c>
      <c r="E16">
        <v>1</v>
      </c>
      <c r="F16">
        <v>0</v>
      </c>
    </row>
    <row r="17" spans="1:6" x14ac:dyDescent="0.25">
      <c r="A17" s="4" t="str">
        <f>[1]Enums!$A$159</f>
        <v>1.3.8</v>
      </c>
      <c r="B17" s="13" t="s">
        <v>2527</v>
      </c>
      <c r="C17" t="str">
        <f t="shared" si="0"/>
        <v>DNA Sampler (Cave Spider)</v>
      </c>
      <c r="D17" t="s">
        <v>2514</v>
      </c>
      <c r="E17">
        <v>1</v>
      </c>
      <c r="F17">
        <v>0</v>
      </c>
    </row>
    <row r="18" spans="1:6" x14ac:dyDescent="0.25">
      <c r="A18" s="4" t="str">
        <f>[1]Enums!$A$159</f>
        <v>1.3.8</v>
      </c>
      <c r="B18" s="13" t="s">
        <v>2526</v>
      </c>
      <c r="C18" t="str">
        <f t="shared" si="0"/>
        <v>DNA Sampler (Ghast)</v>
      </c>
      <c r="D18" t="s">
        <v>2515</v>
      </c>
      <c r="E18">
        <v>1</v>
      </c>
      <c r="F18">
        <v>0</v>
      </c>
    </row>
    <row r="19" spans="1:6" x14ac:dyDescent="0.25">
      <c r="A19" s="4" t="str">
        <f>[1]Enums!$A$159</f>
        <v>1.3.8</v>
      </c>
      <c r="B19" s="13" t="s">
        <v>2525</v>
      </c>
      <c r="C19" t="str">
        <f t="shared" si="0"/>
        <v>DNA Sampler (Blaze)</v>
      </c>
      <c r="D19" t="s">
        <v>2516</v>
      </c>
      <c r="E19">
        <v>1</v>
      </c>
      <c r="F19">
        <v>0</v>
      </c>
    </row>
    <row r="20" spans="1:6" x14ac:dyDescent="0.25">
      <c r="A20" s="4" t="str">
        <f>[1]Enums!$A$159</f>
        <v>1.3.8</v>
      </c>
      <c r="B20" s="13" t="s">
        <v>2524</v>
      </c>
      <c r="C20" t="str">
        <f t="shared" si="0"/>
        <v>DNA Sampler (Zombie Pigman)</v>
      </c>
      <c r="D20" t="s">
        <v>2517</v>
      </c>
      <c r="E20">
        <v>1</v>
      </c>
      <c r="F20">
        <v>0</v>
      </c>
    </row>
    <row r="21" spans="1:6" x14ac:dyDescent="0.25">
      <c r="A21" s="4" t="str">
        <f>[1]Enums!$A$159</f>
        <v>1.3.8</v>
      </c>
      <c r="B21" s="13" t="s">
        <v>2523</v>
      </c>
      <c r="C21" t="str">
        <f t="shared" si="0"/>
        <v>DNA Sampler (Magma Cube)</v>
      </c>
      <c r="D21" t="s">
        <v>2518</v>
      </c>
      <c r="E21">
        <v>1</v>
      </c>
      <c r="F21">
        <v>0</v>
      </c>
    </row>
    <row r="22" spans="1:6" x14ac:dyDescent="0.25">
      <c r="A22" s="4" t="str">
        <f>[1]Enums!$A$159</f>
        <v>1.3.8</v>
      </c>
      <c r="B22" s="13" t="s">
        <v>2522</v>
      </c>
      <c r="C22" t="str">
        <f t="shared" si="0"/>
        <v>DNA Sampler (Person)</v>
      </c>
      <c r="D22" t="s">
        <v>2520</v>
      </c>
      <c r="E22">
        <v>1</v>
      </c>
      <c r="F22">
        <v>0</v>
      </c>
    </row>
    <row r="23" spans="1:6" s="26" customFormat="1" x14ac:dyDescent="0.25">
      <c r="A23" s="29" t="str">
        <f>[1]Enums!$A$159</f>
        <v>1.3.8</v>
      </c>
      <c r="B23" s="13" t="s">
        <v>2470</v>
      </c>
      <c r="C23" s="26" t="s">
        <v>2472</v>
      </c>
      <c r="D23" s="26" t="s">
        <v>2544</v>
      </c>
      <c r="E23" s="26">
        <v>64</v>
      </c>
      <c r="F23" s="26">
        <v>1</v>
      </c>
    </row>
    <row r="24" spans="1:6" s="26" customFormat="1" x14ac:dyDescent="0.25">
      <c r="A24" s="29" t="str">
        <f>[1]Enums!$A$159</f>
        <v>1.3.8</v>
      </c>
      <c r="B24" s="13" t="s">
        <v>2469</v>
      </c>
      <c r="C24" s="26" t="s">
        <v>2473</v>
      </c>
      <c r="D24" s="26" t="s">
        <v>2544</v>
      </c>
      <c r="E24" s="26">
        <v>64</v>
      </c>
      <c r="F24" s="26">
        <v>2</v>
      </c>
    </row>
    <row r="25" spans="1:6" s="26" customFormat="1" x14ac:dyDescent="0.25">
      <c r="A25" s="29" t="str">
        <f>[1]Enums!$A$159</f>
        <v>1.3.8</v>
      </c>
      <c r="B25" s="13" t="s">
        <v>2468</v>
      </c>
      <c r="C25" s="26" t="s">
        <v>2474</v>
      </c>
      <c r="D25" s="26" t="s">
        <v>2544</v>
      </c>
      <c r="E25" s="26">
        <v>64</v>
      </c>
      <c r="F25" s="26">
        <v>3</v>
      </c>
    </row>
    <row r="26" spans="1:6" s="26" customFormat="1" x14ac:dyDescent="0.25">
      <c r="A26" s="29" t="str">
        <f>[1]Enums!$A$159</f>
        <v>1.3.8</v>
      </c>
      <c r="B26" s="13" t="s">
        <v>2467</v>
      </c>
      <c r="C26" s="26" t="s">
        <v>2475</v>
      </c>
      <c r="D26" s="26" t="s">
        <v>2544</v>
      </c>
      <c r="E26" s="26">
        <v>64</v>
      </c>
      <c r="F26" s="26">
        <v>4</v>
      </c>
    </row>
    <row r="27" spans="1:6" s="26" customFormat="1" x14ac:dyDescent="0.25">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topLeftCell="A16" workbookViewId="0">
      <selection activeCell="E30" sqref="E30"/>
    </sheetView>
  </sheetViews>
  <sheetFormatPr defaultColWidth="8.88671875" defaultRowHeight="13.2" x14ac:dyDescent="0.25"/>
  <cols>
    <col min="3" max="3" width="34" bestFit="1" customWidth="1"/>
    <col min="4" max="4" width="29" customWidth="1"/>
    <col min="5" max="5" width="26.21875" bestFit="1" customWidth="1"/>
  </cols>
  <sheetData>
    <row r="1" spans="1:5" x14ac:dyDescent="0.25">
      <c r="A1" s="5" t="str">
        <f>[1]Enums!$A$133</f>
        <v>Version</v>
      </c>
      <c r="B1" s="25" t="str">
        <f xml:space="preserve"> '[1]Game IDs'!A1</f>
        <v>Game ID</v>
      </c>
      <c r="C1" s="5" t="s">
        <v>2498</v>
      </c>
      <c r="D1" s="5" t="s">
        <v>2543</v>
      </c>
      <c r="E1" s="5" t="s">
        <v>23</v>
      </c>
    </row>
    <row r="2" spans="1:5" x14ac:dyDescent="0.25">
      <c r="A2" s="4" t="str">
        <f>[1]Enums!$A$159</f>
        <v>1.3.8</v>
      </c>
      <c r="B2" s="13" t="s">
        <v>2476</v>
      </c>
      <c r="C2" t="str">
        <f>$C$1&amp;" ("&amp;E2&amp;")"</f>
        <v>Cell Culture Dish (Pig)</v>
      </c>
      <c r="D2" t="str">
        <f>'DNA Sampler'!C2</f>
        <v>DNA Sampler (Pig)</v>
      </c>
      <c r="E2" s="4" t="str">
        <f>'DNA Sampler'!D2</f>
        <v>Pig</v>
      </c>
    </row>
    <row r="3" spans="1:5" x14ac:dyDescent="0.25">
      <c r="A3" s="4" t="str">
        <f>[1]Enums!$A$159</f>
        <v>1.3.8</v>
      </c>
      <c r="B3" s="13" t="s">
        <v>2477</v>
      </c>
      <c r="C3" t="str">
        <f t="shared" ref="C3:C22" si="0">$C$1&amp;" ("&amp;E3&amp;")"</f>
        <v>Cell Culture Dish (Sheep)</v>
      </c>
      <c r="D3" t="str">
        <f>'DNA Sampler'!C3</f>
        <v>DNA Sampler (Sheep)</v>
      </c>
      <c r="E3" s="4" t="str">
        <f>'DNA Sampler'!D3</f>
        <v>Sheep</v>
      </c>
    </row>
    <row r="4" spans="1:5" x14ac:dyDescent="0.25">
      <c r="A4" s="4" t="str">
        <f>[1]Enums!$A$159</f>
        <v>1.3.8</v>
      </c>
      <c r="B4" s="13" t="s">
        <v>2478</v>
      </c>
      <c r="C4" t="str">
        <f t="shared" si="0"/>
        <v>Cell Culture Dish (Cow)</v>
      </c>
      <c r="D4" t="str">
        <f>'DNA Sampler'!C4</f>
        <v>DNA Sampler (Cow)</v>
      </c>
      <c r="E4" s="4" t="str">
        <f>'DNA Sampler'!D4</f>
        <v>Cow</v>
      </c>
    </row>
    <row r="5" spans="1:5" x14ac:dyDescent="0.25">
      <c r="A5" s="4" t="str">
        <f>[1]Enums!$A$159</f>
        <v>1.3.8</v>
      </c>
      <c r="B5" s="13" t="s">
        <v>2479</v>
      </c>
      <c r="C5" t="str">
        <f t="shared" si="0"/>
        <v>Cell Culture Dish (Chicken)</v>
      </c>
      <c r="D5" t="str">
        <f>'DNA Sampler'!C5</f>
        <v>DNA Sampler (Chicken)</v>
      </c>
      <c r="E5" s="4" t="str">
        <f>'DNA Sampler'!D5</f>
        <v>Chicken</v>
      </c>
    </row>
    <row r="6" spans="1:5" x14ac:dyDescent="0.25">
      <c r="A6" s="4" t="str">
        <f>[1]Enums!$A$159</f>
        <v>1.3.8</v>
      </c>
      <c r="B6" s="13" t="s">
        <v>2480</v>
      </c>
      <c r="C6" t="str">
        <f t="shared" si="0"/>
        <v>Cell Culture Dish (Squid)</v>
      </c>
      <c r="D6" t="str">
        <f>'DNA Sampler'!C6</f>
        <v>DNA Sampler (Squid)</v>
      </c>
      <c r="E6" s="4" t="str">
        <f>'DNA Sampler'!D6</f>
        <v>Squid</v>
      </c>
    </row>
    <row r="7" spans="1:5" x14ac:dyDescent="0.25">
      <c r="A7" s="4" t="str">
        <f>[1]Enums!$A$159</f>
        <v>1.3.8</v>
      </c>
      <c r="B7" s="13" t="s">
        <v>2481</v>
      </c>
      <c r="C7" t="str">
        <f t="shared" si="0"/>
        <v>Cell Culture Dish (Wolf)</v>
      </c>
      <c r="D7" t="str">
        <f>'DNA Sampler'!C7</f>
        <v>DNA Sampler (Wolf)</v>
      </c>
      <c r="E7" s="4" t="str">
        <f>'DNA Sampler'!D7</f>
        <v>Wolf</v>
      </c>
    </row>
    <row r="8" spans="1:5" x14ac:dyDescent="0.25">
      <c r="A8" s="4" t="str">
        <f>[1]Enums!$A$159</f>
        <v>1.3.8</v>
      </c>
      <c r="B8" s="13" t="s">
        <v>2482</v>
      </c>
      <c r="C8" t="str">
        <f t="shared" si="0"/>
        <v>Cell Culture Dish (Ocelot)</v>
      </c>
      <c r="D8" t="str">
        <f>'DNA Sampler'!C8</f>
        <v>DNA Sampler (Ocelot)</v>
      </c>
      <c r="E8" s="4" t="str">
        <f>'DNA Sampler'!D8</f>
        <v>Ocelot</v>
      </c>
    </row>
    <row r="9" spans="1:5" x14ac:dyDescent="0.25">
      <c r="A9" s="4" t="str">
        <f>[1]Enums!$A$159</f>
        <v>1.3.8</v>
      </c>
      <c r="B9" s="13" t="s">
        <v>2483</v>
      </c>
      <c r="C9" t="str">
        <f t="shared" si="0"/>
        <v>Cell Culture Dish (Bat)</v>
      </c>
      <c r="D9" t="str">
        <f>'DNA Sampler'!C9</f>
        <v>DNA Sampler (Bat)</v>
      </c>
      <c r="E9" s="4" t="str">
        <f>'DNA Sampler'!D9</f>
        <v>Bat</v>
      </c>
    </row>
    <row r="10" spans="1:5" x14ac:dyDescent="0.25">
      <c r="A10" s="4" t="str">
        <f>[1]Enums!$A$159</f>
        <v>1.3.8</v>
      </c>
      <c r="B10" s="13" t="s">
        <v>2484</v>
      </c>
      <c r="C10" t="str">
        <f t="shared" si="0"/>
        <v>Cell Culture Dish (Spider)</v>
      </c>
      <c r="D10" t="str">
        <f>'DNA Sampler'!C10</f>
        <v>DNA Sampler (Spider)</v>
      </c>
      <c r="E10" s="4" t="str">
        <f>'DNA Sampler'!D10</f>
        <v>Spider</v>
      </c>
    </row>
    <row r="11" spans="1:5" x14ac:dyDescent="0.25">
      <c r="A11" s="4" t="str">
        <f>[1]Enums!$A$159</f>
        <v>1.3.8</v>
      </c>
      <c r="B11" s="13" t="s">
        <v>2485</v>
      </c>
      <c r="C11" t="str">
        <f t="shared" si="0"/>
        <v>Cell Culture Dish (Zombie)</v>
      </c>
      <c r="D11" t="str">
        <f>'DNA Sampler'!C11</f>
        <v>DNA Sampler (Zombie)</v>
      </c>
      <c r="E11" s="4" t="str">
        <f>'DNA Sampler'!D11</f>
        <v>Zombie</v>
      </c>
    </row>
    <row r="12" spans="1:5" x14ac:dyDescent="0.25">
      <c r="A12" s="4" t="str">
        <f>[1]Enums!$A$159</f>
        <v>1.3.8</v>
      </c>
      <c r="B12" s="13" t="s">
        <v>2486</v>
      </c>
      <c r="C12" t="str">
        <f t="shared" si="0"/>
        <v>Cell Culture Dish (Skeleton)</v>
      </c>
      <c r="D12" t="str">
        <f>'DNA Sampler'!C12</f>
        <v>DNA Sampler (Skeleton)</v>
      </c>
      <c r="E12" s="4" t="str">
        <f>'DNA Sampler'!D12</f>
        <v>Skeleton</v>
      </c>
    </row>
    <row r="13" spans="1:5" x14ac:dyDescent="0.25">
      <c r="A13" s="4" t="str">
        <f>[1]Enums!$A$159</f>
        <v>1.3.8</v>
      </c>
      <c r="B13" s="13" t="s">
        <v>2487</v>
      </c>
      <c r="C13" t="str">
        <f t="shared" si="0"/>
        <v>Cell Culture Dish (Horse)</v>
      </c>
      <c r="D13" t="str">
        <f>'DNA Sampler'!C13</f>
        <v>DNA Sampler (Horse)</v>
      </c>
      <c r="E13" s="4" t="str">
        <f>'DNA Sampler'!D13</f>
        <v>Horse</v>
      </c>
    </row>
    <row r="14" spans="1:5" x14ac:dyDescent="0.25">
      <c r="A14" s="4" t="str">
        <f>[1]Enums!$A$159</f>
        <v>1.3.8</v>
      </c>
      <c r="B14" s="13" t="s">
        <v>2488</v>
      </c>
      <c r="C14" t="str">
        <f t="shared" si="0"/>
        <v>Cell Culture Dish (Witch)</v>
      </c>
      <c r="D14" t="str">
        <f>'DNA Sampler'!C14</f>
        <v>DNA Sampler (Witch)</v>
      </c>
      <c r="E14" s="4" t="str">
        <f>'DNA Sampler'!D14</f>
        <v>Witch</v>
      </c>
    </row>
    <row r="15" spans="1:5" x14ac:dyDescent="0.25">
      <c r="A15" s="4" t="str">
        <f>[1]Enums!$A$159</f>
        <v>1.3.8</v>
      </c>
      <c r="B15" s="13" t="s">
        <v>2489</v>
      </c>
      <c r="C15" t="str">
        <f t="shared" si="0"/>
        <v>Cell Culture Dish (Creeper)</v>
      </c>
      <c r="D15" t="str">
        <f>'DNA Sampler'!C15</f>
        <v>DNA Sampler (Creeper)</v>
      </c>
      <c r="E15" s="4" t="str">
        <f>'DNA Sampler'!D15</f>
        <v>Creeper</v>
      </c>
    </row>
    <row r="16" spans="1:5" x14ac:dyDescent="0.25">
      <c r="A16" s="4" t="str">
        <f>[1]Enums!$A$159</f>
        <v>1.3.8</v>
      </c>
      <c r="B16" s="13" t="s">
        <v>2490</v>
      </c>
      <c r="C16" t="str">
        <f t="shared" si="0"/>
        <v>Cell Culture Dish (Silverfish)</v>
      </c>
      <c r="D16" t="str">
        <f>'DNA Sampler'!C16</f>
        <v>DNA Sampler (Silverfish)</v>
      </c>
      <c r="E16" s="4" t="str">
        <f>'DNA Sampler'!D16</f>
        <v>Silverfish</v>
      </c>
    </row>
    <row r="17" spans="1:5" x14ac:dyDescent="0.25">
      <c r="A17" s="4" t="str">
        <f>[1]Enums!$A$159</f>
        <v>1.3.8</v>
      </c>
      <c r="B17" s="13" t="s">
        <v>2491</v>
      </c>
      <c r="C17" t="str">
        <f t="shared" si="0"/>
        <v>Cell Culture Dish (Cave Spider)</v>
      </c>
      <c r="D17" t="str">
        <f>'DNA Sampler'!C17</f>
        <v>DNA Sampler (Cave Spider)</v>
      </c>
      <c r="E17" s="4" t="str">
        <f>'DNA Sampler'!D17</f>
        <v>Cave Spider</v>
      </c>
    </row>
    <row r="18" spans="1:5" x14ac:dyDescent="0.25">
      <c r="A18" s="4" t="str">
        <f>[1]Enums!$A$159</f>
        <v>1.3.8</v>
      </c>
      <c r="B18" s="13" t="s">
        <v>2492</v>
      </c>
      <c r="C18" t="str">
        <f t="shared" si="0"/>
        <v>Cell Culture Dish (Ghast)</v>
      </c>
      <c r="D18" t="str">
        <f>'DNA Sampler'!C18</f>
        <v>DNA Sampler (Ghast)</v>
      </c>
      <c r="E18" s="4" t="str">
        <f>'DNA Sampler'!D18</f>
        <v>Ghast</v>
      </c>
    </row>
    <row r="19" spans="1:5" x14ac:dyDescent="0.25">
      <c r="A19" s="4" t="str">
        <f>[1]Enums!$A$159</f>
        <v>1.3.8</v>
      </c>
      <c r="B19" s="13" t="s">
        <v>2493</v>
      </c>
      <c r="C19" t="str">
        <f t="shared" si="0"/>
        <v>Cell Culture Dish (Blaze)</v>
      </c>
      <c r="D19" t="str">
        <f>'DNA Sampler'!C19</f>
        <v>DNA Sampler (Blaze)</v>
      </c>
      <c r="E19" s="4" t="str">
        <f>'DNA Sampler'!D19</f>
        <v>Blaze</v>
      </c>
    </row>
    <row r="20" spans="1:5" x14ac:dyDescent="0.25">
      <c r="A20" s="4" t="str">
        <f>[1]Enums!$A$159</f>
        <v>1.3.8</v>
      </c>
      <c r="B20" s="13" t="s">
        <v>2494</v>
      </c>
      <c r="C20" t="str">
        <f t="shared" si="0"/>
        <v>Cell Culture Dish (Zombie Pigman)</v>
      </c>
      <c r="D20" t="str">
        <f>'DNA Sampler'!C20</f>
        <v>DNA Sampler (Zombie Pigman)</v>
      </c>
      <c r="E20" s="4" t="str">
        <f>'DNA Sampler'!D20</f>
        <v>Zombie Pigman</v>
      </c>
    </row>
    <row r="21" spans="1:5" x14ac:dyDescent="0.25">
      <c r="A21" s="4" t="str">
        <f>[1]Enums!$A$159</f>
        <v>1.3.8</v>
      </c>
      <c r="B21" s="13" t="s">
        <v>2495</v>
      </c>
      <c r="C21" t="str">
        <f t="shared" si="0"/>
        <v>Cell Culture Dish (Magma Cube)</v>
      </c>
      <c r="D21" t="str">
        <f>'DNA Sampler'!C21</f>
        <v>DNA Sampler (Magma Cube)</v>
      </c>
      <c r="E21" s="4" t="str">
        <f>'DNA Sampler'!D21</f>
        <v>Magma Cube</v>
      </c>
    </row>
    <row r="22" spans="1:5" x14ac:dyDescent="0.25">
      <c r="A22" s="4" t="str">
        <f>[1]Enums!$A$159</f>
        <v>1.3.8</v>
      </c>
      <c r="B22" s="13" t="s">
        <v>2497</v>
      </c>
      <c r="C22" t="str">
        <f t="shared" si="0"/>
        <v>Cell Culture Dish (Person)</v>
      </c>
      <c r="D22" t="str">
        <f>'DNA Sampler'!C22</f>
        <v>DNA Sampler (Person)</v>
      </c>
      <c r="E22" s="4" t="str">
        <f>'DNA Sampler'!D22</f>
        <v>Person</v>
      </c>
    </row>
    <row r="23" spans="1:5" x14ac:dyDescent="0.25">
      <c r="A23" s="4"/>
    </row>
    <row r="24" spans="1:5" x14ac:dyDescent="0.25">
      <c r="A24" s="4"/>
    </row>
    <row r="25" spans="1:5" x14ac:dyDescent="0.25">
      <c r="A25" s="4"/>
    </row>
    <row r="26" spans="1:5" x14ac:dyDescent="0.25">
      <c r="A26" s="4"/>
    </row>
    <row r="27" spans="1:5" x14ac:dyDescent="0.25">
      <c r="A27" s="4"/>
      <c r="B27" s="12"/>
    </row>
    <row r="28" spans="1:5" x14ac:dyDescent="0.25">
      <c r="A28" s="4"/>
      <c r="B28" s="12"/>
    </row>
    <row r="29" spans="1:5" x14ac:dyDescent="0.25">
      <c r="A29" s="4"/>
      <c r="B29" s="13"/>
    </row>
    <row r="30" spans="1:5" x14ac:dyDescent="0.25">
      <c r="A30" s="4"/>
      <c r="B30" s="13"/>
    </row>
    <row r="31" spans="1:5" x14ac:dyDescent="0.25">
      <c r="A31" s="4"/>
      <c r="B31" s="13"/>
    </row>
    <row r="32" spans="1:5" x14ac:dyDescent="0.25">
      <c r="A32" s="4"/>
      <c r="B32" s="13"/>
    </row>
    <row r="33" spans="1:2" x14ac:dyDescent="0.25">
      <c r="A33" s="4"/>
      <c r="B33" s="13"/>
    </row>
    <row r="34" spans="1:2" x14ac:dyDescent="0.25">
      <c r="A34" s="4"/>
      <c r="B34" s="13"/>
    </row>
    <row r="35" spans="1:2" x14ac:dyDescent="0.25">
      <c r="A35" s="4"/>
      <c r="B35" s="13"/>
    </row>
    <row r="36" spans="1:2" x14ac:dyDescent="0.25">
      <c r="A36" s="4"/>
      <c r="B36" s="13"/>
    </row>
    <row r="37" spans="1:2" x14ac:dyDescent="0.25">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8671875" defaultRowHeight="13.2" x14ac:dyDescent="0.25"/>
  <cols>
    <col min="3" max="3" width="34" bestFit="1" customWidth="1"/>
    <col min="4" max="4" width="18" customWidth="1"/>
    <col min="5" max="5" width="26.21875" bestFit="1" customWidth="1"/>
  </cols>
  <sheetData>
    <row r="1" spans="1:5" x14ac:dyDescent="0.25">
      <c r="A1" s="5" t="str">
        <f>[1]Enums!$A$133</f>
        <v>Version</v>
      </c>
      <c r="B1" s="25" t="str">
        <f xml:space="preserve"> '[1]Game IDs'!A1</f>
        <v>Game ID</v>
      </c>
      <c r="C1" s="5" t="s">
        <v>33</v>
      </c>
      <c r="D1" s="5" t="s">
        <v>1</v>
      </c>
      <c r="E1" s="5" t="s">
        <v>23</v>
      </c>
    </row>
    <row r="2" spans="1:5" x14ac:dyDescent="0.25">
      <c r="A2" s="4" t="str">
        <f>[1]Enums!$A$134</f>
        <v>1.0.0</v>
      </c>
      <c r="B2" s="12" t="s">
        <v>117</v>
      </c>
      <c r="C2" t="str">
        <f t="shared" ref="C2:C9" si="0">E2&amp;" "&amp;$C$1</f>
        <v>Platinum Catalyst</v>
      </c>
      <c r="D2" t="str">
        <f>[1]Elements!$B$1</f>
        <v>Element</v>
      </c>
      <c r="E2" s="4" t="str">
        <f>[1]Elements!$B$79</f>
        <v>Platinum</v>
      </c>
    </row>
    <row r="3" spans="1:5" x14ac:dyDescent="0.25">
      <c r="A3" s="4" t="str">
        <f>[1]Enums!$A$134</f>
        <v>1.0.0</v>
      </c>
      <c r="B3" s="12" t="s">
        <v>118</v>
      </c>
      <c r="C3" t="str">
        <f t="shared" si="0"/>
        <v>Titanium Catalyst</v>
      </c>
      <c r="D3" t="str">
        <f>[1]Elements!$B$1</f>
        <v>Element</v>
      </c>
      <c r="E3" t="str">
        <f>[1]Elements!$B$23</f>
        <v>Titanium</v>
      </c>
    </row>
    <row r="4" spans="1:5" x14ac:dyDescent="0.25">
      <c r="A4" s="4" t="str">
        <f>[1]Enums!$A$134</f>
        <v>1.0.0</v>
      </c>
      <c r="B4" s="12" t="s">
        <v>68</v>
      </c>
      <c r="C4" t="str">
        <f t="shared" si="0"/>
        <v>Palladium Catalyst</v>
      </c>
      <c r="D4" t="str">
        <f>[1]Elements!$B$1</f>
        <v>Element</v>
      </c>
      <c r="E4" t="str">
        <f>[1]Elements!$B$47</f>
        <v>Palladium</v>
      </c>
    </row>
    <row r="5" spans="1:5" x14ac:dyDescent="0.25">
      <c r="A5" s="4" t="str">
        <f>[1]Enums!$A$134</f>
        <v>1.0.0</v>
      </c>
      <c r="B5" s="12" t="s">
        <v>69</v>
      </c>
      <c r="C5" t="str">
        <f t="shared" si="0"/>
        <v>Cobalt Catalyst</v>
      </c>
      <c r="D5" t="str">
        <f>[1]Elements!$B$1</f>
        <v>Element</v>
      </c>
      <c r="E5" t="str">
        <f>[1]Elements!$B$28</f>
        <v>Cobalt</v>
      </c>
    </row>
    <row r="6" spans="1:5" x14ac:dyDescent="0.25">
      <c r="A6" s="4" t="str">
        <f>[1]Enums!$A$134</f>
        <v>1.0.0</v>
      </c>
      <c r="B6" s="12" t="s">
        <v>70</v>
      </c>
      <c r="C6" t="str">
        <f t="shared" si="0"/>
        <v>Manganese Catalyst</v>
      </c>
      <c r="D6" t="str">
        <f>[1]Elements!$B$1</f>
        <v>Element</v>
      </c>
      <c r="E6" t="str">
        <f>[1]Elements!$B$26</f>
        <v>Manganese</v>
      </c>
    </row>
    <row r="7" spans="1:5" x14ac:dyDescent="0.25">
      <c r="A7" s="4" t="str">
        <f>[1]Enums!$A$134</f>
        <v>1.0.0</v>
      </c>
      <c r="B7" s="12" t="s">
        <v>71</v>
      </c>
      <c r="C7" t="str">
        <f t="shared" si="0"/>
        <v>Silver Catalyst</v>
      </c>
      <c r="D7" t="str">
        <f>[1]Elements!$B$1</f>
        <v>Element</v>
      </c>
      <c r="E7" t="str">
        <f>[1]Elements!$B$48</f>
        <v>Silver</v>
      </c>
    </row>
    <row r="8" spans="1:5" x14ac:dyDescent="0.25">
      <c r="A8" s="4" t="str">
        <f>[1]Enums!$A$134</f>
        <v>1.0.0</v>
      </c>
      <c r="B8" s="12" t="s">
        <v>72</v>
      </c>
      <c r="C8" t="str">
        <f t="shared" si="0"/>
        <v>Mercury Catalyst</v>
      </c>
      <c r="D8" t="str">
        <f>[1]Elements!$B$1</f>
        <v>Element</v>
      </c>
      <c r="E8" t="str">
        <f>[1]Elements!$B$81</f>
        <v>Mercury</v>
      </c>
    </row>
    <row r="9" spans="1:5" x14ac:dyDescent="0.25">
      <c r="A9" s="4"/>
      <c r="B9" s="12" t="s">
        <v>73</v>
      </c>
      <c r="C9" t="str">
        <f t="shared" si="0"/>
        <v>Rhodium Catalyst</v>
      </c>
      <c r="D9" t="str">
        <f>[1]Elements!$B$1</f>
        <v>Element</v>
      </c>
      <c r="E9" t="str">
        <f>[1]Elements!$B$46</f>
        <v>Rhodium</v>
      </c>
    </row>
    <row r="10" spans="1:5" x14ac:dyDescent="0.25">
      <c r="A10" s="4" t="str">
        <f>[1]Enums!$A$134</f>
        <v>1.0.0</v>
      </c>
      <c r="B10" s="12" t="s">
        <v>74</v>
      </c>
      <c r="C10" t="str">
        <f t="shared" ref="C10:C31" si="1">E10&amp;" "&amp;$C$1</f>
        <v>Antimony Trioxide Catalyst</v>
      </c>
      <c r="D10" t="str">
        <f>[1]Compounds!$B$1</f>
        <v>Compound</v>
      </c>
      <c r="E10" t="str">
        <f>[1]Compounds!$B$306</f>
        <v>Antimony Trioxide</v>
      </c>
    </row>
    <row r="11" spans="1:5" x14ac:dyDescent="0.25">
      <c r="A11" s="4" t="str">
        <f>[1]Enums!$A$134</f>
        <v>1.0.0</v>
      </c>
      <c r="B11" s="12" t="s">
        <v>75</v>
      </c>
      <c r="C11" t="str">
        <f t="shared" si="1"/>
        <v>Copper II Chloride Catalyst</v>
      </c>
      <c r="D11" t="str">
        <f>[1]Compounds!$B$1</f>
        <v>Compound</v>
      </c>
      <c r="E11" t="str">
        <f xml:space="preserve"> [1]Compounds!$B$307</f>
        <v>Copper II Chloride</v>
      </c>
    </row>
    <row r="12" spans="1:5" x14ac:dyDescent="0.25">
      <c r="A12" s="4" t="str">
        <f>[1]Enums!$A$134</f>
        <v>1.0.0</v>
      </c>
      <c r="B12" s="12" t="s">
        <v>76</v>
      </c>
      <c r="C12" t="str">
        <f t="shared" si="1"/>
        <v>Iron III Chloride Catalyst</v>
      </c>
      <c r="D12" t="str">
        <f>[1]Compounds!$B$1</f>
        <v>Compound</v>
      </c>
      <c r="E12" t="str">
        <f>[1]Compounds!B308</f>
        <v>Iron III Chloride</v>
      </c>
    </row>
    <row r="13" spans="1:5" x14ac:dyDescent="0.25">
      <c r="A13" s="4" t="str">
        <f>[1]Enums!$A$134</f>
        <v>1.0.0</v>
      </c>
      <c r="B13" s="12" t="s">
        <v>77</v>
      </c>
      <c r="C13" t="str">
        <f t="shared" si="1"/>
        <v>Iron III Oxide Catalyst</v>
      </c>
      <c r="D13" t="str">
        <f>[1]Compounds!$B$1</f>
        <v>Compound</v>
      </c>
      <c r="E13" t="str">
        <f>[1]Compounds!B309</f>
        <v>Iron III Oxide</v>
      </c>
    </row>
    <row r="14" spans="1:5" x14ac:dyDescent="0.25">
      <c r="A14" s="4" t="str">
        <f>[1]Enums!$A$134</f>
        <v>1.0.0</v>
      </c>
      <c r="B14" s="12" t="s">
        <v>78</v>
      </c>
      <c r="C14" t="str">
        <f t="shared" si="1"/>
        <v>Ziegler-Natta Catalyst</v>
      </c>
      <c r="D14" t="str">
        <f>[1]Compounds!$B$1</f>
        <v>Compound</v>
      </c>
      <c r="E14" t="str">
        <f>[1]Compounds!B310</f>
        <v>Ziegler-Natta</v>
      </c>
    </row>
    <row r="15" spans="1:5" x14ac:dyDescent="0.25">
      <c r="A15" s="4"/>
      <c r="B15" s="12" t="s">
        <v>79</v>
      </c>
      <c r="C15" t="str">
        <f t="shared" si="1"/>
        <v>Cobalt-Manganese-Bromide Catalyst</v>
      </c>
      <c r="D15" t="str">
        <f>[1]Compounds!$B$1</f>
        <v>Compound</v>
      </c>
      <c r="E15" t="str">
        <f>[1]Compounds!B311</f>
        <v>Cobalt-Manganese-Bromide</v>
      </c>
    </row>
    <row r="16" spans="1:5" x14ac:dyDescent="0.25">
      <c r="A16" s="4" t="str">
        <f>[1]Enums!$A$134</f>
        <v>1.0.0</v>
      </c>
      <c r="B16" s="12" t="s">
        <v>80</v>
      </c>
      <c r="C16" t="str">
        <f t="shared" si="1"/>
        <v>Zeolite Catalyst</v>
      </c>
      <c r="D16" t="str">
        <f>[1]Compounds!$B$1</f>
        <v>Compound</v>
      </c>
      <c r="E16" t="str">
        <f>[1]Compounds!B312</f>
        <v>Zeolite</v>
      </c>
    </row>
    <row r="17" spans="1:5" x14ac:dyDescent="0.25">
      <c r="A17" s="4"/>
      <c r="B17" s="12" t="s">
        <v>81</v>
      </c>
      <c r="C17" t="str">
        <f t="shared" si="1"/>
        <v>Zinc II Chloride Catalyst</v>
      </c>
      <c r="D17" t="str">
        <f>[1]Compounds!$B$1</f>
        <v>Compound</v>
      </c>
      <c r="E17" t="str">
        <f>[1]Compounds!B313</f>
        <v>Zinc II Chloride</v>
      </c>
    </row>
    <row r="18" spans="1:5" x14ac:dyDescent="0.25">
      <c r="A18" s="4"/>
      <c r="B18" s="12" t="s">
        <v>82</v>
      </c>
      <c r="C18" t="str">
        <f t="shared" si="1"/>
        <v>Tungsten VI Chloride  Catalyst</v>
      </c>
      <c r="D18" t="str">
        <f>[1]Compounds!$B$1</f>
        <v>Compound</v>
      </c>
      <c r="E18" t="str">
        <f>[1]Compounds!B314</f>
        <v xml:space="preserve">Tungsten VI Chloride </v>
      </c>
    </row>
    <row r="19" spans="1:5" x14ac:dyDescent="0.25">
      <c r="A19" s="4"/>
      <c r="B19" s="12" t="s">
        <v>83</v>
      </c>
      <c r="C19" t="str">
        <f t="shared" si="1"/>
        <v>Samarium III Chloride Catalyst</v>
      </c>
      <c r="D19" t="str">
        <f>[1]Compounds!$B$1</f>
        <v>Compound</v>
      </c>
      <c r="E19" t="str">
        <f>[1]Compounds!B315</f>
        <v>Samarium III Chloride</v>
      </c>
    </row>
    <row r="20" spans="1:5" x14ac:dyDescent="0.25">
      <c r="A20" s="4" t="str">
        <f>[1]Enums!$A$144</f>
        <v>1.1.0</v>
      </c>
      <c r="B20" s="12" t="s">
        <v>84</v>
      </c>
      <c r="C20" t="str">
        <f t="shared" si="1"/>
        <v>Magnesium Oxide Catalyst</v>
      </c>
      <c r="D20" t="str">
        <f>[1]Compounds!$B$1</f>
        <v>Compound</v>
      </c>
      <c r="E20" t="str">
        <f>[1]Compounds!B316</f>
        <v>Magnesium Oxide</v>
      </c>
    </row>
    <row r="21" spans="1:5" x14ac:dyDescent="0.25">
      <c r="A21" s="4"/>
      <c r="B21" s="12" t="s">
        <v>85</v>
      </c>
      <c r="C21" t="str">
        <f t="shared" si="1"/>
        <v>Magnesium Sulfate Catalyst</v>
      </c>
      <c r="D21" t="str">
        <f>[1]Compounds!$B$1</f>
        <v>Compound</v>
      </c>
      <c r="E21" t="str">
        <f>[1]Compounds!B317</f>
        <v>Magnesium Sulfate</v>
      </c>
    </row>
    <row r="22" spans="1:5" x14ac:dyDescent="0.25">
      <c r="A22" s="4"/>
      <c r="B22" s="12" t="s">
        <v>86</v>
      </c>
      <c r="C22" t="str">
        <f t="shared" si="1"/>
        <v>Copper II Sulfate Catalyst</v>
      </c>
      <c r="D22" t="str">
        <f>[1]Compounds!$B$1</f>
        <v>Compound</v>
      </c>
      <c r="E22" t="str">
        <f>[1]Compounds!B318</f>
        <v>Copper II Sulfate</v>
      </c>
    </row>
    <row r="23" spans="1:5" x14ac:dyDescent="0.25">
      <c r="A23" s="4"/>
      <c r="B23" s="12" t="s">
        <v>87</v>
      </c>
      <c r="C23" t="str">
        <f t="shared" si="1"/>
        <v>Calcium Hydride Catalyst</v>
      </c>
      <c r="D23" t="str">
        <f>[1]Compounds!$B$1</f>
        <v>Compound</v>
      </c>
      <c r="E23" t="str">
        <f>[1]Compounds!B319</f>
        <v>Calcium Hydride</v>
      </c>
    </row>
    <row r="24" spans="1:5" x14ac:dyDescent="0.25">
      <c r="A24" s="4"/>
      <c r="B24" s="12" t="s">
        <v>88</v>
      </c>
      <c r="C24" t="str">
        <f t="shared" si="1"/>
        <v>Phosphorus Pentoxide Catalyst</v>
      </c>
      <c r="D24" t="str">
        <f>[1]Compounds!$B$1</f>
        <v>Compound</v>
      </c>
      <c r="E24" t="str">
        <f>[1]Compounds!B320</f>
        <v>Phosphorus Pentoxide</v>
      </c>
    </row>
    <row r="25" spans="1:5" x14ac:dyDescent="0.25">
      <c r="A25" s="4"/>
      <c r="B25" s="12" t="s">
        <v>89</v>
      </c>
      <c r="C25" t="str">
        <f t="shared" si="1"/>
        <v>Trimethyl Orthoformate Catalyst</v>
      </c>
      <c r="D25" t="str">
        <f>[1]Compounds!$B$1</f>
        <v>Compound</v>
      </c>
      <c r="E25" t="str">
        <f>[1]Compounds!B321</f>
        <v>Trimethyl Orthoformate</v>
      </c>
    </row>
    <row r="26" spans="1:5" x14ac:dyDescent="0.25">
      <c r="A26" s="4" t="str">
        <f>[1]Enums!$A$134</f>
        <v>1.0.0</v>
      </c>
      <c r="B26" s="12" t="s">
        <v>90</v>
      </c>
      <c r="C26" t="str">
        <f t="shared" si="1"/>
        <v>Aluminoxane Catalyst</v>
      </c>
      <c r="D26" t="str">
        <f>[1]Compounds!$B$1</f>
        <v>Compound</v>
      </c>
      <c r="E26" t="str">
        <f>[1]Compounds!B322</f>
        <v>Aluminoxane</v>
      </c>
    </row>
    <row r="27" spans="1:5" x14ac:dyDescent="0.25">
      <c r="A27" s="4"/>
      <c r="B27" s="12" t="s">
        <v>91</v>
      </c>
      <c r="C27" t="str">
        <f t="shared" si="1"/>
        <v>Sodium Hydroxide Catalyst</v>
      </c>
      <c r="D27" t="str">
        <f>[1]Compounds!$B$1</f>
        <v>Compound</v>
      </c>
      <c r="E27" t="str">
        <f>[1]Compounds!B323</f>
        <v>Sodium Hydroxide</v>
      </c>
    </row>
    <row r="28" spans="1:5" x14ac:dyDescent="0.25">
      <c r="A28" s="4" t="str">
        <f>[1]Enums!$A$134</f>
        <v>1.0.0</v>
      </c>
      <c r="B28" s="12" t="s">
        <v>92</v>
      </c>
      <c r="C28" t="str">
        <f t="shared" si="1"/>
        <v>Triethylaluminium Catalyst</v>
      </c>
      <c r="D28" t="str">
        <f>[1]Compounds!$B$1</f>
        <v>Compound</v>
      </c>
      <c r="E28" t="str">
        <f>[1]Compounds!B324</f>
        <v>Triethylaluminium</v>
      </c>
    </row>
    <row r="29" spans="1:5" x14ac:dyDescent="0.25">
      <c r="A29" s="4"/>
      <c r="B29" s="13" t="s">
        <v>1939</v>
      </c>
      <c r="C29" t="str">
        <f t="shared" si="1"/>
        <v>Methyl Ethyl Ketone Peroxide Catalyst</v>
      </c>
      <c r="D29" t="str">
        <f>[1]Compounds!$B$1</f>
        <v>Compound</v>
      </c>
      <c r="E29" t="str">
        <f>[1]Compounds!B325</f>
        <v>Methyl Ethyl Ketone Peroxide</v>
      </c>
    </row>
    <row r="30" spans="1:5" x14ac:dyDescent="0.25">
      <c r="A30" s="4" t="str">
        <f>[1]Enums!$A$134</f>
        <v>1.0.0</v>
      </c>
      <c r="B30" s="13" t="s">
        <v>1941</v>
      </c>
      <c r="C30" t="str">
        <f t="shared" si="1"/>
        <v>Chromia Alumina Catalyst</v>
      </c>
      <c r="D30" t="str">
        <f>[1]Compounds!$B$1</f>
        <v>Compound</v>
      </c>
      <c r="E30" t="str">
        <f>[1]Compounds!$B$336</f>
        <v>Chromia Alumina</v>
      </c>
    </row>
    <row r="31" spans="1:5" x14ac:dyDescent="0.25">
      <c r="A31" s="4" t="str">
        <f>[1]Enums!$A$144</f>
        <v>1.1.0</v>
      </c>
      <c r="B31" s="13" t="s">
        <v>2132</v>
      </c>
      <c r="C31" t="str">
        <f t="shared" si="1"/>
        <v>Tin Catalyst</v>
      </c>
      <c r="D31" t="str">
        <f>[1]Elements!$B$1</f>
        <v>Element</v>
      </c>
      <c r="E31" t="str">
        <f>[1]Elements!$B$51</f>
        <v>Tin</v>
      </c>
    </row>
    <row r="32" spans="1:5" x14ac:dyDescent="0.25">
      <c r="A32" s="4" t="str">
        <f>[1]Enums!$A$144</f>
        <v>1.1.0</v>
      </c>
      <c r="B32" s="13" t="s">
        <v>2131</v>
      </c>
      <c r="C32" t="str">
        <f>E32&amp;" "&amp;$C$1</f>
        <v>Zinc Nitrate Catalyst</v>
      </c>
      <c r="D32" t="str">
        <f>[1]Compounds!$B$1</f>
        <v>Compound</v>
      </c>
      <c r="E32" t="str">
        <f>[1]Compounds!$B$349</f>
        <v>Zinc Nitrate</v>
      </c>
    </row>
    <row r="33" spans="1:5" x14ac:dyDescent="0.25">
      <c r="A33" s="4" t="str">
        <f>[1]Enums!$A$144</f>
        <v>1.1.0</v>
      </c>
      <c r="B33" s="13" t="s">
        <v>2144</v>
      </c>
      <c r="C33" t="str">
        <f>E33&amp;" "&amp;$C$1</f>
        <v>Lead Oxide Catalyst</v>
      </c>
      <c r="D33" t="str">
        <f>[1]Compounds!$B$1</f>
        <v>Compound</v>
      </c>
      <c r="E33" t="str">
        <f>[1]Compounds!$B$350</f>
        <v>Lead Oxide</v>
      </c>
    </row>
    <row r="34" spans="1:5" x14ac:dyDescent="0.25">
      <c r="A34" s="4" t="str">
        <f>[1]Enums!$A$144</f>
        <v>1.1.0</v>
      </c>
      <c r="B34" s="13" t="s">
        <v>2167</v>
      </c>
      <c r="C34" t="str">
        <f>E34&amp;" "&amp;$C$1</f>
        <v>Ruthenium Catalyst</v>
      </c>
      <c r="D34" t="str">
        <f>[1]Elements!$B$1</f>
        <v>Element</v>
      </c>
      <c r="E34" t="str">
        <f>[1]Elements!$B$45</f>
        <v>Ruthenium</v>
      </c>
    </row>
    <row r="35" spans="1:5" x14ac:dyDescent="0.25">
      <c r="A35" s="4" t="str">
        <f>[1]Enums!$A$144</f>
        <v>1.1.0</v>
      </c>
      <c r="B35" s="13" t="s">
        <v>2168</v>
      </c>
      <c r="C35" t="str">
        <f>E35&amp;" "&amp;$C$1</f>
        <v>Iridium Catalyst</v>
      </c>
      <c r="D35" t="str">
        <f>[1]Elements!$B$1</f>
        <v>Element</v>
      </c>
      <c r="E35" t="str">
        <f>[1]Elements!$B$78</f>
        <v>Iridium</v>
      </c>
    </row>
    <row r="36" spans="1:5" x14ac:dyDescent="0.25">
      <c r="A36" s="4" t="str">
        <f>[1]Enums!$A$146</f>
        <v>1.1.2</v>
      </c>
      <c r="B36" s="13" t="s">
        <v>2262</v>
      </c>
      <c r="C36" t="str">
        <f>E36&amp;" "&amp;$C$1</f>
        <v>Chromium (VI) Oxide Catalyst</v>
      </c>
      <c r="D36" t="str">
        <f>[1]Compounds!$B$1</f>
        <v>Compound</v>
      </c>
      <c r="E36" t="str">
        <f>[1]Compounds!$B$383</f>
        <v>Chromium (VI) Oxide</v>
      </c>
    </row>
    <row r="37" spans="1:5" x14ac:dyDescent="0.25">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2014-04-18T17:28:35Z</dcterms:created>
  <dcterms:modified xsi:type="dcterms:W3CDTF">2018-07-30T20:09:05Z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