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007"/>
  <workbookPr autoCompressPictures="0"/>
  <bookViews>
    <workbookView xWindow="38780" yWindow="500" windowWidth="19200" windowHeight="19460" tabRatio="877" firstSheet="13" activeTab="19"/>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28" l="1"/>
  <c r="D2" i="28"/>
  <c r="D24" i="20"/>
  <c r="C22" i="5"/>
  <c r="E24" i="20"/>
  <c r="A17" i="5"/>
  <c r="A17" i="20"/>
  <c r="A18" i="20"/>
  <c r="A24" i="20"/>
  <c r="C24" i="20"/>
  <c r="A22" i="5"/>
  <c r="D22" i="5"/>
  <c r="E22" i="5"/>
  <c r="A18" i="5"/>
  <c r="D133" i="10"/>
  <c r="E133" i="10"/>
  <c r="C133" i="10"/>
  <c r="H131" i="11"/>
  <c r="D132" i="10"/>
  <c r="E132" i="10"/>
  <c r="C132" i="10"/>
  <c r="H130" i="11"/>
  <c r="D131" i="10"/>
  <c r="E131" i="10"/>
  <c r="C131" i="10"/>
  <c r="H129" i="11"/>
  <c r="D136" i="10"/>
  <c r="E136" i="10"/>
  <c r="C136" i="10"/>
  <c r="H134" i="11"/>
  <c r="D135" i="10"/>
  <c r="E135" i="10"/>
  <c r="C135" i="10"/>
  <c r="H133" i="11"/>
  <c r="D134" i="10"/>
  <c r="E134" i="10"/>
  <c r="C134" i="10"/>
  <c r="H132" i="11"/>
  <c r="A332" i="39"/>
  <c r="A331" i="39"/>
  <c r="D26" i="24"/>
  <c r="E26" i="24"/>
  <c r="C26" i="24"/>
  <c r="D16" i="27"/>
  <c r="D2" i="24"/>
  <c r="E2" i="24"/>
  <c r="C2" i="24"/>
  <c r="D3" i="24"/>
  <c r="E3" i="24"/>
  <c r="C3" i="24"/>
  <c r="D4" i="24"/>
  <c r="E4" i="24"/>
  <c r="C4" i="24"/>
  <c r="D1" i="24"/>
  <c r="D5" i="24"/>
  <c r="E5" i="24"/>
  <c r="C5" i="24"/>
  <c r="D6" i="24"/>
  <c r="E6" i="24"/>
  <c r="C6" i="24"/>
  <c r="D7" i="24"/>
  <c r="E7" i="24"/>
  <c r="C7" i="24"/>
  <c r="D8" i="24"/>
  <c r="E8" i="24"/>
  <c r="C8" i="24"/>
  <c r="D9" i="24"/>
  <c r="E9" i="24"/>
  <c r="C9" i="24"/>
  <c r="D10" i="24"/>
  <c r="E10" i="24"/>
  <c r="C10" i="24"/>
  <c r="D11" i="24"/>
  <c r="E11" i="24"/>
  <c r="C11" i="24"/>
  <c r="D12" i="24"/>
  <c r="E12" i="24"/>
  <c r="C12" i="24"/>
  <c r="D13" i="24"/>
  <c r="E13" i="24"/>
  <c r="C13" i="24"/>
  <c r="D14" i="24"/>
  <c r="D2" i="40"/>
  <c r="Y2" i="11"/>
  <c r="E14" i="24"/>
  <c r="C14" i="24"/>
  <c r="D15" i="24"/>
  <c r="D3" i="40"/>
  <c r="Y3" i="11"/>
  <c r="E15" i="24"/>
  <c r="C15" i="24"/>
  <c r="D16" i="24"/>
  <c r="D4" i="40"/>
  <c r="Y4" i="11"/>
  <c r="E16" i="24"/>
  <c r="C16" i="24"/>
  <c r="D17" i="24"/>
  <c r="D5" i="40"/>
  <c r="Y5" i="11"/>
  <c r="E17" i="24"/>
  <c r="C17" i="24"/>
  <c r="D18" i="24"/>
  <c r="D6" i="40"/>
  <c r="Y6" i="11"/>
  <c r="E18" i="24"/>
  <c r="C18" i="24"/>
  <c r="D19" i="24"/>
  <c r="D7" i="40"/>
  <c r="Y7" i="11"/>
  <c r="E19" i="24"/>
  <c r="C19" i="24"/>
  <c r="D20" i="24"/>
  <c r="D8" i="40"/>
  <c r="Y8" i="11"/>
  <c r="E20" i="24"/>
  <c r="C20" i="24"/>
  <c r="D21" i="24"/>
  <c r="D9" i="40"/>
  <c r="Y9" i="11"/>
  <c r="E21" i="24"/>
  <c r="C21" i="24"/>
  <c r="D22" i="24"/>
  <c r="D10" i="40"/>
  <c r="Y10" i="11"/>
  <c r="E22" i="24"/>
  <c r="C22" i="24"/>
  <c r="D23" i="24"/>
  <c r="D11" i="40"/>
  <c r="Y11" i="11"/>
  <c r="E23" i="24"/>
  <c r="C23" i="24"/>
  <c r="D24" i="24"/>
  <c r="D12" i="40"/>
  <c r="Y12" i="11"/>
  <c r="E24" i="24"/>
  <c r="C24" i="24"/>
  <c r="D25" i="24"/>
  <c r="D13" i="40"/>
  <c r="Y13" i="11"/>
  <c r="E25" i="24"/>
  <c r="C25" i="24"/>
  <c r="J47" i="14"/>
  <c r="F47" i="14"/>
  <c r="Q47" i="11"/>
  <c r="E16" i="27"/>
  <c r="F1" i="14"/>
  <c r="J2" i="14"/>
  <c r="F2" i="14"/>
  <c r="J3" i="14"/>
  <c r="F3" i="14"/>
  <c r="G1" i="14"/>
  <c r="H1" i="14"/>
  <c r="I1" i="14"/>
  <c r="G2" i="14"/>
  <c r="H2" i="14"/>
  <c r="I2" i="14"/>
  <c r="G3" i="14"/>
  <c r="H3" i="14"/>
  <c r="I3" i="14"/>
  <c r="J4" i="14"/>
  <c r="F4" i="14"/>
  <c r="G4" i="14"/>
  <c r="H4" i="14"/>
  <c r="I4" i="14"/>
  <c r="J5" i="14"/>
  <c r="F5" i="14"/>
  <c r="G5" i="14"/>
  <c r="H5" i="14"/>
  <c r="I5" i="14"/>
  <c r="J6" i="14"/>
  <c r="F6" i="14"/>
  <c r="G6" i="14"/>
  <c r="H6" i="14"/>
  <c r="I6" i="14"/>
  <c r="J7" i="14"/>
  <c r="F7" i="14"/>
  <c r="G7" i="14"/>
  <c r="H7" i="14"/>
  <c r="I7" i="14"/>
  <c r="J8" i="14"/>
  <c r="F8" i="14"/>
  <c r="G8" i="14"/>
  <c r="H8" i="14"/>
  <c r="I8" i="14"/>
  <c r="J9" i="14"/>
  <c r="F9" i="14"/>
  <c r="G9" i="14"/>
  <c r="H9" i="14"/>
  <c r="I9" i="14"/>
  <c r="J10" i="14"/>
  <c r="F10" i="14"/>
  <c r="G10" i="14"/>
  <c r="H10" i="14"/>
  <c r="I10" i="14"/>
  <c r="J11" i="14"/>
  <c r="F11" i="14"/>
  <c r="G11" i="14"/>
  <c r="H11" i="14"/>
  <c r="I11" i="14"/>
  <c r="J12" i="14"/>
  <c r="F12" i="14"/>
  <c r="G12" i="14"/>
  <c r="H12" i="14"/>
  <c r="I12" i="14"/>
  <c r="J13" i="14"/>
  <c r="F13" i="14"/>
  <c r="G13" i="14"/>
  <c r="H13" i="14"/>
  <c r="I13" i="14"/>
  <c r="J14" i="14"/>
  <c r="F14" i="14"/>
  <c r="G14" i="14"/>
  <c r="H14" i="14"/>
  <c r="I14" i="14"/>
  <c r="J15" i="14"/>
  <c r="F15" i="14"/>
  <c r="G15" i="14"/>
  <c r="H15" i="14"/>
  <c r="I15" i="14"/>
  <c r="J16" i="14"/>
  <c r="F16" i="14"/>
  <c r="G16" i="14"/>
  <c r="H16" i="14"/>
  <c r="I16" i="14"/>
  <c r="J17" i="14"/>
  <c r="F17" i="14"/>
  <c r="G17" i="14"/>
  <c r="H17" i="14"/>
  <c r="I17" i="14"/>
  <c r="J18" i="14"/>
  <c r="F18" i="14"/>
  <c r="G18" i="14"/>
  <c r="H18" i="14"/>
  <c r="I18" i="14"/>
  <c r="J19" i="14"/>
  <c r="F19" i="14"/>
  <c r="G19" i="14"/>
  <c r="H19" i="14"/>
  <c r="I19" i="14"/>
  <c r="J20" i="14"/>
  <c r="F20" i="14"/>
  <c r="G20" i="14"/>
  <c r="H20" i="14"/>
  <c r="I20" i="14"/>
  <c r="J21" i="14"/>
  <c r="F21" i="14"/>
  <c r="G21" i="14"/>
  <c r="H21" i="14"/>
  <c r="I21" i="14"/>
  <c r="J22" i="14"/>
  <c r="F22" i="14"/>
  <c r="G22" i="14"/>
  <c r="H22" i="14"/>
  <c r="I22" i="14"/>
  <c r="J23" i="14"/>
  <c r="F23" i="14"/>
  <c r="G23" i="14"/>
  <c r="H23" i="14"/>
  <c r="I23" i="14"/>
  <c r="J24" i="14"/>
  <c r="F24" i="14"/>
  <c r="G24" i="14"/>
  <c r="H24" i="14"/>
  <c r="I24" i="14"/>
  <c r="J25" i="14"/>
  <c r="F25" i="14"/>
  <c r="G25" i="14"/>
  <c r="H25" i="14"/>
  <c r="I25" i="14"/>
  <c r="J26" i="14"/>
  <c r="F26" i="14"/>
  <c r="G26" i="14"/>
  <c r="H26" i="14"/>
  <c r="I26" i="14"/>
  <c r="J27" i="14"/>
  <c r="F27" i="14"/>
  <c r="G27" i="14"/>
  <c r="H27" i="14"/>
  <c r="I27" i="14"/>
  <c r="J28" i="14"/>
  <c r="F28" i="14"/>
  <c r="G28" i="14"/>
  <c r="H28" i="14"/>
  <c r="I28" i="14"/>
  <c r="J29" i="14"/>
  <c r="F29" i="14"/>
  <c r="G29" i="14"/>
  <c r="H29" i="14"/>
  <c r="I29" i="14"/>
  <c r="J30" i="14"/>
  <c r="F30" i="14"/>
  <c r="G30" i="14"/>
  <c r="H30" i="14"/>
  <c r="I30" i="14"/>
  <c r="J31" i="14"/>
  <c r="F31" i="14"/>
  <c r="G31" i="14"/>
  <c r="H31" i="14"/>
  <c r="I31" i="14"/>
  <c r="J32" i="14"/>
  <c r="F32" i="14"/>
  <c r="G32" i="14"/>
  <c r="H32" i="14"/>
  <c r="I32" i="14"/>
  <c r="J33" i="14"/>
  <c r="F33" i="14"/>
  <c r="G33" i="14"/>
  <c r="H33" i="14"/>
  <c r="I33" i="14"/>
  <c r="J34" i="14"/>
  <c r="F34" i="14"/>
  <c r="G34" i="14"/>
  <c r="H34" i="14"/>
  <c r="I34" i="14"/>
  <c r="J35" i="14"/>
  <c r="F35" i="14"/>
  <c r="G35" i="14"/>
  <c r="H35" i="14"/>
  <c r="I35" i="14"/>
  <c r="J36" i="14"/>
  <c r="F36" i="14"/>
  <c r="G36" i="14"/>
  <c r="H36" i="14"/>
  <c r="I36" i="14"/>
  <c r="J37" i="14"/>
  <c r="F37" i="14"/>
  <c r="G37" i="14"/>
  <c r="H37" i="14"/>
  <c r="I37" i="14"/>
  <c r="J38" i="14"/>
  <c r="F38" i="14"/>
  <c r="G38" i="14"/>
  <c r="H38" i="14"/>
  <c r="I38" i="14"/>
  <c r="J39" i="14"/>
  <c r="F39" i="14"/>
  <c r="G39" i="14"/>
  <c r="H39" i="14"/>
  <c r="I39" i="14"/>
  <c r="J40" i="14"/>
  <c r="F40" i="14"/>
  <c r="G40" i="14"/>
  <c r="H40" i="14"/>
  <c r="I40" i="14"/>
  <c r="J41" i="14"/>
  <c r="F41" i="14"/>
  <c r="G41" i="14"/>
  <c r="H41" i="14"/>
  <c r="I41" i="14"/>
  <c r="J42" i="14"/>
  <c r="F42" i="14"/>
  <c r="G42" i="14"/>
  <c r="H42" i="14"/>
  <c r="I42" i="14"/>
  <c r="J43" i="14"/>
  <c r="F43" i="14"/>
  <c r="G43" i="14"/>
  <c r="H43" i="14"/>
  <c r="I43" i="14"/>
  <c r="J44" i="14"/>
  <c r="F44" i="14"/>
  <c r="G44" i="14"/>
  <c r="H44" i="14"/>
  <c r="I44" i="14"/>
  <c r="J45" i="14"/>
  <c r="F45" i="14"/>
  <c r="G45" i="14"/>
  <c r="H45" i="14"/>
  <c r="I45" i="14"/>
  <c r="J46" i="14"/>
  <c r="F46" i="14"/>
  <c r="G46" i="14"/>
  <c r="H46" i="14"/>
  <c r="I46" i="14"/>
  <c r="G47" i="14"/>
  <c r="H47" i="14"/>
  <c r="I47" i="14"/>
  <c r="J48" i="14"/>
  <c r="F48" i="14"/>
  <c r="G48" i="14"/>
  <c r="H48" i="14"/>
  <c r="I48" i="14"/>
  <c r="J49" i="14"/>
  <c r="F49" i="14"/>
  <c r="G49" i="14"/>
  <c r="H49" i="14"/>
  <c r="I49" i="14"/>
  <c r="J50" i="14"/>
  <c r="F50" i="14"/>
  <c r="G50" i="14"/>
  <c r="H50" i="14"/>
  <c r="I50" i="14"/>
  <c r="J51" i="14"/>
  <c r="F51" i="14"/>
  <c r="G51" i="14"/>
  <c r="H51" i="14"/>
  <c r="I51" i="14"/>
  <c r="J52" i="14"/>
  <c r="F52" i="14"/>
  <c r="G52" i="14"/>
  <c r="H52" i="14"/>
  <c r="I52" i="14"/>
  <c r="J53" i="14"/>
  <c r="F53" i="14"/>
  <c r="G53" i="14"/>
  <c r="H53" i="14"/>
  <c r="I53" i="14"/>
  <c r="J54" i="14"/>
  <c r="F54" i="14"/>
  <c r="G54" i="14"/>
  <c r="H54" i="14"/>
  <c r="I54" i="14"/>
  <c r="J55" i="14"/>
  <c r="F55" i="14"/>
  <c r="G55" i="14"/>
  <c r="H55" i="14"/>
  <c r="I55" i="14"/>
  <c r="J56" i="14"/>
  <c r="F56" i="14"/>
  <c r="G56" i="14"/>
  <c r="H56" i="14"/>
  <c r="I56" i="14"/>
  <c r="J57" i="14"/>
  <c r="F57" i="14"/>
  <c r="G57" i="14"/>
  <c r="H57" i="14"/>
  <c r="I57" i="14"/>
  <c r="J58" i="14"/>
  <c r="F58" i="14"/>
  <c r="G58" i="14"/>
  <c r="H58" i="14"/>
  <c r="I58" i="14"/>
  <c r="J59" i="14"/>
  <c r="F59" i="14"/>
  <c r="G59" i="14"/>
  <c r="H59" i="14"/>
  <c r="I59" i="14"/>
  <c r="J60" i="14"/>
  <c r="F60" i="14"/>
  <c r="G60" i="14"/>
  <c r="H60" i="14"/>
  <c r="I60" i="14"/>
  <c r="J61" i="14"/>
  <c r="F61" i="14"/>
  <c r="G61" i="14"/>
  <c r="H61" i="14"/>
  <c r="I61" i="14"/>
  <c r="J62" i="14"/>
  <c r="F62" i="14"/>
  <c r="G62" i="14"/>
  <c r="H62" i="14"/>
  <c r="I62" i="14"/>
  <c r="J63" i="14"/>
  <c r="F63" i="14"/>
  <c r="G63" i="14"/>
  <c r="H63" i="14"/>
  <c r="I63" i="14"/>
  <c r="J64" i="14"/>
  <c r="F64" i="14"/>
  <c r="G64" i="14"/>
  <c r="H64" i="14"/>
  <c r="I64" i="14"/>
  <c r="J65" i="14"/>
  <c r="F65" i="14"/>
  <c r="G65" i="14"/>
  <c r="H65" i="14"/>
  <c r="I65" i="14"/>
  <c r="J66" i="14"/>
  <c r="F66" i="14"/>
  <c r="G66" i="14"/>
  <c r="H66" i="14"/>
  <c r="I66" i="14"/>
  <c r="J67" i="14"/>
  <c r="F67" i="14"/>
  <c r="G67" i="14"/>
  <c r="H67" i="14"/>
  <c r="I67" i="14"/>
  <c r="J68" i="14"/>
  <c r="F68" i="14"/>
  <c r="G68" i="14"/>
  <c r="H68" i="14"/>
  <c r="I68" i="14"/>
  <c r="J69" i="14"/>
  <c r="F69" i="14"/>
  <c r="G69" i="14"/>
  <c r="H69" i="14"/>
  <c r="I69" i="14"/>
  <c r="J70" i="14"/>
  <c r="F70" i="14"/>
  <c r="G70" i="14"/>
  <c r="H70" i="14"/>
  <c r="I70" i="14"/>
  <c r="J71" i="14"/>
  <c r="F71" i="14"/>
  <c r="G71" i="14"/>
  <c r="H71" i="14"/>
  <c r="I71" i="14"/>
  <c r="J72" i="14"/>
  <c r="F72" i="14"/>
  <c r="G72" i="14"/>
  <c r="H72" i="14"/>
  <c r="I72" i="14"/>
  <c r="J73" i="14"/>
  <c r="F73" i="14"/>
  <c r="G73" i="14"/>
  <c r="H73" i="14"/>
  <c r="I73" i="14"/>
  <c r="J74" i="14"/>
  <c r="F74" i="14"/>
  <c r="G74" i="14"/>
  <c r="H74" i="14"/>
  <c r="I74" i="14"/>
  <c r="J75" i="14"/>
  <c r="F75" i="14"/>
  <c r="G75" i="14"/>
  <c r="H75" i="14"/>
  <c r="I75" i="14"/>
  <c r="J76" i="14"/>
  <c r="F76" i="14"/>
  <c r="G76" i="14"/>
  <c r="H76" i="14"/>
  <c r="I76" i="14"/>
  <c r="J77" i="14"/>
  <c r="F77" i="14"/>
  <c r="G77" i="14"/>
  <c r="H77" i="14"/>
  <c r="I77" i="14"/>
  <c r="J78" i="14"/>
  <c r="F78" i="14"/>
  <c r="G78" i="14"/>
  <c r="H78" i="14"/>
  <c r="I78" i="14"/>
  <c r="J79" i="14"/>
  <c r="F79" i="14"/>
  <c r="G79" i="14"/>
  <c r="H79" i="14"/>
  <c r="I79" i="14"/>
  <c r="J80" i="14"/>
  <c r="F80" i="14"/>
  <c r="G80" i="14"/>
  <c r="H80" i="14"/>
  <c r="I80" i="14"/>
  <c r="J81" i="14"/>
  <c r="F81" i="14"/>
  <c r="G81" i="14"/>
  <c r="H81" i="14"/>
  <c r="I81" i="14"/>
  <c r="J82" i="14"/>
  <c r="F82" i="14"/>
  <c r="G82" i="14"/>
  <c r="H82" i="14"/>
  <c r="I82" i="14"/>
  <c r="J83" i="14"/>
  <c r="F83" i="14"/>
  <c r="G83" i="14"/>
  <c r="H83" i="14"/>
  <c r="I83" i="14"/>
  <c r="J84" i="14"/>
  <c r="F84" i="14"/>
  <c r="G84" i="14"/>
  <c r="H84" i="14"/>
  <c r="I84" i="14"/>
  <c r="J85" i="14"/>
  <c r="F85" i="14"/>
  <c r="G85" i="14"/>
  <c r="H85" i="14"/>
  <c r="I85" i="14"/>
  <c r="J86" i="14"/>
  <c r="F86" i="14"/>
  <c r="G86" i="14"/>
  <c r="H86" i="14"/>
  <c r="I86" i="14"/>
  <c r="J87" i="14"/>
  <c r="F87" i="14"/>
  <c r="G87" i="14"/>
  <c r="H87" i="14"/>
  <c r="I87" i="14"/>
  <c r="J88" i="14"/>
  <c r="F88" i="14"/>
  <c r="G88" i="14"/>
  <c r="H88" i="14"/>
  <c r="I88" i="14"/>
  <c r="J89" i="14"/>
  <c r="F89" i="14"/>
  <c r="G89" i="14"/>
  <c r="H89" i="14"/>
  <c r="I89" i="14"/>
  <c r="J90" i="14"/>
  <c r="F90" i="14"/>
  <c r="G90" i="14"/>
  <c r="H90" i="14"/>
  <c r="I90" i="14"/>
  <c r="J91" i="14"/>
  <c r="F91" i="14"/>
  <c r="G91" i="14"/>
  <c r="H91" i="14"/>
  <c r="I91" i="14"/>
  <c r="J92" i="14"/>
  <c r="F92" i="14"/>
  <c r="G92" i="14"/>
  <c r="H92" i="14"/>
  <c r="I92" i="14"/>
  <c r="J93" i="14"/>
  <c r="F93" i="14"/>
  <c r="G93" i="14"/>
  <c r="H93" i="14"/>
  <c r="I93" i="14"/>
  <c r="J94" i="14"/>
  <c r="F94" i="14"/>
  <c r="G94" i="14"/>
  <c r="H94" i="14"/>
  <c r="I94" i="14"/>
  <c r="J95" i="14"/>
  <c r="F95" i="14"/>
  <c r="G95" i="14"/>
  <c r="H95" i="14"/>
  <c r="I95" i="14"/>
  <c r="J96" i="14"/>
  <c r="F96" i="14"/>
  <c r="G96" i="14"/>
  <c r="H96" i="14"/>
  <c r="I96" i="14"/>
  <c r="J97" i="14"/>
  <c r="F97" i="14"/>
  <c r="G97" i="14"/>
  <c r="H97" i="14"/>
  <c r="I97" i="14"/>
  <c r="J98" i="14"/>
  <c r="F98" i="14"/>
  <c r="G98" i="14"/>
  <c r="H98" i="14"/>
  <c r="I98" i="14"/>
  <c r="J99" i="14"/>
  <c r="F99" i="14"/>
  <c r="G99" i="14"/>
  <c r="H99" i="14"/>
  <c r="I99" i="14"/>
  <c r="J100" i="14"/>
  <c r="F100" i="14"/>
  <c r="G100" i="14"/>
  <c r="H100" i="14"/>
  <c r="I100" i="14"/>
  <c r="J101" i="14"/>
  <c r="F101" i="14"/>
  <c r="G101" i="14"/>
  <c r="H101" i="14"/>
  <c r="I101" i="14"/>
  <c r="J102" i="14"/>
  <c r="F102" i="14"/>
  <c r="G102" i="14"/>
  <c r="H102" i="14"/>
  <c r="I102" i="14"/>
  <c r="J103" i="14"/>
  <c r="F103" i="14"/>
  <c r="G103" i="14"/>
  <c r="H103" i="14"/>
  <c r="I103" i="14"/>
  <c r="J104" i="14"/>
  <c r="F104" i="14"/>
  <c r="G104" i="14"/>
  <c r="H104" i="14"/>
  <c r="I104" i="14"/>
  <c r="J105" i="14"/>
  <c r="F105" i="14"/>
  <c r="G105" i="14"/>
  <c r="H105" i="14"/>
  <c r="I105" i="14"/>
  <c r="J106" i="14"/>
  <c r="F106" i="14"/>
  <c r="G106" i="14"/>
  <c r="H106" i="14"/>
  <c r="I106" i="14"/>
  <c r="J107" i="14"/>
  <c r="F107" i="14"/>
  <c r="G107" i="14"/>
  <c r="H107" i="14"/>
  <c r="I107" i="14"/>
  <c r="J108" i="14"/>
  <c r="F108" i="14"/>
  <c r="G108" i="14"/>
  <c r="H108" i="14"/>
  <c r="I108" i="14"/>
  <c r="J109" i="14"/>
  <c r="F109" i="14"/>
  <c r="G109" i="14"/>
  <c r="H109" i="14"/>
  <c r="I109" i="14"/>
  <c r="J110" i="14"/>
  <c r="F110" i="14"/>
  <c r="G110" i="14"/>
  <c r="H110" i="14"/>
  <c r="I110" i="14"/>
  <c r="J111" i="14"/>
  <c r="F111" i="14"/>
  <c r="G111" i="14"/>
  <c r="H111" i="14"/>
  <c r="I111" i="14"/>
  <c r="J112" i="14"/>
  <c r="F112" i="14"/>
  <c r="G112" i="14"/>
  <c r="H112" i="14"/>
  <c r="I112" i="14"/>
  <c r="J113" i="14"/>
  <c r="F113" i="14"/>
  <c r="G113" i="14"/>
  <c r="H113" i="14"/>
  <c r="I113" i="14"/>
  <c r="J114" i="14"/>
  <c r="F114" i="14"/>
  <c r="G114" i="14"/>
  <c r="H114" i="14"/>
  <c r="I114" i="14"/>
  <c r="F16" i="27"/>
  <c r="C16" i="27"/>
  <c r="AA16" i="11"/>
  <c r="D15" i="27"/>
  <c r="G8" i="11"/>
  <c r="E15" i="27"/>
  <c r="F15" i="27"/>
  <c r="C15" i="27"/>
  <c r="AA15" i="11"/>
  <c r="D17" i="27"/>
  <c r="G2" i="11"/>
  <c r="E17" i="27"/>
  <c r="F17" i="27"/>
  <c r="C17" i="27"/>
  <c r="AA17" i="11"/>
  <c r="Z26" i="11"/>
  <c r="L9" i="38"/>
  <c r="O9" i="38"/>
  <c r="J9" i="38"/>
  <c r="H9" i="38"/>
  <c r="O9" i="11"/>
  <c r="N9" i="38"/>
  <c r="G9" i="38"/>
  <c r="N9" i="11"/>
  <c r="D23" i="15"/>
  <c r="E23" i="15"/>
  <c r="C23" i="15"/>
  <c r="U23" i="11"/>
  <c r="K195" i="39"/>
  <c r="M195" i="39"/>
  <c r="J195" i="39"/>
  <c r="G195" i="39"/>
  <c r="J195" i="11"/>
  <c r="K133" i="39"/>
  <c r="M133" i="39"/>
  <c r="J133" i="39"/>
  <c r="G133" i="39"/>
  <c r="J133" i="11"/>
  <c r="K253" i="39"/>
  <c r="M253" i="39"/>
  <c r="J253" i="39"/>
  <c r="G253" i="39"/>
  <c r="J253" i="11"/>
  <c r="L2" i="38"/>
  <c r="O2" i="38"/>
  <c r="J2" i="38"/>
  <c r="H2" i="38"/>
  <c r="O2" i="11"/>
  <c r="Z13" i="11"/>
  <c r="K245" i="39"/>
  <c r="L245" i="39"/>
  <c r="J245" i="39"/>
  <c r="F245" i="39"/>
  <c r="I245" i="11"/>
  <c r="K317" i="39"/>
  <c r="M317" i="39"/>
  <c r="J317" i="39"/>
  <c r="G317" i="39"/>
  <c r="J317" i="11"/>
  <c r="K123" i="39"/>
  <c r="N123" i="39"/>
  <c r="J123" i="39"/>
  <c r="H123" i="39"/>
  <c r="K123" i="11"/>
  <c r="K290" i="39"/>
  <c r="M290" i="39"/>
  <c r="J290" i="39"/>
  <c r="G290" i="39"/>
  <c r="J290" i="11"/>
  <c r="N245" i="39"/>
  <c r="H245" i="39"/>
  <c r="K245" i="11"/>
  <c r="M245" i="39"/>
  <c r="G245" i="39"/>
  <c r="J245" i="11"/>
  <c r="L15" i="38"/>
  <c r="N15" i="38"/>
  <c r="J15" i="38"/>
  <c r="G15" i="38"/>
  <c r="N15" i="11"/>
  <c r="L12" i="38"/>
  <c r="N12" i="38"/>
  <c r="J12" i="38"/>
  <c r="G12" i="38"/>
  <c r="N12" i="11"/>
  <c r="L317" i="39"/>
  <c r="F317" i="39"/>
  <c r="I317" i="11"/>
  <c r="M9" i="38"/>
  <c r="F9" i="38"/>
  <c r="M9" i="11"/>
  <c r="M15" i="38"/>
  <c r="F15" i="38"/>
  <c r="M15" i="11"/>
  <c r="M12" i="38"/>
  <c r="F12" i="38"/>
  <c r="M12" i="11"/>
  <c r="K160" i="39"/>
  <c r="M160" i="39"/>
  <c r="J160" i="39"/>
  <c r="G160" i="39"/>
  <c r="J160" i="11"/>
  <c r="L160" i="39"/>
  <c r="F160" i="39"/>
  <c r="I160" i="11"/>
  <c r="D130" i="10"/>
  <c r="E130" i="10"/>
  <c r="C130" i="10"/>
  <c r="H128" i="11"/>
  <c r="D129" i="10"/>
  <c r="E129" i="10"/>
  <c r="C129" i="10"/>
  <c r="H127" i="11"/>
  <c r="D128" i="10"/>
  <c r="E128" i="10"/>
  <c r="C128" i="10"/>
  <c r="H126" i="11"/>
  <c r="M123" i="39"/>
  <c r="G123" i="39"/>
  <c r="J123" i="11"/>
  <c r="L123" i="39"/>
  <c r="F123" i="39"/>
  <c r="I123" i="11"/>
  <c r="E21" i="1"/>
  <c r="C21" i="20"/>
  <c r="E21" i="11"/>
  <c r="K172" i="39"/>
  <c r="N172" i="39"/>
  <c r="J172" i="39"/>
  <c r="H172" i="39"/>
  <c r="K172" i="11"/>
  <c r="M172" i="39"/>
  <c r="G172" i="39"/>
  <c r="J172" i="11"/>
  <c r="L172" i="39"/>
  <c r="F172" i="39"/>
  <c r="I172" i="11"/>
  <c r="D13" i="10"/>
  <c r="E13" i="10"/>
  <c r="C13" i="10"/>
  <c r="H13" i="11"/>
  <c r="D12" i="10"/>
  <c r="E12" i="10"/>
  <c r="C12" i="10"/>
  <c r="H12" i="11"/>
  <c r="D11" i="10"/>
  <c r="E11" i="10"/>
  <c r="C11" i="10"/>
  <c r="H11" i="11"/>
  <c r="E12" i="5"/>
  <c r="C12" i="20"/>
  <c r="E12" i="11"/>
  <c r="E6" i="5"/>
  <c r="C6" i="20"/>
  <c r="E6" i="11"/>
  <c r="E20" i="5"/>
  <c r="C20" i="20"/>
  <c r="E20" i="11"/>
  <c r="E84" i="17"/>
  <c r="F84" i="17"/>
  <c r="D84" i="17"/>
  <c r="V84" i="11"/>
  <c r="E19" i="5"/>
  <c r="C19" i="20"/>
  <c r="E19" i="11"/>
  <c r="E7" i="5"/>
  <c r="C7" i="20"/>
  <c r="E7" i="11"/>
  <c r="E21" i="5"/>
  <c r="C22" i="20"/>
  <c r="E22" i="11"/>
  <c r="K147" i="39"/>
  <c r="N147" i="39"/>
  <c r="J147" i="39"/>
  <c r="H147" i="39"/>
  <c r="K147" i="11"/>
  <c r="E67" i="17"/>
  <c r="F67" i="17"/>
  <c r="D67" i="17"/>
  <c r="G67" i="16"/>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3" i="17"/>
  <c r="F23" i="17"/>
  <c r="D23"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H67" i="16"/>
  <c r="F67" i="16"/>
  <c r="W67" i="11"/>
  <c r="E11" i="5"/>
  <c r="C11" i="20"/>
  <c r="E11" i="11"/>
  <c r="E3" i="5"/>
  <c r="C3" i="20"/>
  <c r="E3" i="11"/>
  <c r="E8" i="5"/>
  <c r="C8" i="20"/>
  <c r="E8" i="11"/>
  <c r="N195" i="39"/>
  <c r="H195" i="39"/>
  <c r="K195" i="11"/>
  <c r="D10" i="10"/>
  <c r="E10" i="10"/>
  <c r="C10" i="10"/>
  <c r="H10" i="11"/>
  <c r="D40" i="10"/>
  <c r="E40" i="10"/>
  <c r="C40" i="10"/>
  <c r="H40" i="11"/>
  <c r="K209" i="39"/>
  <c r="N209" i="39"/>
  <c r="J209" i="39"/>
  <c r="H209" i="39"/>
  <c r="K209" i="11"/>
  <c r="K157" i="39"/>
  <c r="N157" i="39"/>
  <c r="J157" i="39"/>
  <c r="H157" i="39"/>
  <c r="K157" i="11"/>
  <c r="K176" i="39"/>
  <c r="N176" i="39"/>
  <c r="J176" i="39"/>
  <c r="H176" i="39"/>
  <c r="K176" i="11"/>
  <c r="K171" i="39"/>
  <c r="N171" i="39"/>
  <c r="J171" i="39"/>
  <c r="H171" i="39"/>
  <c r="K171" i="11"/>
  <c r="M171" i="39"/>
  <c r="G171" i="39"/>
  <c r="J171" i="11"/>
  <c r="K193" i="39"/>
  <c r="N193" i="39"/>
  <c r="J193" i="39"/>
  <c r="H193" i="39"/>
  <c r="K193" i="11"/>
  <c r="M193" i="39"/>
  <c r="G193" i="39"/>
  <c r="J193" i="11"/>
  <c r="S93" i="11"/>
  <c r="R93" i="11"/>
  <c r="S53" i="11"/>
  <c r="R53" i="11"/>
  <c r="S40" i="11"/>
  <c r="R40" i="11"/>
  <c r="S31" i="11"/>
  <c r="R31" i="11"/>
  <c r="S22" i="11"/>
  <c r="R22" i="11"/>
  <c r="K5" i="39"/>
  <c r="N5" i="39"/>
  <c r="J5" i="39"/>
  <c r="H5" i="39"/>
  <c r="K5" i="11"/>
  <c r="M5" i="39"/>
  <c r="G5" i="39"/>
  <c r="J5" i="11"/>
  <c r="K29" i="39"/>
  <c r="N29" i="39"/>
  <c r="J29" i="39"/>
  <c r="H29" i="39"/>
  <c r="K29" i="11"/>
  <c r="M29" i="39"/>
  <c r="G29" i="39"/>
  <c r="J29" i="11"/>
  <c r="K313" i="39"/>
  <c r="N313" i="39"/>
  <c r="J313" i="39"/>
  <c r="H313" i="39"/>
  <c r="K313" i="11"/>
  <c r="M313" i="39"/>
  <c r="G313" i="39"/>
  <c r="J313" i="11"/>
  <c r="K26" i="39"/>
  <c r="N26" i="39"/>
  <c r="J26" i="39"/>
  <c r="H26" i="39"/>
  <c r="K26" i="11"/>
  <c r="M26" i="39"/>
  <c r="G26" i="39"/>
  <c r="J26" i="11"/>
  <c r="K211" i="39"/>
  <c r="N211" i="39"/>
  <c r="J211" i="39"/>
  <c r="H211" i="39"/>
  <c r="K211" i="11"/>
  <c r="M211" i="39"/>
  <c r="G211" i="39"/>
  <c r="J211" i="11"/>
  <c r="K4" i="39"/>
  <c r="N4" i="39"/>
  <c r="J4" i="39"/>
  <c r="H4" i="39"/>
  <c r="K4" i="11"/>
  <c r="M4" i="39"/>
  <c r="G4" i="39"/>
  <c r="J4" i="11"/>
  <c r="K28" i="39"/>
  <c r="N28" i="39"/>
  <c r="J28" i="39"/>
  <c r="H28" i="39"/>
  <c r="K28" i="11"/>
  <c r="M28" i="39"/>
  <c r="G28" i="39"/>
  <c r="J28" i="11"/>
  <c r="K74" i="39"/>
  <c r="N74" i="39"/>
  <c r="J74" i="39"/>
  <c r="H74" i="39"/>
  <c r="K74" i="11"/>
  <c r="M74" i="39"/>
  <c r="G74" i="39"/>
  <c r="J74" i="11"/>
  <c r="K25" i="39"/>
  <c r="N25" i="39"/>
  <c r="J25" i="39"/>
  <c r="H25" i="39"/>
  <c r="K25" i="11"/>
  <c r="M25" i="39"/>
  <c r="G25" i="39"/>
  <c r="J25" i="11"/>
  <c r="K285" i="39"/>
  <c r="N285" i="39"/>
  <c r="J285" i="39"/>
  <c r="H285" i="39"/>
  <c r="K285" i="11"/>
  <c r="M285" i="39"/>
  <c r="G285" i="39"/>
  <c r="J285" i="11"/>
  <c r="K140" i="39"/>
  <c r="N140" i="39"/>
  <c r="J140" i="39"/>
  <c r="H140" i="39"/>
  <c r="K140" i="11"/>
  <c r="M140" i="39"/>
  <c r="G140" i="39"/>
  <c r="J140" i="11"/>
  <c r="K295" i="39"/>
  <c r="N295" i="39"/>
  <c r="J295" i="39"/>
  <c r="H295" i="39"/>
  <c r="K295" i="11"/>
  <c r="M295" i="39"/>
  <c r="G295" i="39"/>
  <c r="J295" i="11"/>
  <c r="K30" i="39"/>
  <c r="N30" i="39"/>
  <c r="J30" i="39"/>
  <c r="H30" i="39"/>
  <c r="K30" i="11"/>
  <c r="M30" i="39"/>
  <c r="G30" i="39"/>
  <c r="J30" i="11"/>
  <c r="K138" i="39"/>
  <c r="N138" i="39"/>
  <c r="J138" i="39"/>
  <c r="H138" i="39"/>
  <c r="K138" i="11"/>
  <c r="M138" i="39"/>
  <c r="G138" i="39"/>
  <c r="J138" i="11"/>
  <c r="S5" i="11"/>
  <c r="R5" i="11"/>
  <c r="S57" i="11"/>
  <c r="R57" i="11"/>
  <c r="K196" i="39"/>
  <c r="M196" i="39"/>
  <c r="J196" i="39"/>
  <c r="G196" i="39"/>
  <c r="J196" i="11"/>
  <c r="K128" i="39"/>
  <c r="N128" i="39"/>
  <c r="J128" i="39"/>
  <c r="H128" i="39"/>
  <c r="K128" i="11"/>
  <c r="L196" i="39"/>
  <c r="F196" i="39"/>
  <c r="I196" i="11"/>
  <c r="M128" i="39"/>
  <c r="G128" i="39"/>
  <c r="J128" i="11"/>
  <c r="Q5" i="11"/>
  <c r="L128" i="39"/>
  <c r="F128" i="39"/>
  <c r="I128" i="11"/>
  <c r="N317" i="39"/>
  <c r="H317" i="39"/>
  <c r="K317" i="11"/>
  <c r="K141" i="39"/>
  <c r="N141" i="39"/>
  <c r="J141" i="39"/>
  <c r="H141" i="39"/>
  <c r="K141" i="11"/>
  <c r="M141" i="39"/>
  <c r="G141" i="39"/>
  <c r="J141" i="11"/>
  <c r="L141" i="39"/>
  <c r="F141" i="39"/>
  <c r="I141" i="11"/>
  <c r="K93" i="39"/>
  <c r="L93" i="39"/>
  <c r="J93" i="39"/>
  <c r="F93" i="39"/>
  <c r="I93" i="11"/>
  <c r="K139" i="39"/>
  <c r="L139" i="39"/>
  <c r="J139" i="39"/>
  <c r="F139" i="39"/>
  <c r="I139" i="11"/>
  <c r="S41" i="11"/>
  <c r="R41" i="11"/>
  <c r="Q41" i="11"/>
  <c r="K94" i="39"/>
  <c r="N94" i="39"/>
  <c r="J94" i="39"/>
  <c r="H94" i="39"/>
  <c r="K94" i="11"/>
  <c r="M94" i="39"/>
  <c r="G94" i="39"/>
  <c r="J94" i="11"/>
  <c r="D115" i="10"/>
  <c r="E115" i="10"/>
  <c r="C115" i="10"/>
  <c r="H115" i="11"/>
  <c r="D114" i="10"/>
  <c r="E114" i="10"/>
  <c r="C114" i="10"/>
  <c r="H114" i="11"/>
  <c r="N2" i="38"/>
  <c r="G2" i="38"/>
  <c r="N2" i="11"/>
  <c r="K284" i="39"/>
  <c r="N284" i="39"/>
  <c r="J284" i="39"/>
  <c r="H284" i="39"/>
  <c r="K284" i="11"/>
  <c r="S87" i="11"/>
  <c r="M284" i="39"/>
  <c r="G284" i="39"/>
  <c r="J284" i="11"/>
  <c r="L284" i="39"/>
  <c r="F284" i="39"/>
  <c r="I284" i="11"/>
  <c r="R87" i="11"/>
  <c r="Q87" i="11"/>
  <c r="S3" i="11"/>
  <c r="R3" i="11"/>
  <c r="K70" i="39"/>
  <c r="N70" i="39"/>
  <c r="J70" i="39"/>
  <c r="H70" i="39"/>
  <c r="K70" i="11"/>
  <c r="K329" i="39"/>
  <c r="N329" i="39"/>
  <c r="J329" i="39"/>
  <c r="H329" i="39"/>
  <c r="K329" i="11"/>
  <c r="M70" i="39"/>
  <c r="G70" i="39"/>
  <c r="J70" i="11"/>
  <c r="M329" i="39"/>
  <c r="G329" i="39"/>
  <c r="J329" i="11"/>
  <c r="Q3" i="11"/>
  <c r="L70" i="39"/>
  <c r="F70" i="39"/>
  <c r="I70" i="11"/>
  <c r="L329" i="39"/>
  <c r="F329" i="39"/>
  <c r="I329" i="11"/>
  <c r="D46" i="10"/>
  <c r="E46" i="10"/>
  <c r="C46" i="10"/>
  <c r="H46" i="11"/>
  <c r="D45" i="10"/>
  <c r="E45" i="10"/>
  <c r="C45" i="10"/>
  <c r="H45" i="11"/>
  <c r="D9" i="10"/>
  <c r="E9" i="10"/>
  <c r="C9" i="10"/>
  <c r="H9" i="11"/>
  <c r="M157" i="39"/>
  <c r="G157" i="39"/>
  <c r="J157" i="11"/>
  <c r="D44" i="10"/>
  <c r="E44" i="10"/>
  <c r="C44" i="10"/>
  <c r="H44" i="11"/>
  <c r="D8" i="10"/>
  <c r="E8" i="10"/>
  <c r="C8" i="10"/>
  <c r="H8" i="11"/>
  <c r="L157" i="39"/>
  <c r="F157" i="39"/>
  <c r="I157" i="11"/>
  <c r="K213" i="39"/>
  <c r="N213" i="39"/>
  <c r="J213" i="39"/>
  <c r="H213" i="39"/>
  <c r="K213" i="11"/>
  <c r="K320" i="39"/>
  <c r="L320" i="39"/>
  <c r="J320" i="39"/>
  <c r="F320" i="39"/>
  <c r="I320" i="11"/>
  <c r="K301" i="39"/>
  <c r="L301" i="39"/>
  <c r="J301" i="39"/>
  <c r="F301" i="39"/>
  <c r="I301" i="11"/>
  <c r="K62" i="39"/>
  <c r="L62" i="39"/>
  <c r="J62" i="39"/>
  <c r="F62" i="39"/>
  <c r="I62" i="11"/>
  <c r="K63" i="39"/>
  <c r="L63" i="39"/>
  <c r="J63" i="39"/>
  <c r="F63" i="39"/>
  <c r="I63" i="11"/>
  <c r="L138" i="39"/>
  <c r="F138" i="39"/>
  <c r="I138" i="11"/>
  <c r="K255" i="39"/>
  <c r="L255" i="39"/>
  <c r="J255" i="39"/>
  <c r="F255" i="39"/>
  <c r="I255" i="11"/>
  <c r="L176" i="39"/>
  <c r="F176" i="39"/>
  <c r="I176" i="11"/>
  <c r="L209" i="39"/>
  <c r="F209" i="39"/>
  <c r="I209" i="11"/>
  <c r="L213" i="39"/>
  <c r="F213" i="39"/>
  <c r="I213" i="11"/>
  <c r="M213" i="39"/>
  <c r="G213" i="39"/>
  <c r="J213" i="11"/>
  <c r="K73" i="39"/>
  <c r="N73" i="39"/>
  <c r="J73" i="39"/>
  <c r="H73" i="39"/>
  <c r="K73" i="11"/>
  <c r="M73" i="39"/>
  <c r="G73" i="39"/>
  <c r="J73" i="11"/>
  <c r="L73" i="39"/>
  <c r="F73" i="39"/>
  <c r="I73" i="11"/>
  <c r="M2" i="38"/>
  <c r="F2" i="38"/>
  <c r="M2" i="11"/>
  <c r="K241" i="39"/>
  <c r="L241" i="39"/>
  <c r="J241" i="39"/>
  <c r="F241" i="39"/>
  <c r="I241" i="11"/>
  <c r="N241" i="39"/>
  <c r="H241" i="39"/>
  <c r="K241" i="11"/>
  <c r="M241" i="39"/>
  <c r="G241" i="39"/>
  <c r="J241" i="11"/>
  <c r="N93" i="39"/>
  <c r="H93" i="39"/>
  <c r="K93" i="11"/>
  <c r="M93" i="39"/>
  <c r="G93" i="39"/>
  <c r="J93" i="11"/>
  <c r="K137" i="39"/>
  <c r="N137" i="39"/>
  <c r="J137" i="39"/>
  <c r="H137" i="39"/>
  <c r="K137" i="11"/>
  <c r="M137" i="39"/>
  <c r="G137" i="39"/>
  <c r="J137" i="11"/>
  <c r="L137" i="39"/>
  <c r="F137" i="39"/>
  <c r="I137" i="11"/>
  <c r="K287" i="39"/>
  <c r="L287" i="39"/>
  <c r="J287" i="39"/>
  <c r="F287" i="39"/>
  <c r="I287" i="11"/>
  <c r="N62" i="39"/>
  <c r="H62" i="39"/>
  <c r="K62" i="11"/>
  <c r="M62" i="39"/>
  <c r="G62" i="39"/>
  <c r="J62" i="11"/>
  <c r="N320" i="39"/>
  <c r="H320" i="39"/>
  <c r="K320" i="11"/>
  <c r="N301" i="39"/>
  <c r="H301" i="39"/>
  <c r="K301" i="11"/>
  <c r="N63" i="39"/>
  <c r="H63" i="39"/>
  <c r="K63" i="11"/>
  <c r="M320" i="39"/>
  <c r="G320" i="39"/>
  <c r="J320" i="11"/>
  <c r="M301" i="39"/>
  <c r="G301" i="39"/>
  <c r="J301" i="11"/>
  <c r="M63" i="39"/>
  <c r="G63" i="39"/>
  <c r="J63" i="11"/>
  <c r="K45" i="39"/>
  <c r="N45" i="39"/>
  <c r="J45" i="39"/>
  <c r="H45" i="39"/>
  <c r="K45" i="11"/>
  <c r="N255" i="39"/>
  <c r="H255" i="39"/>
  <c r="K255" i="11"/>
  <c r="M45" i="39"/>
  <c r="G45" i="39"/>
  <c r="J45" i="11"/>
  <c r="M255" i="39"/>
  <c r="G255" i="39"/>
  <c r="J255" i="11"/>
  <c r="L45" i="39"/>
  <c r="F45" i="39"/>
  <c r="I45" i="11"/>
  <c r="L8" i="38"/>
  <c r="O8" i="38"/>
  <c r="J8" i="38"/>
  <c r="H8" i="38"/>
  <c r="O8" i="11"/>
  <c r="N8" i="38"/>
  <c r="G8" i="38"/>
  <c r="N8" i="11"/>
  <c r="M8" i="38"/>
  <c r="F8" i="38"/>
  <c r="M8" i="11"/>
  <c r="D113" i="10"/>
  <c r="E113" i="10"/>
  <c r="C113" i="10"/>
  <c r="H113" i="11"/>
  <c r="L94" i="39"/>
  <c r="F94" i="39"/>
  <c r="I94" i="11"/>
  <c r="D39" i="10"/>
  <c r="E39" i="10"/>
  <c r="C39" i="10"/>
  <c r="H39" i="11"/>
  <c r="D38" i="10"/>
  <c r="E38" i="10"/>
  <c r="C38" i="10"/>
  <c r="H38" i="11"/>
  <c r="M176" i="39"/>
  <c r="G176" i="39"/>
  <c r="J176" i="11"/>
  <c r="M209" i="39"/>
  <c r="G209" i="39"/>
  <c r="J209" i="11"/>
  <c r="D26" i="10"/>
  <c r="E26" i="10"/>
  <c r="C26" i="10"/>
  <c r="H26" i="11"/>
  <c r="Z25" i="11"/>
  <c r="Z24" i="11"/>
  <c r="Z23" i="11"/>
  <c r="Z22" i="11"/>
  <c r="Z21" i="11"/>
  <c r="Z20" i="11"/>
  <c r="Z19" i="11"/>
  <c r="Z18" i="11"/>
  <c r="Z17" i="11"/>
  <c r="Z16" i="11"/>
  <c r="Z15" i="11"/>
  <c r="Z14" i="11"/>
  <c r="L295" i="39"/>
  <c r="F295" i="39"/>
  <c r="I295" i="11"/>
  <c r="D3" i="10"/>
  <c r="E3" i="10"/>
  <c r="C3" i="10"/>
  <c r="H3" i="11"/>
  <c r="L171" i="39"/>
  <c r="F171" i="39"/>
  <c r="I171" i="11"/>
  <c r="L193" i="39"/>
  <c r="F193" i="39"/>
  <c r="I193" i="11"/>
  <c r="K201" i="39"/>
  <c r="N201" i="39"/>
  <c r="J201" i="39"/>
  <c r="H201" i="39"/>
  <c r="K201" i="11"/>
  <c r="N196" i="39"/>
  <c r="H196" i="39"/>
  <c r="K196" i="11"/>
  <c r="K194" i="39"/>
  <c r="N194" i="39"/>
  <c r="J194" i="39"/>
  <c r="H194" i="39"/>
  <c r="K194" i="11"/>
  <c r="M201" i="39"/>
  <c r="G201" i="39"/>
  <c r="J201" i="11"/>
  <c r="M194" i="39"/>
  <c r="G194" i="39"/>
  <c r="J194" i="11"/>
  <c r="L201" i="39"/>
  <c r="F201" i="39"/>
  <c r="I201" i="11"/>
  <c r="L194" i="39"/>
  <c r="F194" i="39"/>
  <c r="I194" i="11"/>
  <c r="K175" i="39"/>
  <c r="N175" i="39"/>
  <c r="J175" i="39"/>
  <c r="H175" i="39"/>
  <c r="K175" i="11"/>
  <c r="K283" i="39"/>
  <c r="N283" i="39"/>
  <c r="J283" i="39"/>
  <c r="H283" i="39"/>
  <c r="K283" i="11"/>
  <c r="M175" i="39"/>
  <c r="G175" i="39"/>
  <c r="J175" i="11"/>
  <c r="M283" i="39"/>
  <c r="G283" i="39"/>
  <c r="J283" i="11"/>
  <c r="L175" i="39"/>
  <c r="F175" i="39"/>
  <c r="I175" i="11"/>
  <c r="L283" i="39"/>
  <c r="F283" i="39"/>
  <c r="I283" i="11"/>
  <c r="L140" i="39"/>
  <c r="F140" i="39"/>
  <c r="I140" i="11"/>
  <c r="K222" i="39"/>
  <c r="N222" i="39"/>
  <c r="J222" i="39"/>
  <c r="H222" i="39"/>
  <c r="K222" i="11"/>
  <c r="M222" i="39"/>
  <c r="G222" i="39"/>
  <c r="J222" i="11"/>
  <c r="L222" i="39"/>
  <c r="F222" i="39"/>
  <c r="I222" i="11"/>
  <c r="L5" i="39"/>
  <c r="F5" i="39"/>
  <c r="I5" i="11"/>
  <c r="R61" i="11"/>
  <c r="S61" i="11"/>
  <c r="K36" i="39"/>
  <c r="N36" i="39"/>
  <c r="J36" i="39"/>
  <c r="H36" i="39"/>
  <c r="K36" i="11"/>
  <c r="K6" i="39"/>
  <c r="N6" i="39"/>
  <c r="J6" i="39"/>
  <c r="H6" i="39"/>
  <c r="K6" i="11"/>
  <c r="M36" i="39"/>
  <c r="G36" i="39"/>
  <c r="J36" i="11"/>
  <c r="M6" i="39"/>
  <c r="G6" i="39"/>
  <c r="J6" i="11"/>
  <c r="Q61" i="11"/>
  <c r="L36" i="39"/>
  <c r="F36" i="39"/>
  <c r="I36" i="11"/>
  <c r="L6" i="39"/>
  <c r="F6" i="39"/>
  <c r="I6" i="11"/>
  <c r="K13" i="39"/>
  <c r="N13" i="39"/>
  <c r="J13" i="39"/>
  <c r="H13" i="39"/>
  <c r="K13" i="11"/>
  <c r="K72" i="39"/>
  <c r="N72" i="39"/>
  <c r="J72" i="39"/>
  <c r="H72" i="39"/>
  <c r="K72" i="11"/>
  <c r="M13" i="39"/>
  <c r="G13" i="39"/>
  <c r="J13" i="11"/>
  <c r="M72" i="39"/>
  <c r="G72" i="39"/>
  <c r="J72" i="11"/>
  <c r="L13" i="39"/>
  <c r="F13" i="39"/>
  <c r="I13" i="11"/>
  <c r="L72" i="39"/>
  <c r="F72" i="39"/>
  <c r="I72" i="11"/>
  <c r="K24" i="39"/>
  <c r="N24" i="39"/>
  <c r="J24" i="39"/>
  <c r="H24" i="39"/>
  <c r="K24" i="11"/>
  <c r="K254" i="39"/>
  <c r="N254" i="39"/>
  <c r="J254" i="39"/>
  <c r="H254" i="39"/>
  <c r="K254" i="11"/>
  <c r="M24" i="39"/>
  <c r="G24" i="39"/>
  <c r="J24" i="11"/>
  <c r="M254" i="39"/>
  <c r="G254" i="39"/>
  <c r="J254" i="11"/>
  <c r="L24" i="39"/>
  <c r="F24" i="39"/>
  <c r="I24" i="11"/>
  <c r="L254" i="39"/>
  <c r="F254" i="39"/>
  <c r="I254" i="11"/>
  <c r="K16" i="39"/>
  <c r="N16" i="39"/>
  <c r="J16" i="39"/>
  <c r="H16" i="39"/>
  <c r="K16" i="11"/>
  <c r="K134" i="39"/>
  <c r="N134" i="39"/>
  <c r="J134" i="39"/>
  <c r="H134" i="39"/>
  <c r="K134" i="11"/>
  <c r="M16" i="39"/>
  <c r="G16" i="39"/>
  <c r="J16" i="11"/>
  <c r="M134" i="39"/>
  <c r="G134" i="39"/>
  <c r="J134" i="11"/>
  <c r="L16" i="39"/>
  <c r="F16" i="39"/>
  <c r="I16" i="11"/>
  <c r="L134" i="39"/>
  <c r="F134" i="39"/>
  <c r="I134" i="11"/>
  <c r="K19" i="39"/>
  <c r="N19" i="39"/>
  <c r="J19" i="39"/>
  <c r="H19" i="39"/>
  <c r="K19" i="11"/>
  <c r="M19" i="39"/>
  <c r="G19" i="39"/>
  <c r="J19" i="11"/>
  <c r="L19" i="39"/>
  <c r="F19" i="39"/>
  <c r="I19" i="11"/>
  <c r="K129" i="39"/>
  <c r="N129" i="39"/>
  <c r="J129" i="39"/>
  <c r="H129" i="39"/>
  <c r="K129" i="11"/>
  <c r="K161" i="39"/>
  <c r="N161" i="39"/>
  <c r="J161" i="39"/>
  <c r="H161" i="39"/>
  <c r="K161" i="11"/>
  <c r="K125" i="39"/>
  <c r="N125" i="39"/>
  <c r="J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Q76" i="11"/>
  <c r="Q28" i="11"/>
  <c r="M147" i="39"/>
  <c r="G147" i="39"/>
  <c r="J147" i="11"/>
  <c r="L147" i="39"/>
  <c r="F147" i="39"/>
  <c r="I147" i="11"/>
  <c r="K308" i="39"/>
  <c r="N308" i="39"/>
  <c r="J308" i="39"/>
  <c r="H308" i="39"/>
  <c r="K308" i="11"/>
  <c r="M308" i="39"/>
  <c r="G308" i="39"/>
  <c r="J308" i="11"/>
  <c r="L308" i="39"/>
  <c r="F308" i="39"/>
  <c r="I308" i="11"/>
  <c r="L195" i="39"/>
  <c r="F195" i="39"/>
  <c r="I195" i="11"/>
  <c r="L30" i="39"/>
  <c r="F30" i="39"/>
  <c r="I30" i="11"/>
  <c r="S26" i="11"/>
  <c r="R26" i="11"/>
  <c r="Q26" i="11"/>
  <c r="S29" i="11"/>
  <c r="R29" i="11"/>
  <c r="Q29" i="11"/>
  <c r="K37" i="39"/>
  <c r="N37" i="39"/>
  <c r="J37" i="39"/>
  <c r="H37" i="39"/>
  <c r="K37" i="11"/>
  <c r="M37" i="39"/>
  <c r="G37" i="39"/>
  <c r="J37" i="11"/>
  <c r="L37" i="39"/>
  <c r="F37" i="39"/>
  <c r="I37" i="11"/>
  <c r="K216" i="39"/>
  <c r="N216" i="39"/>
  <c r="J216" i="39"/>
  <c r="H216" i="39"/>
  <c r="K216" i="11"/>
  <c r="K117" i="39"/>
  <c r="N117" i="39"/>
  <c r="J117" i="39"/>
  <c r="H117" i="39"/>
  <c r="K117" i="11"/>
  <c r="M216" i="39"/>
  <c r="G216" i="39"/>
  <c r="J216" i="11"/>
  <c r="M117" i="39"/>
  <c r="G117" i="39"/>
  <c r="J117" i="11"/>
  <c r="L216" i="39"/>
  <c r="F216" i="39"/>
  <c r="I216" i="11"/>
  <c r="L117" i="39"/>
  <c r="F117" i="39"/>
  <c r="I117" i="11"/>
  <c r="K112" i="39"/>
  <c r="N112" i="39"/>
  <c r="J112" i="39"/>
  <c r="H112" i="39"/>
  <c r="K112" i="11"/>
  <c r="M112" i="39"/>
  <c r="G112" i="39"/>
  <c r="J112" i="11"/>
  <c r="L112" i="39"/>
  <c r="F112" i="39"/>
  <c r="I112" i="11"/>
  <c r="K33" i="39"/>
  <c r="N33" i="39"/>
  <c r="J33" i="39"/>
  <c r="H33" i="39"/>
  <c r="K33" i="11"/>
  <c r="M33" i="39"/>
  <c r="G33" i="39"/>
  <c r="J33" i="11"/>
  <c r="L33" i="39"/>
  <c r="F33" i="39"/>
  <c r="I33" i="11"/>
  <c r="K230" i="39"/>
  <c r="N230" i="39"/>
  <c r="J230" i="39"/>
  <c r="H230" i="39"/>
  <c r="K230" i="11"/>
  <c r="K163" i="39"/>
  <c r="N163" i="39"/>
  <c r="J163" i="39"/>
  <c r="H163" i="39"/>
  <c r="K163" i="11"/>
  <c r="K31" i="39"/>
  <c r="N31" i="39"/>
  <c r="J31" i="39"/>
  <c r="H31" i="39"/>
  <c r="K31" i="11"/>
  <c r="M230" i="39"/>
  <c r="G230" i="39"/>
  <c r="J230" i="11"/>
  <c r="M163" i="39"/>
  <c r="G163" i="39"/>
  <c r="J163" i="11"/>
  <c r="M31" i="39"/>
  <c r="G31" i="39"/>
  <c r="J31" i="11"/>
  <c r="L230" i="39"/>
  <c r="F230" i="39"/>
  <c r="I230" i="11"/>
  <c r="L163" i="39"/>
  <c r="F163" i="39"/>
  <c r="I163" i="11"/>
  <c r="L31" i="39"/>
  <c r="F31" i="39"/>
  <c r="I31" i="11"/>
  <c r="K91" i="39"/>
  <c r="N91" i="39"/>
  <c r="J91" i="39"/>
  <c r="H91" i="39"/>
  <c r="K91" i="11"/>
  <c r="K116" i="39"/>
  <c r="N116" i="39"/>
  <c r="J116" i="39"/>
  <c r="H116" i="39"/>
  <c r="K116" i="11"/>
  <c r="M91" i="39"/>
  <c r="G91" i="39"/>
  <c r="J91" i="11"/>
  <c r="M116" i="39"/>
  <c r="G116" i="39"/>
  <c r="J116" i="11"/>
  <c r="L91" i="39"/>
  <c r="F91" i="39"/>
  <c r="I91" i="11"/>
  <c r="L116" i="39"/>
  <c r="F116" i="39"/>
  <c r="I116" i="11"/>
  <c r="K114" i="39"/>
  <c r="N114" i="39"/>
  <c r="J114" i="39"/>
  <c r="H114" i="39"/>
  <c r="K114" i="11"/>
  <c r="M114" i="39"/>
  <c r="G114" i="39"/>
  <c r="J114" i="11"/>
  <c r="L114" i="39"/>
  <c r="F114" i="39"/>
  <c r="I114" i="11"/>
  <c r="S42" i="11"/>
  <c r="R42" i="11"/>
  <c r="Q42" i="11"/>
  <c r="S68" i="11"/>
  <c r="K173" i="39"/>
  <c r="N173" i="39"/>
  <c r="J173" i="39"/>
  <c r="H173" i="39"/>
  <c r="K173" i="11"/>
  <c r="R68" i="11"/>
  <c r="M173" i="39"/>
  <c r="G173" i="39"/>
  <c r="J173" i="11"/>
  <c r="Q68" i="11"/>
  <c r="L173" i="39"/>
  <c r="F173" i="39"/>
  <c r="I173" i="11"/>
  <c r="K207" i="39"/>
  <c r="M207" i="39"/>
  <c r="J207" i="39"/>
  <c r="G207" i="39"/>
  <c r="J207" i="11"/>
  <c r="S58" i="11"/>
  <c r="K155" i="39"/>
  <c r="N155" i="39"/>
  <c r="J155" i="39"/>
  <c r="H155" i="39"/>
  <c r="K155" i="11"/>
  <c r="R58" i="11"/>
  <c r="M155" i="39"/>
  <c r="G155" i="39"/>
  <c r="J155" i="11"/>
  <c r="Q58" i="11"/>
  <c r="L155" i="39"/>
  <c r="F155" i="39"/>
  <c r="I155" i="11"/>
  <c r="K81" i="39"/>
  <c r="N81" i="39"/>
  <c r="J81" i="39"/>
  <c r="H81" i="39"/>
  <c r="K81" i="11"/>
  <c r="K77" i="39"/>
  <c r="N77" i="39"/>
  <c r="J77" i="39"/>
  <c r="H77" i="39"/>
  <c r="K77" i="11"/>
  <c r="M81" i="39"/>
  <c r="G81" i="39"/>
  <c r="J81" i="11"/>
  <c r="M77" i="39"/>
  <c r="G77" i="39"/>
  <c r="J77" i="11"/>
  <c r="L81" i="39"/>
  <c r="F81" i="39"/>
  <c r="I81" i="11"/>
  <c r="L77" i="39"/>
  <c r="F77" i="39"/>
  <c r="I77" i="11"/>
  <c r="K83" i="39"/>
  <c r="N83" i="39"/>
  <c r="J83" i="39"/>
  <c r="H83" i="39"/>
  <c r="K83" i="11"/>
  <c r="K105" i="39"/>
  <c r="N105" i="39"/>
  <c r="J105" i="39"/>
  <c r="H105" i="39"/>
  <c r="K105" i="11"/>
  <c r="K85" i="39"/>
  <c r="N85" i="39"/>
  <c r="J85" i="39"/>
  <c r="H85" i="39"/>
  <c r="K85" i="11"/>
  <c r="M83" i="39"/>
  <c r="G83" i="39"/>
  <c r="J83" i="11"/>
  <c r="M105" i="39"/>
  <c r="G105" i="39"/>
  <c r="J105" i="11"/>
  <c r="M85" i="39"/>
  <c r="G85" i="39"/>
  <c r="J85" i="11"/>
  <c r="L83" i="39"/>
  <c r="F83" i="39"/>
  <c r="I83" i="11"/>
  <c r="L105" i="39"/>
  <c r="F105" i="39"/>
  <c r="I105" i="11"/>
  <c r="L85" i="39"/>
  <c r="F85" i="39"/>
  <c r="I85" i="11"/>
  <c r="K227" i="39"/>
  <c r="N227" i="39"/>
  <c r="J227" i="39"/>
  <c r="H227" i="39"/>
  <c r="K227" i="11"/>
  <c r="M227" i="39"/>
  <c r="G227" i="39"/>
  <c r="J227" i="11"/>
  <c r="L227" i="39"/>
  <c r="F227" i="39"/>
  <c r="I227" i="11"/>
  <c r="K223" i="39"/>
  <c r="N223" i="39"/>
  <c r="J223" i="39"/>
  <c r="H223" i="39"/>
  <c r="K223" i="11"/>
  <c r="M223" i="39"/>
  <c r="G223" i="39"/>
  <c r="J223" i="11"/>
  <c r="L223" i="39"/>
  <c r="F223" i="39"/>
  <c r="I223" i="11"/>
  <c r="N287" i="39"/>
  <c r="H287" i="39"/>
  <c r="K287" i="11"/>
  <c r="M287" i="39"/>
  <c r="G287" i="39"/>
  <c r="J287" i="11"/>
  <c r="Q98" i="11"/>
  <c r="K315" i="39"/>
  <c r="N315" i="39"/>
  <c r="J315" i="39"/>
  <c r="H315" i="39"/>
  <c r="K315" i="11"/>
  <c r="M315" i="39"/>
  <c r="G315" i="39"/>
  <c r="J315" i="11"/>
  <c r="L315" i="39"/>
  <c r="F315" i="39"/>
  <c r="I315" i="11"/>
  <c r="L18" i="38"/>
  <c r="O18" i="38"/>
  <c r="J18" i="38"/>
  <c r="H18" i="38"/>
  <c r="O18" i="11"/>
  <c r="N18" i="38"/>
  <c r="G18" i="38"/>
  <c r="N18" i="11"/>
  <c r="M18" i="38"/>
  <c r="F18" i="38"/>
  <c r="M18" i="11"/>
  <c r="K131" i="39"/>
  <c r="N131" i="39"/>
  <c r="J131" i="39"/>
  <c r="H131" i="39"/>
  <c r="K131" i="11"/>
  <c r="M131" i="39"/>
  <c r="G131" i="39"/>
  <c r="J131" i="11"/>
  <c r="L131" i="39"/>
  <c r="F131" i="39"/>
  <c r="I131" i="11"/>
  <c r="K151" i="39"/>
  <c r="N151" i="39"/>
  <c r="J151" i="39"/>
  <c r="H151" i="39"/>
  <c r="K151" i="11"/>
  <c r="M151" i="39"/>
  <c r="G151" i="39"/>
  <c r="J151" i="11"/>
  <c r="L151" i="39"/>
  <c r="F151" i="39"/>
  <c r="I151" i="11"/>
  <c r="S17" i="11"/>
  <c r="R17" i="11"/>
  <c r="Q17" i="11"/>
  <c r="L36" i="38"/>
  <c r="N36" i="38"/>
  <c r="O36" i="38"/>
  <c r="J36" i="38"/>
  <c r="H36" i="38"/>
  <c r="O36" i="11"/>
  <c r="G36" i="38"/>
  <c r="N36" i="11"/>
  <c r="M36" i="38"/>
  <c r="F36" i="38"/>
  <c r="M36" i="11"/>
  <c r="K115" i="39"/>
  <c r="N115" i="39"/>
  <c r="J115" i="39"/>
  <c r="H115" i="39"/>
  <c r="K115" i="11"/>
  <c r="M115" i="39"/>
  <c r="G115" i="39"/>
  <c r="J115" i="11"/>
  <c r="L115" i="39"/>
  <c r="F115" i="39"/>
  <c r="I115" i="11"/>
  <c r="Q57" i="11"/>
  <c r="V23" i="11"/>
  <c r="D14" i="10"/>
  <c r="E14" i="10"/>
  <c r="C14" i="10"/>
  <c r="H14" i="11"/>
  <c r="K263" i="39"/>
  <c r="N263" i="39"/>
  <c r="J263" i="39"/>
  <c r="H263" i="39"/>
  <c r="K263" i="11"/>
  <c r="M263" i="39"/>
  <c r="G263" i="39"/>
  <c r="J263" i="11"/>
  <c r="L263" i="39"/>
  <c r="F263" i="39"/>
  <c r="I263" i="11"/>
  <c r="K276" i="39"/>
  <c r="N276" i="39"/>
  <c r="J276" i="39"/>
  <c r="H276" i="39"/>
  <c r="K276" i="11"/>
  <c r="M276" i="39"/>
  <c r="G276" i="39"/>
  <c r="J276" i="11"/>
  <c r="L276" i="39"/>
  <c r="F276" i="39"/>
  <c r="I276" i="11"/>
  <c r="K327" i="39"/>
  <c r="N327" i="39"/>
  <c r="J327" i="39"/>
  <c r="H327" i="39"/>
  <c r="K327" i="11"/>
  <c r="K96" i="39"/>
  <c r="N96" i="39"/>
  <c r="J96" i="39"/>
  <c r="H96" i="39"/>
  <c r="K96" i="11"/>
  <c r="M327" i="39"/>
  <c r="G327" i="39"/>
  <c r="J327" i="11"/>
  <c r="M96" i="39"/>
  <c r="G96" i="39"/>
  <c r="J96" i="11"/>
  <c r="L327" i="39"/>
  <c r="F327" i="39"/>
  <c r="I327" i="11"/>
  <c r="L96" i="39"/>
  <c r="F96" i="39"/>
  <c r="I96" i="11"/>
  <c r="K277" i="39"/>
  <c r="N277" i="39"/>
  <c r="J277" i="39"/>
  <c r="H277" i="39"/>
  <c r="K277" i="11"/>
  <c r="M277" i="39"/>
  <c r="G277" i="39"/>
  <c r="J277" i="11"/>
  <c r="L277" i="39"/>
  <c r="F277" i="39"/>
  <c r="I277" i="11"/>
  <c r="N139" i="39"/>
  <c r="H139" i="39"/>
  <c r="K139" i="11"/>
  <c r="M139" i="39"/>
  <c r="G139" i="39"/>
  <c r="J139" i="11"/>
  <c r="K297" i="39"/>
  <c r="N297" i="39"/>
  <c r="J297" i="39"/>
  <c r="H297" i="39"/>
  <c r="K297" i="11"/>
  <c r="M297" i="39"/>
  <c r="G297" i="39"/>
  <c r="J297" i="11"/>
  <c r="L297" i="39"/>
  <c r="F297" i="39"/>
  <c r="I297" i="11"/>
  <c r="K306" i="39"/>
  <c r="N306" i="39"/>
  <c r="J306" i="39"/>
  <c r="H306" i="39"/>
  <c r="K306" i="11"/>
  <c r="M306" i="39"/>
  <c r="G306" i="39"/>
  <c r="J306" i="11"/>
  <c r="L306" i="39"/>
  <c r="F306" i="39"/>
  <c r="I306" i="11"/>
  <c r="S99" i="11"/>
  <c r="R99" i="11"/>
  <c r="Q99" i="11"/>
  <c r="K314" i="39"/>
  <c r="N314" i="39"/>
  <c r="J314" i="39"/>
  <c r="H314" i="39"/>
  <c r="K314" i="11"/>
  <c r="M314" i="39"/>
  <c r="G314" i="39"/>
  <c r="J314" i="11"/>
  <c r="L314" i="39"/>
  <c r="F314" i="39"/>
  <c r="I314" i="11"/>
  <c r="S114" i="11"/>
  <c r="R114" i="11"/>
  <c r="Q114" i="11"/>
  <c r="K35" i="39"/>
  <c r="N35" i="39"/>
  <c r="J35" i="39"/>
  <c r="H35" i="39"/>
  <c r="K35" i="11"/>
  <c r="M35" i="39"/>
  <c r="G35" i="39"/>
  <c r="J35" i="11"/>
  <c r="L35" i="39"/>
  <c r="F35" i="39"/>
  <c r="I35" i="11"/>
  <c r="S16" i="11"/>
  <c r="R16" i="11"/>
  <c r="Q16" i="11"/>
  <c r="S95" i="11"/>
  <c r="R95" i="11"/>
  <c r="Q95" i="11"/>
  <c r="K142" i="39"/>
  <c r="N142" i="39"/>
  <c r="J142" i="39"/>
  <c r="H142" i="39"/>
  <c r="K142" i="11"/>
  <c r="M142" i="39"/>
  <c r="G142" i="39"/>
  <c r="J142" i="11"/>
  <c r="L142" i="39"/>
  <c r="F142" i="39"/>
  <c r="I142" i="11"/>
  <c r="S23" i="11"/>
  <c r="R23" i="11"/>
  <c r="Q23" i="11"/>
  <c r="E84" i="35"/>
  <c r="F84" i="35"/>
  <c r="D84" i="35"/>
  <c r="X84" i="11"/>
  <c r="G84" i="16"/>
  <c r="H84" i="16"/>
  <c r="F84" i="16"/>
  <c r="W84" i="11"/>
  <c r="D84" i="15"/>
  <c r="E84" i="15"/>
  <c r="C84" i="15"/>
  <c r="U84" i="11"/>
  <c r="S84" i="11"/>
  <c r="R84" i="11"/>
  <c r="Q84" i="11"/>
  <c r="E23" i="35"/>
  <c r="F23" i="35"/>
  <c r="D23" i="35"/>
  <c r="X23" i="11"/>
  <c r="G23" i="16"/>
  <c r="H23" i="16"/>
  <c r="F23" i="16"/>
  <c r="W23" i="11"/>
  <c r="R67" i="11"/>
  <c r="G15" i="16"/>
  <c r="H15" i="16"/>
  <c r="F15" i="16"/>
  <c r="W15" i="11"/>
  <c r="D37" i="10"/>
  <c r="E37" i="10"/>
  <c r="C37" i="10"/>
  <c r="H37" i="11"/>
  <c r="D36" i="10"/>
  <c r="E36" i="10"/>
  <c r="C36" i="10"/>
  <c r="H36" i="11"/>
  <c r="D35" i="10"/>
  <c r="E35" i="10"/>
  <c r="C35" i="10"/>
  <c r="H35" i="11"/>
  <c r="D124" i="10"/>
  <c r="E124" i="10"/>
  <c r="C124" i="10"/>
  <c r="H122" i="11"/>
  <c r="D28" i="10"/>
  <c r="E28" i="10"/>
  <c r="C28" i="10"/>
  <c r="H28" i="11"/>
  <c r="D123" i="10"/>
  <c r="E123" i="10"/>
  <c r="C123" i="10"/>
  <c r="H121" i="11"/>
  <c r="D27" i="10"/>
  <c r="E27" i="10"/>
  <c r="C27" i="10"/>
  <c r="H27" i="11"/>
  <c r="D122" i="10"/>
  <c r="E122" i="10"/>
  <c r="C122" i="10"/>
  <c r="H120" i="11"/>
  <c r="D127" i="10"/>
  <c r="E127" i="10"/>
  <c r="C127" i="10"/>
  <c r="H125" i="11"/>
  <c r="D25" i="10"/>
  <c r="E25" i="10"/>
  <c r="C25" i="10"/>
  <c r="H25" i="11"/>
  <c r="D126" i="10"/>
  <c r="E126" i="10"/>
  <c r="C126" i="10"/>
  <c r="H124" i="11"/>
  <c r="D24" i="10"/>
  <c r="E24" i="10"/>
  <c r="C24" i="10"/>
  <c r="H24" i="11"/>
  <c r="D125" i="10"/>
  <c r="E125" i="10"/>
  <c r="C125" i="10"/>
  <c r="H123" i="11"/>
  <c r="D23" i="10"/>
  <c r="E23" i="10"/>
  <c r="C23" i="10"/>
  <c r="H23" i="11"/>
  <c r="D67" i="15"/>
  <c r="E67" i="15"/>
  <c r="C67" i="15"/>
  <c r="U67" i="11"/>
  <c r="D12" i="27"/>
  <c r="E12" i="27"/>
  <c r="F12" i="27"/>
  <c r="C12" i="27"/>
  <c r="AA12" i="11"/>
  <c r="Z4"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D7" i="27"/>
  <c r="E7" i="27"/>
  <c r="F7" i="27"/>
  <c r="C7" i="27"/>
  <c r="AA7" i="11"/>
  <c r="D87" i="10"/>
  <c r="E87" i="10"/>
  <c r="C87" i="10"/>
  <c r="H87" i="11"/>
  <c r="D86" i="10"/>
  <c r="E86" i="10"/>
  <c r="C86" i="10"/>
  <c r="H86" i="11"/>
  <c r="D84" i="10"/>
  <c r="E84" i="10"/>
  <c r="C84" i="10"/>
  <c r="H84" i="11"/>
  <c r="D83" i="10"/>
  <c r="E83" i="10"/>
  <c r="C83" i="10"/>
  <c r="H83" i="11"/>
  <c r="D90" i="10"/>
  <c r="E90" i="10"/>
  <c r="C90" i="10"/>
  <c r="H90" i="11"/>
  <c r="D89" i="10"/>
  <c r="E89" i="10"/>
  <c r="C89" i="10"/>
  <c r="H89" i="11"/>
  <c r="D81" i="10"/>
  <c r="E81" i="10"/>
  <c r="C81" i="10"/>
  <c r="H81" i="11"/>
  <c r="D80" i="10"/>
  <c r="E80" i="10"/>
  <c r="C80" i="10"/>
  <c r="H80" i="11"/>
  <c r="D108" i="10"/>
  <c r="E108" i="10"/>
  <c r="C108" i="10"/>
  <c r="H108" i="11"/>
  <c r="D109" i="10"/>
  <c r="E109" i="10"/>
  <c r="C109" i="10"/>
  <c r="H109" i="11"/>
  <c r="D95" i="10"/>
  <c r="E95" i="10"/>
  <c r="C95" i="10"/>
  <c r="H95" i="11"/>
  <c r="D96" i="10"/>
  <c r="E96" i="10"/>
  <c r="C96" i="10"/>
  <c r="H96" i="11"/>
  <c r="D98" i="10"/>
  <c r="E98" i="10"/>
  <c r="C98" i="10"/>
  <c r="H98" i="11"/>
  <c r="D99" i="10"/>
  <c r="E99" i="10"/>
  <c r="C99" i="10"/>
  <c r="H99" i="11"/>
  <c r="D92" i="10"/>
  <c r="E92" i="10"/>
  <c r="C92" i="10"/>
  <c r="H92" i="11"/>
  <c r="D93" i="10"/>
  <c r="E93" i="10"/>
  <c r="C93" i="10"/>
  <c r="H93" i="11"/>
  <c r="D107" i="10"/>
  <c r="E107" i="10"/>
  <c r="C107" i="10"/>
  <c r="H107" i="11"/>
  <c r="D79" i="10"/>
  <c r="E79" i="10"/>
  <c r="C79" i="10"/>
  <c r="H79" i="11"/>
  <c r="D76" i="10"/>
  <c r="E76" i="10"/>
  <c r="C76" i="10"/>
  <c r="H76" i="11"/>
  <c r="D67" i="10"/>
  <c r="E67" i="10"/>
  <c r="C67" i="10"/>
  <c r="H67" i="11"/>
  <c r="D34" i="10"/>
  <c r="E34" i="10"/>
  <c r="C34" i="10"/>
  <c r="H34" i="11"/>
  <c r="D58" i="10"/>
  <c r="E58" i="10"/>
  <c r="C58" i="10"/>
  <c r="H58" i="11"/>
  <c r="D101" i="10"/>
  <c r="E101" i="10"/>
  <c r="C101" i="10"/>
  <c r="H101" i="11"/>
  <c r="D17" i="10"/>
  <c r="E17" i="10"/>
  <c r="C17" i="10"/>
  <c r="H17" i="11"/>
  <c r="D32" i="10"/>
  <c r="E32" i="10"/>
  <c r="C32" i="10"/>
  <c r="H32" i="11"/>
  <c r="D53" i="10"/>
  <c r="E53" i="10"/>
  <c r="C53" i="10"/>
  <c r="H53" i="11"/>
  <c r="D56" i="10"/>
  <c r="E56" i="10"/>
  <c r="C56" i="10"/>
  <c r="H56" i="11"/>
  <c r="D5" i="10"/>
  <c r="E5" i="10"/>
  <c r="C5" i="10"/>
  <c r="H5" i="11"/>
  <c r="D74" i="10"/>
  <c r="E74" i="10"/>
  <c r="C74" i="10"/>
  <c r="H74" i="11"/>
  <c r="D22" i="10"/>
  <c r="E22" i="10"/>
  <c r="C22" i="10"/>
  <c r="H22" i="11"/>
  <c r="D29" i="10"/>
  <c r="E29" i="10"/>
  <c r="C29" i="10"/>
  <c r="H29" i="11"/>
  <c r="D59" i="10"/>
  <c r="E59" i="10"/>
  <c r="C59" i="10"/>
  <c r="H59" i="11"/>
  <c r="D2" i="10"/>
  <c r="E2" i="10"/>
  <c r="C2" i="10"/>
  <c r="H2" i="11"/>
  <c r="D106" i="10"/>
  <c r="E106" i="10"/>
  <c r="C106" i="10"/>
  <c r="H106" i="11"/>
  <c r="D55" i="10"/>
  <c r="E55" i="10"/>
  <c r="C55" i="10"/>
  <c r="H55" i="11"/>
  <c r="D7" i="10"/>
  <c r="E7" i="10"/>
  <c r="C7" i="10"/>
  <c r="H7" i="11"/>
  <c r="D104" i="10"/>
  <c r="E104" i="10"/>
  <c r="C104" i="10"/>
  <c r="H104" i="11"/>
  <c r="D61" i="10"/>
  <c r="E61" i="10"/>
  <c r="C61" i="10"/>
  <c r="H61" i="11"/>
  <c r="D68" i="10"/>
  <c r="E68" i="10"/>
  <c r="C68" i="10"/>
  <c r="H68" i="11"/>
  <c r="D20" i="10"/>
  <c r="E20" i="10"/>
  <c r="C20" i="10"/>
  <c r="H20" i="11"/>
  <c r="D71" i="10"/>
  <c r="E71" i="10"/>
  <c r="C71" i="10"/>
  <c r="H71" i="11"/>
  <c r="D31" i="10"/>
  <c r="E31" i="10"/>
  <c r="C31" i="10"/>
  <c r="H31" i="11"/>
  <c r="D4" i="10"/>
  <c r="E4" i="10"/>
  <c r="C4" i="10"/>
  <c r="H4" i="11"/>
  <c r="D65" i="10"/>
  <c r="E65" i="10"/>
  <c r="C65" i="10"/>
  <c r="H65" i="11"/>
  <c r="D43" i="10"/>
  <c r="E43" i="10"/>
  <c r="C43" i="10"/>
  <c r="H43" i="11"/>
  <c r="D103" i="10"/>
  <c r="E103" i="10"/>
  <c r="C103" i="10"/>
  <c r="H103" i="11"/>
  <c r="D49" i="10"/>
  <c r="E49" i="10"/>
  <c r="C49" i="10"/>
  <c r="H49" i="11"/>
  <c r="D19" i="10"/>
  <c r="E19" i="10"/>
  <c r="C19" i="10"/>
  <c r="H19" i="11"/>
  <c r="D77" i="10"/>
  <c r="E77" i="10"/>
  <c r="C77" i="10"/>
  <c r="H77" i="11"/>
  <c r="D70" i="10"/>
  <c r="E70" i="10"/>
  <c r="C70" i="10"/>
  <c r="H70" i="11"/>
  <c r="D73" i="10"/>
  <c r="E73" i="10"/>
  <c r="C73" i="10"/>
  <c r="H73" i="11"/>
  <c r="D41" i="10"/>
  <c r="E41" i="10"/>
  <c r="C41" i="10"/>
  <c r="H41" i="11"/>
  <c r="D47" i="10"/>
  <c r="E47" i="10"/>
  <c r="C47" i="10"/>
  <c r="H47" i="11"/>
  <c r="D16" i="10"/>
  <c r="E16" i="10"/>
  <c r="C16" i="10"/>
  <c r="H16" i="11"/>
  <c r="D69" i="10"/>
  <c r="E69" i="10"/>
  <c r="C69" i="10"/>
  <c r="H69" i="11"/>
  <c r="D15" i="10"/>
  <c r="E15" i="10"/>
  <c r="C15" i="10"/>
  <c r="H15" i="11"/>
  <c r="D102" i="10"/>
  <c r="E102" i="10"/>
  <c r="C102" i="10"/>
  <c r="H102" i="11"/>
  <c r="D18" i="10"/>
  <c r="E18" i="10"/>
  <c r="C18" i="10"/>
  <c r="H18" i="11"/>
  <c r="D78" i="10"/>
  <c r="E78" i="10"/>
  <c r="C78" i="10"/>
  <c r="H78" i="11"/>
  <c r="D48" i="10"/>
  <c r="E48" i="10"/>
  <c r="C48" i="10"/>
  <c r="H48" i="11"/>
  <c r="D66" i="10"/>
  <c r="E66" i="10"/>
  <c r="C66" i="10"/>
  <c r="H66" i="11"/>
  <c r="D57" i="10"/>
  <c r="E57" i="10"/>
  <c r="C57" i="10"/>
  <c r="H57" i="11"/>
  <c r="D75" i="10"/>
  <c r="E75" i="10"/>
  <c r="C75" i="10"/>
  <c r="H75" i="11"/>
  <c r="D33" i="10"/>
  <c r="E33" i="10"/>
  <c r="C33" i="10"/>
  <c r="H33" i="11"/>
  <c r="D60" i="10"/>
  <c r="E60" i="10"/>
  <c r="C60" i="10"/>
  <c r="H60" i="11"/>
  <c r="D105" i="10"/>
  <c r="E105" i="10"/>
  <c r="C105" i="10"/>
  <c r="H105" i="11"/>
  <c r="D21" i="10"/>
  <c r="E21" i="10"/>
  <c r="C21" i="10"/>
  <c r="H21" i="11"/>
  <c r="D54" i="10"/>
  <c r="E54" i="10"/>
  <c r="C54" i="10"/>
  <c r="H54" i="11"/>
  <c r="D6" i="10"/>
  <c r="E6" i="10"/>
  <c r="C6" i="10"/>
  <c r="H6" i="11"/>
  <c r="D42" i="10"/>
  <c r="E42" i="10"/>
  <c r="C42" i="10"/>
  <c r="H42" i="11"/>
  <c r="D72" i="10"/>
  <c r="E72" i="10"/>
  <c r="C72" i="10"/>
  <c r="H72" i="11"/>
  <c r="D30" i="10"/>
  <c r="E30" i="10"/>
  <c r="C30" i="10"/>
  <c r="H30" i="11"/>
  <c r="E1" i="24"/>
  <c r="A17" i="27"/>
  <c r="A16" i="27"/>
  <c r="A15" i="27"/>
  <c r="E4" i="27"/>
  <c r="A26" i="24"/>
  <c r="A34" i="18"/>
  <c r="A29" i="18"/>
  <c r="A30" i="18"/>
  <c r="A31" i="18"/>
  <c r="A32" i="18"/>
  <c r="A33" i="18"/>
  <c r="A28" i="18"/>
  <c r="AE20" i="11"/>
  <c r="AE19" i="11"/>
  <c r="AE18" i="11"/>
  <c r="AE16" i="11"/>
  <c r="AE15" i="11"/>
  <c r="AE12" i="11"/>
  <c r="AE24" i="11"/>
  <c r="AE2" i="11"/>
  <c r="AE27" i="11"/>
  <c r="AE11" i="11"/>
  <c r="AE23" i="11"/>
  <c r="AE22" i="11"/>
  <c r="AE17" i="11"/>
  <c r="AE4" i="11"/>
  <c r="AE5" i="11"/>
  <c r="AE6" i="11"/>
  <c r="AE8" i="11"/>
  <c r="AE9" i="11"/>
  <c r="AE10" i="11"/>
  <c r="AE25" i="11"/>
  <c r="AE3" i="11"/>
  <c r="Q2" i="29"/>
  <c r="J154" i="39"/>
  <c r="D139" i="10"/>
  <c r="E139" i="10"/>
  <c r="C139" i="10"/>
  <c r="H137" i="11"/>
  <c r="D138" i="10"/>
  <c r="E138" i="10"/>
  <c r="C138" i="10"/>
  <c r="H136" i="11"/>
  <c r="D137" i="10"/>
  <c r="E137" i="10"/>
  <c r="C137" i="10"/>
  <c r="H135" i="11"/>
  <c r="A222" i="39"/>
  <c r="A41" i="14"/>
  <c r="A31" i="14"/>
  <c r="A22" i="14"/>
  <c r="A330" i="39"/>
  <c r="A329" i="39"/>
  <c r="A328" i="39"/>
  <c r="A241" i="39"/>
  <c r="A313" i="39"/>
  <c r="A245" i="39"/>
  <c r="E23" i="1"/>
  <c r="C23" i="20"/>
  <c r="D23" i="20"/>
  <c r="C23" i="1"/>
  <c r="A19" i="20"/>
  <c r="A20" i="20"/>
  <c r="A20" i="5"/>
  <c r="A6" i="20"/>
  <c r="A6" i="5"/>
  <c r="A4" i="20"/>
  <c r="A8" i="20"/>
  <c r="A12" i="20"/>
  <c r="A23" i="20"/>
  <c r="A22" i="20"/>
  <c r="D22" i="20"/>
  <c r="C21" i="5"/>
  <c r="E22" i="20"/>
  <c r="E23" i="20"/>
  <c r="E24" i="1"/>
  <c r="C24" i="1"/>
  <c r="D21" i="5"/>
  <c r="A21" i="5"/>
  <c r="A24" i="1"/>
  <c r="D24" i="1"/>
  <c r="C19" i="5"/>
  <c r="D19" i="11"/>
  <c r="C8" i="5"/>
  <c r="D8" i="11"/>
  <c r="C7" i="5"/>
  <c r="D7" i="11"/>
  <c r="A8" i="5"/>
  <c r="A19" i="5"/>
  <c r="A12" i="5"/>
  <c r="A4" i="5"/>
  <c r="A6" i="12"/>
  <c r="A114" i="14"/>
  <c r="A27" i="18"/>
  <c r="A83" i="39"/>
  <c r="A81" i="39"/>
  <c r="A116" i="39"/>
  <c r="A230" i="39"/>
  <c r="A163" i="39"/>
  <c r="A37" i="39"/>
  <c r="A26" i="14"/>
  <c r="E16" i="5"/>
  <c r="C16" i="5"/>
  <c r="D16" i="11"/>
  <c r="A93" i="14"/>
  <c r="A40" i="14"/>
  <c r="A26" i="39"/>
  <c r="A74" i="39"/>
  <c r="A29" i="39"/>
  <c r="A175" i="39"/>
  <c r="C21" i="1"/>
  <c r="C21" i="11"/>
  <c r="C23" i="11"/>
  <c r="C11" i="5"/>
  <c r="D11" i="11"/>
  <c r="E18" i="1"/>
  <c r="C18" i="1"/>
  <c r="C18" i="11"/>
  <c r="E17" i="1"/>
  <c r="C17" i="1"/>
  <c r="C17"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C12" i="5"/>
  <c r="D12" i="11"/>
  <c r="C6" i="5"/>
  <c r="D6" i="11"/>
  <c r="E14" i="5"/>
  <c r="C14" i="5"/>
  <c r="D14" i="11"/>
  <c r="E5" i="5"/>
  <c r="C5" i="5"/>
  <c r="D5" i="11"/>
  <c r="E10" i="5"/>
  <c r="C10" i="5"/>
  <c r="D10" i="11"/>
  <c r="E13" i="5"/>
  <c r="C13" i="5"/>
  <c r="D13" i="11"/>
  <c r="E2" i="5"/>
  <c r="C2" i="5"/>
  <c r="D2" i="11"/>
  <c r="E9" i="5"/>
  <c r="C9" i="5"/>
  <c r="D9" i="11"/>
  <c r="C3" i="5"/>
  <c r="D3" i="11"/>
  <c r="E4" i="5"/>
  <c r="C4" i="5"/>
  <c r="D4" i="11"/>
  <c r="F1" i="27"/>
  <c r="F1" i="35"/>
  <c r="F1" i="36"/>
  <c r="H1" i="16"/>
  <c r="E1" i="15"/>
  <c r="L1" i="14"/>
  <c r="K1" i="14"/>
  <c r="D121" i="10"/>
  <c r="E121" i="10"/>
  <c r="D120" i="10"/>
  <c r="E120" i="10"/>
  <c r="D119" i="10"/>
  <c r="E119" i="10"/>
  <c r="D118" i="10"/>
  <c r="E118" i="10"/>
  <c r="D117" i="10"/>
  <c r="E117" i="10"/>
  <c r="D116" i="10"/>
  <c r="E116" i="10"/>
  <c r="D112" i="10"/>
  <c r="E112" i="10"/>
  <c r="D111" i="10"/>
  <c r="E111" i="10"/>
  <c r="D110" i="10"/>
  <c r="E110" i="10"/>
  <c r="D100" i="10"/>
  <c r="E100" i="10"/>
  <c r="D97" i="10"/>
  <c r="E97" i="10"/>
  <c r="D94" i="10"/>
  <c r="E94" i="10"/>
  <c r="D91" i="10"/>
  <c r="E91" i="10"/>
  <c r="D88" i="10"/>
  <c r="E88" i="10"/>
  <c r="D85" i="10"/>
  <c r="E85" i="10"/>
  <c r="D82" i="10"/>
  <c r="E82" i="10"/>
  <c r="D64" i="10"/>
  <c r="E64" i="10"/>
  <c r="D63" i="10"/>
  <c r="E63" i="10"/>
  <c r="D62" i="10"/>
  <c r="E62" i="10"/>
  <c r="D52" i="10"/>
  <c r="E52" i="10"/>
  <c r="D51" i="10"/>
  <c r="E51" i="10"/>
  <c r="D50" i="10"/>
  <c r="E50" i="10"/>
  <c r="D1" i="10"/>
  <c r="C1" i="10"/>
  <c r="K333" i="39"/>
  <c r="J333" i="39"/>
  <c r="K332" i="39"/>
  <c r="J332" i="39"/>
  <c r="K331" i="39"/>
  <c r="J331" i="39"/>
  <c r="K330" i="39"/>
  <c r="J330" i="39"/>
  <c r="K328" i="39"/>
  <c r="J328" i="39"/>
  <c r="K326" i="39"/>
  <c r="J326" i="39"/>
  <c r="K325" i="39"/>
  <c r="J325" i="39"/>
  <c r="K324" i="39"/>
  <c r="J324" i="39"/>
  <c r="K323" i="39"/>
  <c r="J323" i="39"/>
  <c r="K322" i="39"/>
  <c r="J322" i="39"/>
  <c r="K321" i="39"/>
  <c r="J321" i="39"/>
  <c r="K319" i="39"/>
  <c r="J319" i="39"/>
  <c r="K318" i="39"/>
  <c r="J318" i="39"/>
  <c r="K316" i="39"/>
  <c r="J316" i="39"/>
  <c r="K312" i="39"/>
  <c r="J312" i="39"/>
  <c r="K311" i="39"/>
  <c r="J311" i="39"/>
  <c r="K310" i="39"/>
  <c r="J310" i="39"/>
  <c r="K309" i="39"/>
  <c r="J309" i="39"/>
  <c r="K307" i="39"/>
  <c r="J307" i="39"/>
  <c r="K305" i="39"/>
  <c r="J305" i="39"/>
  <c r="K304" i="39"/>
  <c r="J304" i="39"/>
  <c r="K303" i="39"/>
  <c r="J303" i="39"/>
  <c r="K302" i="39"/>
  <c r="J302" i="39"/>
  <c r="K300" i="39"/>
  <c r="J300" i="39"/>
  <c r="K299" i="39"/>
  <c r="J299" i="39"/>
  <c r="K298" i="39"/>
  <c r="J298" i="39"/>
  <c r="K296" i="39"/>
  <c r="J296" i="39"/>
  <c r="K294" i="39"/>
  <c r="J294" i="39"/>
  <c r="K293" i="39"/>
  <c r="J293" i="39"/>
  <c r="K292" i="39"/>
  <c r="J292" i="39"/>
  <c r="K291" i="39"/>
  <c r="J291" i="39"/>
  <c r="K289" i="39"/>
  <c r="J289" i="39"/>
  <c r="K288" i="39"/>
  <c r="J288" i="39"/>
  <c r="K286" i="39"/>
  <c r="J286" i="39"/>
  <c r="K282" i="39"/>
  <c r="J282" i="39"/>
  <c r="K281" i="39"/>
  <c r="J281" i="39"/>
  <c r="K280" i="39"/>
  <c r="J280" i="39"/>
  <c r="K279" i="39"/>
  <c r="J279" i="39"/>
  <c r="K278" i="39"/>
  <c r="J278"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K262" i="39"/>
  <c r="J262" i="39"/>
  <c r="K261" i="39"/>
  <c r="J261" i="39"/>
  <c r="K260" i="39"/>
  <c r="J260" i="39"/>
  <c r="K259" i="39"/>
  <c r="J259" i="39"/>
  <c r="K258" i="39"/>
  <c r="J258" i="39"/>
  <c r="K257" i="39"/>
  <c r="J257" i="39"/>
  <c r="K256" i="39"/>
  <c r="J256" i="39"/>
  <c r="K252" i="39"/>
  <c r="J252" i="39"/>
  <c r="K251" i="39"/>
  <c r="J251" i="39"/>
  <c r="K250" i="39"/>
  <c r="J250" i="39"/>
  <c r="K249" i="39"/>
  <c r="J249" i="39"/>
  <c r="K248" i="39"/>
  <c r="J248" i="39"/>
  <c r="K247" i="39"/>
  <c r="J247" i="39"/>
  <c r="K246" i="39"/>
  <c r="J246" i="39"/>
  <c r="K244" i="39"/>
  <c r="J244" i="39"/>
  <c r="K243" i="39"/>
  <c r="J243" i="39"/>
  <c r="K242" i="39"/>
  <c r="J242" i="39"/>
  <c r="K240" i="39"/>
  <c r="J240" i="39"/>
  <c r="K239" i="39"/>
  <c r="J239" i="39"/>
  <c r="K238" i="39"/>
  <c r="J238" i="39"/>
  <c r="K237" i="39"/>
  <c r="J237" i="39"/>
  <c r="K236" i="39"/>
  <c r="J236" i="39"/>
  <c r="K235" i="39"/>
  <c r="J235" i="39"/>
  <c r="K234" i="39"/>
  <c r="J234" i="39"/>
  <c r="K233" i="39"/>
  <c r="J233" i="39"/>
  <c r="K232" i="39"/>
  <c r="J232" i="39"/>
  <c r="K231" i="39"/>
  <c r="J231" i="39"/>
  <c r="K229" i="39"/>
  <c r="J229" i="39"/>
  <c r="K228" i="39"/>
  <c r="J228" i="39"/>
  <c r="K226" i="39"/>
  <c r="J226" i="39"/>
  <c r="K225" i="39"/>
  <c r="J225" i="39"/>
  <c r="K224" i="39"/>
  <c r="J224" i="39"/>
  <c r="K221" i="39"/>
  <c r="J221" i="39"/>
  <c r="K220" i="39"/>
  <c r="J220" i="39"/>
  <c r="K219" i="39"/>
  <c r="J219" i="39"/>
  <c r="K218" i="39"/>
  <c r="J218" i="39"/>
  <c r="K217" i="39"/>
  <c r="J217" i="39"/>
  <c r="K215" i="39"/>
  <c r="J215" i="39"/>
  <c r="K214" i="39"/>
  <c r="J214" i="39"/>
  <c r="K212" i="39"/>
  <c r="J212" i="39"/>
  <c r="K210" i="39"/>
  <c r="J210" i="39"/>
  <c r="K208" i="39"/>
  <c r="J208" i="39"/>
  <c r="K206" i="39"/>
  <c r="J206" i="39"/>
  <c r="K205" i="39"/>
  <c r="J205" i="39"/>
  <c r="K204" i="39"/>
  <c r="J204" i="39"/>
  <c r="K203" i="39"/>
  <c r="J203" i="39"/>
  <c r="K202" i="39"/>
  <c r="J202" i="39"/>
  <c r="K200" i="39"/>
  <c r="J200" i="39"/>
  <c r="K199" i="39"/>
  <c r="J199" i="39"/>
  <c r="K198" i="39"/>
  <c r="J198" i="39"/>
  <c r="K197" i="39"/>
  <c r="J197"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K174" i="39"/>
  <c r="J174" i="39"/>
  <c r="K170" i="39"/>
  <c r="J170" i="39"/>
  <c r="K169" i="39"/>
  <c r="J169" i="39"/>
  <c r="K168" i="39"/>
  <c r="J168" i="39"/>
  <c r="K167" i="39"/>
  <c r="J167" i="39"/>
  <c r="K166" i="39"/>
  <c r="J166" i="39"/>
  <c r="K165" i="39"/>
  <c r="J165" i="39"/>
  <c r="K164" i="39"/>
  <c r="J164" i="39"/>
  <c r="K162" i="39"/>
  <c r="J162" i="39"/>
  <c r="K159" i="39"/>
  <c r="J159" i="39"/>
  <c r="K158" i="39"/>
  <c r="J158" i="39"/>
  <c r="K156" i="39"/>
  <c r="J156" i="39"/>
  <c r="K154" i="39"/>
  <c r="K153" i="39"/>
  <c r="J153" i="39"/>
  <c r="K152" i="39"/>
  <c r="J152" i="39"/>
  <c r="K150" i="39"/>
  <c r="J150" i="39"/>
  <c r="K149" i="39"/>
  <c r="J149" i="39"/>
  <c r="K148" i="39"/>
  <c r="J148" i="39"/>
  <c r="K146" i="39"/>
  <c r="J146" i="39"/>
  <c r="K145" i="39"/>
  <c r="J145" i="39"/>
  <c r="K144" i="39"/>
  <c r="J144" i="39"/>
  <c r="K143" i="39"/>
  <c r="J143" i="39"/>
  <c r="K136" i="39"/>
  <c r="J136" i="39"/>
  <c r="K135" i="39"/>
  <c r="J135" i="39"/>
  <c r="K132" i="39"/>
  <c r="J132" i="39"/>
  <c r="K130" i="39"/>
  <c r="J130" i="39"/>
  <c r="K127" i="39"/>
  <c r="J127" i="39"/>
  <c r="K126" i="39"/>
  <c r="J126" i="39"/>
  <c r="K124" i="39"/>
  <c r="J124" i="39"/>
  <c r="K122" i="39"/>
  <c r="J122" i="39"/>
  <c r="K121" i="39"/>
  <c r="J121" i="39"/>
  <c r="K120" i="39"/>
  <c r="J120" i="39"/>
  <c r="K119" i="39"/>
  <c r="J119" i="39"/>
  <c r="K118" i="39"/>
  <c r="J118" i="39"/>
  <c r="K113" i="39"/>
  <c r="J113" i="39"/>
  <c r="K111" i="39"/>
  <c r="J111" i="39"/>
  <c r="K110" i="39"/>
  <c r="J110" i="39"/>
  <c r="K109" i="39"/>
  <c r="J109" i="39"/>
  <c r="K108" i="39"/>
  <c r="J108" i="39"/>
  <c r="K107" i="39"/>
  <c r="J107" i="39"/>
  <c r="K106" i="39"/>
  <c r="J106" i="39"/>
  <c r="K104" i="39"/>
  <c r="J104" i="39"/>
  <c r="K103" i="39"/>
  <c r="J103" i="39"/>
  <c r="K102" i="39"/>
  <c r="J102" i="39"/>
  <c r="K101" i="39"/>
  <c r="J101" i="39"/>
  <c r="K100" i="39"/>
  <c r="J100" i="39"/>
  <c r="K99" i="39"/>
  <c r="J99" i="39"/>
  <c r="K98" i="39"/>
  <c r="J98" i="39"/>
  <c r="K97" i="39"/>
  <c r="J97" i="39"/>
  <c r="K95" i="39"/>
  <c r="J95" i="39"/>
  <c r="K92" i="39"/>
  <c r="J92" i="39"/>
  <c r="K90" i="39"/>
  <c r="J90" i="39"/>
  <c r="K89" i="39"/>
  <c r="J89" i="39"/>
  <c r="K88" i="39"/>
  <c r="J88" i="39"/>
  <c r="K87" i="39"/>
  <c r="J87" i="39"/>
  <c r="K86" i="39"/>
  <c r="J86" i="39"/>
  <c r="K84" i="39"/>
  <c r="J84" i="39"/>
  <c r="K82" i="39"/>
  <c r="J82" i="39"/>
  <c r="K80" i="39"/>
  <c r="J80" i="39"/>
  <c r="K79" i="39"/>
  <c r="J79" i="39"/>
  <c r="K78" i="39"/>
  <c r="J78" i="39"/>
  <c r="K76" i="39"/>
  <c r="J76" i="39"/>
  <c r="K75" i="39"/>
  <c r="J75" i="39"/>
  <c r="K71" i="39"/>
  <c r="J71" i="39"/>
  <c r="K69" i="39"/>
  <c r="J69" i="39"/>
  <c r="K68" i="39"/>
  <c r="J68" i="39"/>
  <c r="K67" i="39"/>
  <c r="J67" i="39"/>
  <c r="K66" i="39"/>
  <c r="J66" i="39"/>
  <c r="K65" i="39"/>
  <c r="J65" i="39"/>
  <c r="K64" i="39"/>
  <c r="J64"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4" i="39"/>
  <c r="J44" i="39"/>
  <c r="K43" i="39"/>
  <c r="J43" i="39"/>
  <c r="K42" i="39"/>
  <c r="J42" i="39"/>
  <c r="K41" i="39"/>
  <c r="J41" i="39"/>
  <c r="K40" i="39"/>
  <c r="J40" i="39"/>
  <c r="K39" i="39"/>
  <c r="J39" i="39"/>
  <c r="K38" i="39"/>
  <c r="J38" i="39"/>
  <c r="K34" i="39"/>
  <c r="J34" i="39"/>
  <c r="K32" i="39"/>
  <c r="J32" i="39"/>
  <c r="K27" i="39"/>
  <c r="J27" i="39"/>
  <c r="K23" i="39"/>
  <c r="J23" i="39"/>
  <c r="K22" i="39"/>
  <c r="J22" i="39"/>
  <c r="K21" i="39"/>
  <c r="J21" i="39"/>
  <c r="K20" i="39"/>
  <c r="J20" i="39"/>
  <c r="K18" i="39"/>
  <c r="J18" i="39"/>
  <c r="K17" i="39"/>
  <c r="J17" i="39"/>
  <c r="K15" i="39"/>
  <c r="J15" i="39"/>
  <c r="K14" i="39"/>
  <c r="J14" i="39"/>
  <c r="K12" i="39"/>
  <c r="J12" i="39"/>
  <c r="K11" i="39"/>
  <c r="J11" i="39"/>
  <c r="K10" i="39"/>
  <c r="J10" i="39"/>
  <c r="K9" i="39"/>
  <c r="J9" i="39"/>
  <c r="K8" i="39"/>
  <c r="J8" i="39"/>
  <c r="K7" i="39"/>
  <c r="J7"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D20" i="5"/>
  <c r="D19" i="5"/>
  <c r="E18" i="5"/>
  <c r="D18" i="5"/>
  <c r="E17" i="5"/>
  <c r="D17" i="5"/>
  <c r="D23" i="1"/>
  <c r="E22" i="1"/>
  <c r="D22" i="1"/>
  <c r="D21" i="1"/>
  <c r="E20" i="1"/>
  <c r="D20" i="1"/>
  <c r="E19"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K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K18" i="38"/>
  <c r="L17" i="38"/>
  <c r="K17" i="38"/>
  <c r="J17" i="38"/>
  <c r="L16" i="38"/>
  <c r="K16" i="38"/>
  <c r="J16" i="38"/>
  <c r="K15" i="38"/>
  <c r="L14" i="38"/>
  <c r="K14" i="38"/>
  <c r="J14" i="38"/>
  <c r="L13" i="38"/>
  <c r="K13" i="38"/>
  <c r="J13" i="38"/>
  <c r="K12" i="38"/>
  <c r="L11" i="38"/>
  <c r="K11" i="38"/>
  <c r="J11" i="38"/>
  <c r="L10" i="38"/>
  <c r="K10" i="38"/>
  <c r="J10" i="38"/>
  <c r="K9" i="38"/>
  <c r="K8" i="38"/>
  <c r="L7" i="38"/>
  <c r="K7" i="38"/>
  <c r="J7" i="38"/>
  <c r="L6" i="38"/>
  <c r="K6" i="38"/>
  <c r="J6" i="38"/>
  <c r="L5" i="38"/>
  <c r="K5" i="38"/>
  <c r="J5" i="38"/>
  <c r="L4" i="38"/>
  <c r="K4" i="38"/>
  <c r="J4" i="38"/>
  <c r="L3" i="38"/>
  <c r="K3" i="38"/>
  <c r="J3" i="38"/>
  <c r="K2" i="38"/>
  <c r="E9" i="12"/>
  <c r="D9" i="12"/>
  <c r="E8" i="12"/>
  <c r="D8" i="12"/>
  <c r="E7" i="12"/>
  <c r="D7" i="12"/>
  <c r="E6" i="12"/>
  <c r="D6" i="12"/>
  <c r="E5" i="12"/>
  <c r="D5" i="12"/>
  <c r="E4" i="12"/>
  <c r="D4" i="12"/>
  <c r="E3" i="12"/>
  <c r="D3" i="12"/>
  <c r="E2"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I12" i="34"/>
  <c r="C12" i="34"/>
  <c r="A12" i="34"/>
  <c r="D11" i="34"/>
  <c r="I11" i="34"/>
  <c r="C11" i="34"/>
  <c r="A11" i="34"/>
  <c r="D10" i="34"/>
  <c r="I10" i="34"/>
  <c r="C10" i="34"/>
  <c r="A10" i="34"/>
  <c r="D9" i="34"/>
  <c r="I9" i="34"/>
  <c r="C9" i="34"/>
  <c r="A9" i="34"/>
  <c r="D8" i="34"/>
  <c r="I8" i="34"/>
  <c r="C8" i="34"/>
  <c r="A8"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A25" i="24"/>
  <c r="A24" i="24"/>
  <c r="A23" i="24"/>
  <c r="A22" i="24"/>
  <c r="A21" i="24"/>
  <c r="A20" i="24"/>
  <c r="A19" i="24"/>
  <c r="A18" i="24"/>
  <c r="A17" i="24"/>
  <c r="A16" i="24"/>
  <c r="A15" i="24"/>
  <c r="A14" i="24"/>
  <c r="A13" i="24"/>
  <c r="A12" i="24"/>
  <c r="A11" i="24"/>
  <c r="A10" i="24"/>
  <c r="A9" i="24"/>
  <c r="A8" i="24"/>
  <c r="A7" i="24"/>
  <c r="A6" i="24"/>
  <c r="A5" i="24"/>
  <c r="A4" i="24"/>
  <c r="A3" i="24"/>
  <c r="A2"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O328" i="39"/>
  <c r="N328" i="39"/>
  <c r="M328" i="39"/>
  <c r="L328" i="39"/>
  <c r="O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O319" i="39"/>
  <c r="N319" i="39"/>
  <c r="M319" i="39"/>
  <c r="L319" i="39"/>
  <c r="O318" i="39"/>
  <c r="N318" i="39"/>
  <c r="M318" i="39"/>
  <c r="L318" i="39"/>
  <c r="O317" i="39"/>
  <c r="O316" i="39"/>
  <c r="N316" i="39"/>
  <c r="M316" i="39"/>
  <c r="L316" i="39"/>
  <c r="O315" i="39"/>
  <c r="O314" i="39"/>
  <c r="O313" i="39"/>
  <c r="L313" i="39"/>
  <c r="O312" i="39"/>
  <c r="N312" i="39"/>
  <c r="M312" i="39"/>
  <c r="L312" i="39"/>
  <c r="O311" i="39"/>
  <c r="N311" i="39"/>
  <c r="M311" i="39"/>
  <c r="L311" i="39"/>
  <c r="O310" i="39"/>
  <c r="N310" i="39"/>
  <c r="M310" i="39"/>
  <c r="L310" i="39"/>
  <c r="O309" i="39"/>
  <c r="N309" i="39"/>
  <c r="M309" i="39"/>
  <c r="L309" i="39"/>
  <c r="O308" i="39"/>
  <c r="O307" i="39"/>
  <c r="N307" i="39"/>
  <c r="M307" i="39"/>
  <c r="L307" i="39"/>
  <c r="O306" i="39"/>
  <c r="O305" i="39"/>
  <c r="N305" i="39"/>
  <c r="M305" i="39"/>
  <c r="L305" i="39"/>
  <c r="O304" i="39"/>
  <c r="N304" i="39"/>
  <c r="M304" i="39"/>
  <c r="L304" i="39"/>
  <c r="O303" i="39"/>
  <c r="N303" i="39"/>
  <c r="M303" i="39"/>
  <c r="L303" i="39"/>
  <c r="O302" i="39"/>
  <c r="N302" i="39"/>
  <c r="M302" i="39"/>
  <c r="L302" i="39"/>
  <c r="O301" i="39"/>
  <c r="O300" i="39"/>
  <c r="N300" i="39"/>
  <c r="M300" i="39"/>
  <c r="L300" i="39"/>
  <c r="O299" i="39"/>
  <c r="N299" i="39"/>
  <c r="M299" i="39"/>
  <c r="L299" i="39"/>
  <c r="O298" i="39"/>
  <c r="N298" i="39"/>
  <c r="M298" i="39"/>
  <c r="L298" i="39"/>
  <c r="O297" i="39"/>
  <c r="O296" i="39"/>
  <c r="N296" i="39"/>
  <c r="M296" i="39"/>
  <c r="L296" i="39"/>
  <c r="O295" i="39"/>
  <c r="O294" i="39"/>
  <c r="N294" i="39"/>
  <c r="M294" i="39"/>
  <c r="L294" i="39"/>
  <c r="O293" i="39"/>
  <c r="N293" i="39"/>
  <c r="M293" i="39"/>
  <c r="L293" i="39"/>
  <c r="O292" i="39"/>
  <c r="N292" i="39"/>
  <c r="M292" i="39"/>
  <c r="L292" i="39"/>
  <c r="O291" i="39"/>
  <c r="N291" i="39"/>
  <c r="M291" i="39"/>
  <c r="L291" i="39"/>
  <c r="O290" i="39"/>
  <c r="N290" i="39"/>
  <c r="L290" i="39"/>
  <c r="O289" i="39"/>
  <c r="N289" i="39"/>
  <c r="M289" i="39"/>
  <c r="L289" i="39"/>
  <c r="O288" i="39"/>
  <c r="N288" i="39"/>
  <c r="M288" i="39"/>
  <c r="L288" i="39"/>
  <c r="O287" i="39"/>
  <c r="O286" i="39"/>
  <c r="N286" i="39"/>
  <c r="M286" i="39"/>
  <c r="L286" i="39"/>
  <c r="O285" i="39"/>
  <c r="L285" i="39"/>
  <c r="O284" i="39"/>
  <c r="O283" i="39"/>
  <c r="O282" i="39"/>
  <c r="N282" i="39"/>
  <c r="M282" i="39"/>
  <c r="L282" i="39"/>
  <c r="O281" i="39"/>
  <c r="N281" i="39"/>
  <c r="M281" i="39"/>
  <c r="L281" i="39"/>
  <c r="O280" i="39"/>
  <c r="N280" i="39"/>
  <c r="M280" i="39"/>
  <c r="L280" i="39"/>
  <c r="O279" i="39"/>
  <c r="N279" i="39"/>
  <c r="M279" i="39"/>
  <c r="L279" i="39"/>
  <c r="O278" i="39"/>
  <c r="N278" i="39"/>
  <c r="M278" i="39"/>
  <c r="L278" i="39"/>
  <c r="O277" i="39"/>
  <c r="O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O254" i="39"/>
  <c r="O253" i="39"/>
  <c r="N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O244" i="39"/>
  <c r="N244" i="39"/>
  <c r="M244" i="39"/>
  <c r="L244" i="39"/>
  <c r="O243" i="39"/>
  <c r="N243" i="39"/>
  <c r="M243" i="39"/>
  <c r="L243" i="39"/>
  <c r="O242" i="39"/>
  <c r="N242" i="39"/>
  <c r="M242" i="39"/>
  <c r="L242" i="39"/>
  <c r="O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O229" i="39"/>
  <c r="N229" i="39"/>
  <c r="M229" i="39"/>
  <c r="L229" i="39"/>
  <c r="O228" i="39"/>
  <c r="N228" i="39"/>
  <c r="M228" i="39"/>
  <c r="L228" i="39"/>
  <c r="O227" i="39"/>
  <c r="O226" i="39"/>
  <c r="N226" i="39"/>
  <c r="M226" i="39"/>
  <c r="L226" i="39"/>
  <c r="O225" i="39"/>
  <c r="N225" i="39"/>
  <c r="M225" i="39"/>
  <c r="L225" i="39"/>
  <c r="O224" i="39"/>
  <c r="N224" i="39"/>
  <c r="M224" i="39"/>
  <c r="L224" i="39"/>
  <c r="O223" i="39"/>
  <c r="O222" i="39"/>
  <c r="O221" i="39"/>
  <c r="N221" i="39"/>
  <c r="M221" i="39"/>
  <c r="L221" i="39"/>
  <c r="O220" i="39"/>
  <c r="N220" i="39"/>
  <c r="M220" i="39"/>
  <c r="L220" i="39"/>
  <c r="O219" i="39"/>
  <c r="N219" i="39"/>
  <c r="M219" i="39"/>
  <c r="L219" i="39"/>
  <c r="O218" i="39"/>
  <c r="N218" i="39"/>
  <c r="M218" i="39"/>
  <c r="L218" i="39"/>
  <c r="O217" i="39"/>
  <c r="N217" i="39"/>
  <c r="M217" i="39"/>
  <c r="L217" i="39"/>
  <c r="O216" i="39"/>
  <c r="O215" i="39"/>
  <c r="N215" i="39"/>
  <c r="M215" i="39"/>
  <c r="L215" i="39"/>
  <c r="O214" i="39"/>
  <c r="N214" i="39"/>
  <c r="M214" i="39"/>
  <c r="L214" i="39"/>
  <c r="O213" i="39"/>
  <c r="O212" i="39"/>
  <c r="N212" i="39"/>
  <c r="M212" i="39"/>
  <c r="L212" i="39"/>
  <c r="O211" i="39"/>
  <c r="L211" i="39"/>
  <c r="O210" i="39"/>
  <c r="N210" i="39"/>
  <c r="M210" i="39"/>
  <c r="L210" i="39"/>
  <c r="O209" i="39"/>
  <c r="O208" i="39"/>
  <c r="N208" i="39"/>
  <c r="M208" i="39"/>
  <c r="L208" i="39"/>
  <c r="O207" i="39"/>
  <c r="N207" i="39"/>
  <c r="L207" i="39"/>
  <c r="O206" i="39"/>
  <c r="N206" i="39"/>
  <c r="M206" i="39"/>
  <c r="L206" i="39"/>
  <c r="O205" i="39"/>
  <c r="N205" i="39"/>
  <c r="M205" i="39"/>
  <c r="L205" i="39"/>
  <c r="O204" i="39"/>
  <c r="N204" i="39"/>
  <c r="M204" i="39"/>
  <c r="L204" i="39"/>
  <c r="O203" i="39"/>
  <c r="N203" i="39"/>
  <c r="M203" i="39"/>
  <c r="L203" i="39"/>
  <c r="O202" i="39"/>
  <c r="N202" i="39"/>
  <c r="M202" i="39"/>
  <c r="L202" i="39"/>
  <c r="O201" i="39"/>
  <c r="O200" i="39"/>
  <c r="N200" i="39"/>
  <c r="M200" i="39"/>
  <c r="L200" i="39"/>
  <c r="O199" i="39"/>
  <c r="N199" i="39"/>
  <c r="M199" i="39"/>
  <c r="L199" i="39"/>
  <c r="O198" i="39"/>
  <c r="N198" i="39"/>
  <c r="M198" i="39"/>
  <c r="L198" i="39"/>
  <c r="O197" i="39"/>
  <c r="N197" i="39"/>
  <c r="M197" i="39"/>
  <c r="L197" i="39"/>
  <c r="O196" i="39"/>
  <c r="O195" i="39"/>
  <c r="O194" i="39"/>
  <c r="O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O175" i="39"/>
  <c r="O174" i="39"/>
  <c r="N174" i="39"/>
  <c r="M174" i="39"/>
  <c r="L174" i="39"/>
  <c r="O173" i="39"/>
  <c r="O172" i="39"/>
  <c r="O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O162" i="39"/>
  <c r="N162" i="39"/>
  <c r="M162" i="39"/>
  <c r="L162" i="39"/>
  <c r="O161" i="39"/>
  <c r="O160" i="39"/>
  <c r="N160" i="39"/>
  <c r="O159" i="39"/>
  <c r="N159" i="39"/>
  <c r="M159" i="39"/>
  <c r="L159" i="39"/>
  <c r="O158" i="39"/>
  <c r="N158" i="39"/>
  <c r="M158" i="39"/>
  <c r="L158" i="39"/>
  <c r="O157" i="39"/>
  <c r="O156" i="39"/>
  <c r="N156" i="39"/>
  <c r="M156" i="39"/>
  <c r="L156" i="39"/>
  <c r="O155" i="39"/>
  <c r="O154" i="39"/>
  <c r="N154" i="39"/>
  <c r="M154" i="39"/>
  <c r="L154" i="39"/>
  <c r="O153" i="39"/>
  <c r="N153" i="39"/>
  <c r="M153" i="39"/>
  <c r="L153" i="39"/>
  <c r="O152" i="39"/>
  <c r="N152" i="39"/>
  <c r="M152" i="39"/>
  <c r="L152" i="39"/>
  <c r="O151" i="39"/>
  <c r="O150" i="39"/>
  <c r="N150" i="39"/>
  <c r="M150" i="39"/>
  <c r="L150" i="39"/>
  <c r="O149" i="39"/>
  <c r="N149" i="39"/>
  <c r="M149" i="39"/>
  <c r="L149" i="39"/>
  <c r="O148" i="39"/>
  <c r="N148" i="39"/>
  <c r="M148" i="39"/>
  <c r="L148" i="39"/>
  <c r="O147" i="39"/>
  <c r="O146" i="39"/>
  <c r="N146" i="39"/>
  <c r="M146" i="39"/>
  <c r="L146" i="39"/>
  <c r="O145" i="39"/>
  <c r="N145" i="39"/>
  <c r="M145" i="39"/>
  <c r="L145" i="39"/>
  <c r="O144" i="39"/>
  <c r="N144" i="39"/>
  <c r="M144" i="39"/>
  <c r="L144" i="39"/>
  <c r="O143" i="39"/>
  <c r="N143" i="39"/>
  <c r="M143" i="39"/>
  <c r="L143" i="39"/>
  <c r="O142" i="39"/>
  <c r="O141" i="39"/>
  <c r="O140" i="39"/>
  <c r="O139" i="39"/>
  <c r="O138" i="39"/>
  <c r="O137" i="39"/>
  <c r="O136" i="39"/>
  <c r="N136" i="39"/>
  <c r="M136" i="39"/>
  <c r="L136" i="39"/>
  <c r="O135" i="39"/>
  <c r="N135" i="39"/>
  <c r="M135" i="39"/>
  <c r="L135" i="39"/>
  <c r="O134" i="39"/>
  <c r="O133" i="39"/>
  <c r="N133" i="39"/>
  <c r="L133" i="39"/>
  <c r="O132" i="39"/>
  <c r="N132" i="39"/>
  <c r="M132" i="39"/>
  <c r="L132" i="39"/>
  <c r="O131" i="39"/>
  <c r="O130" i="39"/>
  <c r="N130" i="39"/>
  <c r="M130" i="39"/>
  <c r="L130" i="39"/>
  <c r="O129" i="39"/>
  <c r="O128" i="39"/>
  <c r="O127" i="39"/>
  <c r="N127" i="39"/>
  <c r="M127" i="39"/>
  <c r="L127" i="39"/>
  <c r="O126" i="39"/>
  <c r="N126" i="39"/>
  <c r="M126" i="39"/>
  <c r="L126" i="39"/>
  <c r="O125" i="39"/>
  <c r="O124" i="39"/>
  <c r="N124" i="39"/>
  <c r="M124" i="39"/>
  <c r="L124" i="39"/>
  <c r="O123" i="39"/>
  <c r="O122" i="39"/>
  <c r="N122" i="39"/>
  <c r="M122" i="39"/>
  <c r="L122" i="39"/>
  <c r="O121" i="39"/>
  <c r="N121" i="39"/>
  <c r="M121" i="39"/>
  <c r="L121" i="39"/>
  <c r="O120" i="39"/>
  <c r="N120" i="39"/>
  <c r="M120" i="39"/>
  <c r="L120" i="39"/>
  <c r="O119" i="39"/>
  <c r="N119" i="39"/>
  <c r="M119" i="39"/>
  <c r="L119" i="39"/>
  <c r="O118" i="39"/>
  <c r="N118" i="39"/>
  <c r="M118" i="39"/>
  <c r="L118" i="39"/>
  <c r="O117" i="39"/>
  <c r="O116" i="39"/>
  <c r="O115" i="39"/>
  <c r="O114" i="39"/>
  <c r="O113" i="39"/>
  <c r="N113" i="39"/>
  <c r="M113" i="39"/>
  <c r="L113" i="39"/>
  <c r="O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O95" i="39"/>
  <c r="N95" i="39"/>
  <c r="M95" i="39"/>
  <c r="L95" i="39"/>
  <c r="O94" i="39"/>
  <c r="O93" i="39"/>
  <c r="O92" i="39"/>
  <c r="N92" i="39"/>
  <c r="M92" i="39"/>
  <c r="L92" i="39"/>
  <c r="O91" i="39"/>
  <c r="O90" i="39"/>
  <c r="N90" i="39"/>
  <c r="M90" i="39"/>
  <c r="L90" i="39"/>
  <c r="O89" i="39"/>
  <c r="N89" i="39"/>
  <c r="M89" i="39"/>
  <c r="L89" i="39"/>
  <c r="O88" i="39"/>
  <c r="N88" i="39"/>
  <c r="M88" i="39"/>
  <c r="L88" i="39"/>
  <c r="O87" i="39"/>
  <c r="N87" i="39"/>
  <c r="M87" i="39"/>
  <c r="L87" i="39"/>
  <c r="O86" i="39"/>
  <c r="N86" i="39"/>
  <c r="M86" i="39"/>
  <c r="L86" i="39"/>
  <c r="O85" i="39"/>
  <c r="O84" i="39"/>
  <c r="N84" i="39"/>
  <c r="M84" i="39"/>
  <c r="L84" i="39"/>
  <c r="O83" i="39"/>
  <c r="O82" i="39"/>
  <c r="N82" i="39"/>
  <c r="M82" i="39"/>
  <c r="L82" i="39"/>
  <c r="O81" i="39"/>
  <c r="O80" i="39"/>
  <c r="N80" i="39"/>
  <c r="M80" i="39"/>
  <c r="L80" i="39"/>
  <c r="O79" i="39"/>
  <c r="N79" i="39"/>
  <c r="M79" i="39"/>
  <c r="L79" i="39"/>
  <c r="O78" i="39"/>
  <c r="N78" i="39"/>
  <c r="M78" i="39"/>
  <c r="L78" i="39"/>
  <c r="O77" i="39"/>
  <c r="O76" i="39"/>
  <c r="N76" i="39"/>
  <c r="M76" i="39"/>
  <c r="L76" i="39"/>
  <c r="O75" i="39"/>
  <c r="N75" i="39"/>
  <c r="M75" i="39"/>
  <c r="L75" i="39"/>
  <c r="O74" i="39"/>
  <c r="L74" i="39"/>
  <c r="O73" i="39"/>
  <c r="O72" i="39"/>
  <c r="O71" i="39"/>
  <c r="N71" i="39"/>
  <c r="M71" i="39"/>
  <c r="L71" i="39"/>
  <c r="O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O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O36" i="39"/>
  <c r="O35" i="39"/>
  <c r="O34" i="39"/>
  <c r="N34" i="39"/>
  <c r="M34" i="39"/>
  <c r="L34" i="39"/>
  <c r="O33" i="39"/>
  <c r="O32" i="39"/>
  <c r="N32" i="39"/>
  <c r="M32" i="39"/>
  <c r="L32" i="39"/>
  <c r="O31" i="39"/>
  <c r="O30" i="39"/>
  <c r="O29" i="39"/>
  <c r="L29" i="39"/>
  <c r="O28" i="39"/>
  <c r="L28" i="39"/>
  <c r="O27" i="39"/>
  <c r="N27" i="39"/>
  <c r="M27" i="39"/>
  <c r="L27" i="39"/>
  <c r="O26" i="39"/>
  <c r="L26" i="39"/>
  <c r="O25" i="39"/>
  <c r="L25" i="39"/>
  <c r="O24" i="39"/>
  <c r="O23" i="39"/>
  <c r="N23" i="39"/>
  <c r="M23" i="39"/>
  <c r="L23" i="39"/>
  <c r="O22" i="39"/>
  <c r="N22" i="39"/>
  <c r="M22" i="39"/>
  <c r="L22" i="39"/>
  <c r="O21" i="39"/>
  <c r="N21" i="39"/>
  <c r="M21" i="39"/>
  <c r="L21" i="39"/>
  <c r="O20" i="39"/>
  <c r="N20" i="39"/>
  <c r="M20" i="39"/>
  <c r="L20" i="39"/>
  <c r="O19" i="39"/>
  <c r="O18" i="39"/>
  <c r="N18" i="39"/>
  <c r="M18" i="39"/>
  <c r="L18" i="39"/>
  <c r="O17" i="39"/>
  <c r="N17" i="39"/>
  <c r="M17" i="39"/>
  <c r="L17" i="39"/>
  <c r="O16" i="39"/>
  <c r="O15" i="39"/>
  <c r="N15" i="39"/>
  <c r="M15" i="39"/>
  <c r="L15" i="39"/>
  <c r="O14" i="39"/>
  <c r="N14" i="39"/>
  <c r="M14" i="39"/>
  <c r="L14" i="39"/>
  <c r="O13" i="39"/>
  <c r="O12" i="39"/>
  <c r="N12" i="39"/>
  <c r="M12" i="39"/>
  <c r="L12" i="39"/>
  <c r="O11" i="39"/>
  <c r="N11" i="39"/>
  <c r="M11" i="39"/>
  <c r="L11" i="39"/>
  <c r="O10" i="39"/>
  <c r="N10" i="39"/>
  <c r="M10" i="39"/>
  <c r="L10" i="39"/>
  <c r="O9" i="39"/>
  <c r="N9" i="39"/>
  <c r="M9" i="39"/>
  <c r="L9" i="39"/>
  <c r="O8" i="39"/>
  <c r="N8" i="39"/>
  <c r="M8" i="39"/>
  <c r="L8" i="39"/>
  <c r="O7" i="39"/>
  <c r="N7" i="39"/>
  <c r="M7" i="39"/>
  <c r="L7" i="39"/>
  <c r="O6" i="39"/>
  <c r="O5" i="39"/>
  <c r="O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P17" i="38"/>
  <c r="N17" i="38"/>
  <c r="O17" i="38"/>
  <c r="M17" i="38"/>
  <c r="P16" i="38"/>
  <c r="N16" i="38"/>
  <c r="O16" i="38"/>
  <c r="M16" i="38"/>
  <c r="P15" i="38"/>
  <c r="O15" i="38"/>
  <c r="P14" i="38"/>
  <c r="N14" i="38"/>
  <c r="O14" i="38"/>
  <c r="M14" i="38"/>
  <c r="P13" i="38"/>
  <c r="N13" i="38"/>
  <c r="O13" i="38"/>
  <c r="M13" i="38"/>
  <c r="P12" i="38"/>
  <c r="O12" i="38"/>
  <c r="P11" i="38"/>
  <c r="O11" i="38"/>
  <c r="N11" i="38"/>
  <c r="M11" i="38"/>
  <c r="P10" i="38"/>
  <c r="O10" i="38"/>
  <c r="N10" i="38"/>
  <c r="M10" i="38"/>
  <c r="P9" i="38"/>
  <c r="P8" i="38"/>
  <c r="P7" i="38"/>
  <c r="N7" i="38"/>
  <c r="O7" i="38"/>
  <c r="M7" i="38"/>
  <c r="P6" i="38"/>
  <c r="N6" i="38"/>
  <c r="O6" i="38"/>
  <c r="M6" i="38"/>
  <c r="P5" i="38"/>
  <c r="N5" i="38"/>
  <c r="O5" i="38"/>
  <c r="M5" i="38"/>
  <c r="P4" i="38"/>
  <c r="N4" i="38"/>
  <c r="O4" i="38"/>
  <c r="M4" i="38"/>
  <c r="P3" i="38"/>
  <c r="O3" i="38"/>
  <c r="N3" i="38"/>
  <c r="M3" i="38"/>
  <c r="P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9"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G1" i="11"/>
  <c r="AF400" i="11"/>
  <c r="AF399" i="11"/>
  <c r="AF398" i="11"/>
  <c r="AF397" i="11"/>
  <c r="AF396" i="11"/>
  <c r="AF395" i="11"/>
  <c r="AF394" i="11"/>
  <c r="AF393" i="11"/>
  <c r="AF392" i="11"/>
  <c r="AF391" i="11"/>
  <c r="AF390" i="11"/>
  <c r="AF389" i="11"/>
  <c r="AF388" i="11"/>
  <c r="AF387" i="11"/>
  <c r="AF386" i="11"/>
  <c r="AF385" i="11"/>
  <c r="AF384" i="11"/>
  <c r="AF383" i="11"/>
  <c r="AF382" i="11"/>
  <c r="AF381" i="11"/>
  <c r="AF380" i="11"/>
  <c r="AF379" i="11"/>
  <c r="AF378" i="11"/>
  <c r="AF377" i="11"/>
  <c r="AF376" i="11"/>
  <c r="AF375" i="11"/>
  <c r="AF374" i="11"/>
  <c r="AF373" i="11"/>
  <c r="AF372" i="11"/>
  <c r="AF371" i="11"/>
  <c r="AF370" i="11"/>
  <c r="AF369" i="11"/>
  <c r="AF368" i="11"/>
  <c r="AF367" i="11"/>
  <c r="AF366" i="11"/>
  <c r="AF365" i="11"/>
  <c r="AF364" i="11"/>
  <c r="AF363" i="11"/>
  <c r="AF362" i="11"/>
  <c r="AF361" i="11"/>
  <c r="AF360" i="11"/>
  <c r="AF359" i="11"/>
  <c r="AF358" i="11"/>
  <c r="AF357" i="11"/>
  <c r="AF356" i="11"/>
  <c r="AF355" i="11"/>
  <c r="AF354" i="11"/>
  <c r="AF353" i="11"/>
  <c r="AF352" i="11"/>
  <c r="AF351" i="11"/>
  <c r="AF350" i="11"/>
  <c r="AF349" i="11"/>
  <c r="AF348" i="11"/>
  <c r="AF347" i="11"/>
  <c r="AF346" i="11"/>
  <c r="AF345" i="11"/>
  <c r="AF344" i="11"/>
  <c r="AF343" i="11"/>
  <c r="AF342" i="11"/>
  <c r="AF341" i="11"/>
  <c r="AF340" i="11"/>
  <c r="AF339" i="11"/>
  <c r="AF338" i="11"/>
  <c r="AF337" i="11"/>
  <c r="AF336" i="11"/>
  <c r="AF335" i="11"/>
  <c r="AF334" i="11"/>
  <c r="AF333" i="11"/>
  <c r="AF332" i="11"/>
  <c r="AF331" i="11"/>
  <c r="AF330" i="11"/>
  <c r="AF329" i="11"/>
  <c r="AF328" i="11"/>
  <c r="AF327" i="11"/>
  <c r="AF326" i="11"/>
  <c r="AF325" i="11"/>
  <c r="AF324" i="11"/>
  <c r="AF323" i="11"/>
  <c r="AF322" i="11"/>
  <c r="AF321" i="11"/>
  <c r="AF320" i="11"/>
  <c r="AF319" i="11"/>
  <c r="AF318" i="11"/>
  <c r="AF317" i="11"/>
  <c r="AF316" i="11"/>
  <c r="AF315" i="11"/>
  <c r="AF314" i="11"/>
  <c r="AF313" i="11"/>
  <c r="AF312" i="11"/>
  <c r="AF311" i="11"/>
  <c r="AF310" i="11"/>
  <c r="AF309" i="11"/>
  <c r="AF308" i="11"/>
  <c r="AF307" i="11"/>
  <c r="AF306" i="11"/>
  <c r="AF305" i="11"/>
  <c r="AF304" i="11"/>
  <c r="AF303" i="11"/>
  <c r="AF302" i="11"/>
  <c r="AF301" i="11"/>
  <c r="AF300" i="11"/>
  <c r="AF299" i="11"/>
  <c r="AF298" i="11"/>
  <c r="AF297" i="11"/>
  <c r="AF296" i="11"/>
  <c r="AF295" i="11"/>
  <c r="AF294" i="1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9"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9"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4"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AF1" i="11"/>
  <c r="C30" i="12"/>
  <c r="F30" i="11"/>
  <c r="C13" i="12"/>
  <c r="F13" i="11"/>
  <c r="Q17" i="29"/>
  <c r="C26" i="12"/>
  <c r="F26" i="11"/>
  <c r="C12" i="12"/>
  <c r="F12" i="11"/>
  <c r="C6" i="12"/>
  <c r="F6" i="11"/>
  <c r="C28" i="12"/>
  <c r="F28" i="11"/>
  <c r="C11" i="12"/>
  <c r="F11" i="11"/>
  <c r="C10" i="12"/>
  <c r="F10" i="11"/>
  <c r="C5" i="12"/>
  <c r="F5" i="11"/>
  <c r="C15" i="12"/>
  <c r="F15" i="11"/>
  <c r="H290" i="39"/>
  <c r="K290" i="11"/>
  <c r="AB10" i="11"/>
  <c r="H288" i="39"/>
  <c r="K288" i="11"/>
  <c r="AB8" i="11"/>
  <c r="Q22" i="11"/>
  <c r="F29" i="39"/>
  <c r="I29" i="11"/>
  <c r="F28" i="39"/>
  <c r="I28" i="11"/>
  <c r="Q31" i="11"/>
  <c r="F313" i="39"/>
  <c r="I313" i="11"/>
  <c r="F74" i="39"/>
  <c r="I74" i="11"/>
  <c r="F26" i="39"/>
  <c r="I26" i="11"/>
  <c r="F25" i="39"/>
  <c r="I25" i="11"/>
  <c r="Q40" i="11"/>
  <c r="F285" i="39"/>
  <c r="I285" i="11"/>
  <c r="Q53" i="11"/>
  <c r="F211" i="39"/>
  <c r="I211" i="11"/>
  <c r="Q93" i="11"/>
  <c r="F4" i="39"/>
  <c r="I4" i="11"/>
  <c r="I147" i="39"/>
  <c r="L147" i="11"/>
  <c r="I195" i="39"/>
  <c r="L195" i="11"/>
  <c r="C8" i="12"/>
  <c r="F8" i="11"/>
  <c r="C7" i="12"/>
  <c r="F7" i="11"/>
  <c r="C4" i="12"/>
  <c r="F4" i="11"/>
  <c r="C14" i="12"/>
  <c r="F14" i="11"/>
  <c r="G14" i="38"/>
  <c r="N14" i="11"/>
  <c r="C16" i="12"/>
  <c r="F16" i="11"/>
  <c r="F14" i="38"/>
  <c r="M14" i="11"/>
  <c r="AB15" i="11"/>
  <c r="AB12" i="11"/>
  <c r="AB11" i="11"/>
  <c r="AB13" i="11"/>
  <c r="AB14" i="11"/>
  <c r="AB6" i="11"/>
  <c r="C2" i="12"/>
  <c r="F2" i="11"/>
  <c r="C3" i="12"/>
  <c r="F3" i="11"/>
  <c r="AB9" i="11"/>
  <c r="AB2" i="11"/>
  <c r="AB4" i="11"/>
  <c r="AB5" i="11"/>
  <c r="AB3" i="11"/>
  <c r="AB7" i="11"/>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D18" i="11"/>
  <c r="C22" i="1"/>
  <c r="C22" i="11"/>
  <c r="S11" i="29"/>
  <c r="H111" i="39"/>
  <c r="K111" i="11"/>
  <c r="Q11" i="29"/>
  <c r="C1" i="11"/>
  <c r="C19" i="1"/>
  <c r="C19" i="11"/>
  <c r="C20" i="1"/>
  <c r="C20"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G3" i="11"/>
  <c r="F3" i="39"/>
  <c r="I3" i="11"/>
  <c r="G3" i="39"/>
  <c r="J3" i="11"/>
  <c r="H3" i="39"/>
  <c r="K3" i="11"/>
  <c r="I3" i="39"/>
  <c r="L3" i="11"/>
  <c r="F3" i="38"/>
  <c r="M3" i="11"/>
  <c r="G3" i="38"/>
  <c r="N3" i="11"/>
  <c r="H3" i="38"/>
  <c r="O3" i="11"/>
  <c r="I3" i="38"/>
  <c r="P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D17" i="11"/>
  <c r="C17" i="20"/>
  <c r="E17" i="11"/>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E18" i="11"/>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D20" i="11"/>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I331" i="11"/>
  <c r="G331" i="39"/>
  <c r="J331" i="11"/>
  <c r="H331" i="39"/>
  <c r="K331" i="11"/>
  <c r="I331" i="39"/>
  <c r="L331" i="11"/>
  <c r="F332" i="39"/>
  <c r="I332" i="11"/>
  <c r="G332" i="39"/>
  <c r="J332" i="11"/>
  <c r="H332" i="39"/>
  <c r="K332"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D15" i="11"/>
  <c r="AB16" i="11"/>
  <c r="AD16" i="11"/>
  <c r="AB17" i="11"/>
  <c r="AD17" i="11"/>
  <c r="AA18" i="11"/>
  <c r="AB18" i="11"/>
  <c r="AD18" i="11"/>
  <c r="AA19" i="11"/>
  <c r="AB19" i="11"/>
  <c r="AD19" i="11"/>
  <c r="AA20" i="11"/>
  <c r="AB20" i="11"/>
  <c r="AD20" i="11"/>
  <c r="D21" i="11"/>
  <c r="AA21" i="11"/>
  <c r="AB21" i="11"/>
  <c r="AD21" i="11"/>
  <c r="AE21" i="11"/>
  <c r="D22" i="11"/>
  <c r="AA22" i="11"/>
  <c r="AB22" i="11"/>
  <c r="AD22" i="11"/>
  <c r="D23" i="11"/>
  <c r="E23" i="11"/>
  <c r="AA23" i="11"/>
  <c r="AB23" i="11"/>
  <c r="AD23" i="11"/>
  <c r="D24" i="11"/>
  <c r="E24" i="11"/>
  <c r="AA24" i="11"/>
  <c r="AB24" i="11"/>
  <c r="AD24" i="11"/>
  <c r="D25" i="11"/>
  <c r="E25" i="11"/>
  <c r="AA25" i="11"/>
  <c r="AB25" i="11"/>
  <c r="AD25" i="11"/>
  <c r="D26" i="11"/>
  <c r="E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1" i="11"/>
  <c r="Z32" i="11"/>
  <c r="AA32" i="11"/>
  <c r="AB32" i="11"/>
  <c r="AC32" i="11"/>
  <c r="AD32" i="11"/>
  <c r="AE32" i="11"/>
  <c r="D33" i="11"/>
  <c r="E33" i="11"/>
  <c r="F32" i="11"/>
  <c r="Z33" i="11"/>
  <c r="AA33" i="11"/>
  <c r="AB33" i="11"/>
  <c r="AC33" i="11"/>
  <c r="AD33" i="11"/>
  <c r="AE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<sst xmlns="http://schemas.openxmlformats.org/spreadsheetml/2006/main" count="4223" uniqueCount="4082">
  <si>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</si>
  <si>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</si>
  <si>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</si>
  <si>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</si>
  <si>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</si>
  <si>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</si>
  <si>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</si>
  <si>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</si>
  <si>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</si>
  <si>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</si>
  <si>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</si>
  <si>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</si>
  <si>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</si>
  <si>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</si>
  <si>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</si>
  <si>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</si>
  <si>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</si>
  <si>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</si>
  <si>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</si>
  <si>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</si>
  <si>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</si>
  <si>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</si>
  <si>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</si>
  <si>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</si>
  <si>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</si>
  <si>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</si>
  <si>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</si>
  <si>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</si>
  <si>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</si>
  <si>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</si>
  <si>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</si>
  <si>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</si>
  <si>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</si>
  <si>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</si>
  <si>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</si>
  <si>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</si>
  <si>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</si>
  <si>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</si>
  <si>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</si>
  <si>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</si>
  <si>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</si>
  <si>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</si>
  <si>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</si>
  <si>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</si>
  <si>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</si>
  <si>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</si>
  <si>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</si>
  <si>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</si>
  <si>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</si>
  <si>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</si>
  <si>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</si>
  <si>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</si>
  <si>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</si>
  <si>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</si>
  <si>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</si>
  <si>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</si>
  <si>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</si>
  <si>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</si>
  <si>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</si>
  <si>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</si>
  <si>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</si>
  <si>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</si>
  <si>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</si>
  <si>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</si>
  <si>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</si>
  <si>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</si>
  <si>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</si>
  <si>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</si>
  <si>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</si>
  <si>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</si>
  <si>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</si>
  <si>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</si>
  <si>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</si>
  <si>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</si>
  <si>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</si>
  <si>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</si>
  <si>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</si>
  <si>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</si>
  <si>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</si>
  <si>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</si>
  <si>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</si>
  <si>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</si>
  <si>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</si>
  <si>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</si>
  <si>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</si>
  <si>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</si>
  <si>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</si>
  <si>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</si>
  <si>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</si>
  <si>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</si>
  <si>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</si>
  <si>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</si>
  <si>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</si>
  <si>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</si>
  <si>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</si>
  <si>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</si>
  <si>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</si>
  <si>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</si>
  <si>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</si>
  <si>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</si>
  <si>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</si>
  <si>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</si>
  <si>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</si>
  <si>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</si>
  <si>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</si>
  <si>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</si>
  <si>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</si>
  <si>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</si>
  <si>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</si>
  <si>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</si>
  <si>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</si>
  <si>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</si>
  <si>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</si>
  <si>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</si>
  <si>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</si>
  <si>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</si>
  <si>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</si>
  <si>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</si>
  <si>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</si>
  <si>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</si>
  <si>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</si>
  <si>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</si>
  <si>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</si>
  <si>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</si>
  <si>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</si>
  <si>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</si>
  <si>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</si>
  <si>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</si>
  <si>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</si>
  <si>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</si>
  <si>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</si>
  <si>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</si>
  <si>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</si>
  <si>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</si>
  <si>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</si>
  <si>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</si>
  <si>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</si>
  <si>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</si>
  <si>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</si>
  <si>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</si>
  <si>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</si>
  <si>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</si>
  <si>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</si>
  <si>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</si>
  <si>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</si>
  <si>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</si>
  <si>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</si>
  <si>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</si>
  <si>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</si>
  <si>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</si>
  <si>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</si>
  <si>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</si>
  <si>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</si>
  <si>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</si>
  <si>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</si>
  <si>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</si>
  <si>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</si>
  <si>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</si>
  <si>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</si>
  <si>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</si>
  <si>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</si>
  <si>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</si>
  <si>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</si>
  <si>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</si>
  <si>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</si>
  <si>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</si>
  <si>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</si>
  <si>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</si>
  <si>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</si>
  <si>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</si>
  <si>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</si>
  <si>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</si>
  <si>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</si>
  <si>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</si>
  <si>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</si>
  <si>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</si>
  <si>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</si>
  <si>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</si>
  <si>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</si>
  <si>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</si>
  <si>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</si>
  <si>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</si>
  <si>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</si>
  <si>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</si>
  <si>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</si>
  <si>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</si>
  <si>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</si>
  <si>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</si>
  <si>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</si>
  <si>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</si>
  <si>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</si>
  <si>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</si>
  <si>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</si>
  <si>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</si>
  <si>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</si>
  <si>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</si>
  <si>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</si>
  <si>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</si>
  <si>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</si>
  <si>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</si>
  <si>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</si>
  <si>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</si>
  <si>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</si>
  <si>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</si>
  <si>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</si>
  <si>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</si>
  <si>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</si>
  <si>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</si>
  <si>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</si>
  <si>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</si>
  <si>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</si>
  <si>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</si>
  <si>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</si>
  <si>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</si>
  <si>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</si>
  <si>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</si>
  <si>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</si>
  <si>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</si>
  <si>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</si>
  <si>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</si>
  <si>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</si>
  <si>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</si>
  <si>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</si>
  <si>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</si>
  <si>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</si>
  <si>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</si>
  <si>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</si>
  <si>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</si>
  <si>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</si>
  <si>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</si>
  <si>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</si>
  <si>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</si>
  <si>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</si>
  <si>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</si>
  <si>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</si>
  <si>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</si>
  <si>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</si>
  <si>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</si>
  <si>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</si>
  <si>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</si>
  <si>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</si>
  <si>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</si>
  <si>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</si>
  <si>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</si>
  <si>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</si>
  <si>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</si>
  <si>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</si>
  <si>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</si>
  <si>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</si>
  <si>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</si>
  <si>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</si>
  <si>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</si>
  <si>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</si>
  <si>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</si>
  <si>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</si>
  <si>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</si>
  <si>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</si>
  <si>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</si>
  <si>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</si>
  <si>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</si>
  <si>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</si>
  <si>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</si>
  <si>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</si>
  <si>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</si>
  <si>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</si>
  <si>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</si>
  <si>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</si>
  <si>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</si>
  <si>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</si>
  <si>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</si>
  <si>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</si>
  <si>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</si>
  <si>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</si>
  <si>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</si>
  <si>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</si>
  <si>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</si>
  <si>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</si>
  <si>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</si>
  <si>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</si>
  <si>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</si>
  <si>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</si>
  <si>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</si>
  <si>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</si>
  <si>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</si>
  <si>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</si>
  <si>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</si>
  <si>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</si>
  <si>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</si>
  <si>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</si>
  <si>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</si>
  <si>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</si>
  <si>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</si>
  <si>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</si>
  <si>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</si>
  <si>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</si>
  <si>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</si>
  <si>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</si>
  <si>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</si>
  <si>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</si>
  <si>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</si>
  <si>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</si>
  <si>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</si>
  <si>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</si>
  <si>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</si>
  <si>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</si>
  <si>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</si>
  <si>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</si>
  <si>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</si>
  <si>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</si>
  <si>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</si>
  <si>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</si>
  <si>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</si>
  <si>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</si>
  <si>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</si>
  <si>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</si>
  <si>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</si>
  <si>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</si>
  <si>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</si>
  <si>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</si>
  <si>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</si>
  <si>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</si>
  <si>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</si>
  <si>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</si>
  <si>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</si>
  <si>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</si>
  <si>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</si>
  <si>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</si>
  <si>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</si>
  <si>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</si>
  <si>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</si>
  <si>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</si>
  <si>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</si>
  <si>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</si>
  <si>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</si>
  <si>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</si>
  <si>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</si>
  <si>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</si>
  <si>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</si>
  <si>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</si>
  <si>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</si>
  <si>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</si>
  <si>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</si>
  <si>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</si>
  <si>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</si>
  <si>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</si>
  <si>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</si>
  <si>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</si>
  <si>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</si>
  <si>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</si>
  <si>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</si>
  <si>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</si>
  <si>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</si>
  <si>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</si>
  <si>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</si>
  <si>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</si>
  <si>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</si>
  <si>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</si>
  <si>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</si>
  <si>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</si>
  <si>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</si>
  <si>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</si>
  <si>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</si>
  <si>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</si>
  <si>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</si>
  <si>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</si>
  <si>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</si>
  <si>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</si>
  <si>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</si>
  <si>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</si>
  <si>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</si>
  <si>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</si>
  <si>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</si>
  <si>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</si>
  <si>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</si>
  <si>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</si>
  <si>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</si>
  <si>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</si>
  <si>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</si>
  <si>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</si>
  <si>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</si>
  <si>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</si>
  <si>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</si>
  <si>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</si>
  <si>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</si>
  <si>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</si>
  <si>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</si>
  <si>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</si>
  <si>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</si>
  <si>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</si>
  <si>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</si>
  <si>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</si>
  <si>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</si>
  <si>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</si>
  <si>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</si>
  <si>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</si>
  <si>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</si>
  <si>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</si>
  <si>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</si>
  <si>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</si>
  <si>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</si>
  <si>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</si>
  <si>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</si>
  <si>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</si>
  <si>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</si>
  <si>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</si>
  <si>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</si>
  <si>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</si>
  <si>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</si>
  <si>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</si>
  <si>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</si>
  <si>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</si>
  <si>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</si>
  <si>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</si>
  <si>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</si>
  <si>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</si>
  <si>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</si>
  <si>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</si>
  <si>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</si>
  <si>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</si>
  <si>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</si>
  <si>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</si>
  <si>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</si>
  <si>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</si>
  <si>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</si>
  <si>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</si>
  <si>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</si>
  <si>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</si>
  <si>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</si>
  <si>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</si>
  <si>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</si>
  <si>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</si>
  <si>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</si>
  <si>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</si>
  <si>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</si>
  <si>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</si>
  <si>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</si>
  <si>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</si>
  <si>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</si>
  <si>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</si>
  <si>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</si>
  <si>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</si>
  <si>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</si>
  <si>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</si>
  <si>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</si>
  <si>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</si>
  <si>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</si>
  <si>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</si>
  <si>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</si>
  <si>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</si>
  <si>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</si>
  <si>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</si>
  <si>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</si>
  <si>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</si>
  <si>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</si>
  <si>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</si>
  <si>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</si>
  <si>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</si>
  <si>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</si>
  <si>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</si>
  <si>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</si>
  <si>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</si>
  <si>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</si>
  <si>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</si>
  <si>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</si>
  <si>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</si>
  <si>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</si>
  <si>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</si>
  <si>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</si>
  <si>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</si>
  <si>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</si>
  <si>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</si>
  <si>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</si>
  <si>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</si>
  <si>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</si>
  <si>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</si>
  <si>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</si>
  <si>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</si>
  <si>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</si>
  <si>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</si>
  <si>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</si>
  <si>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</si>
  <si>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</si>
  <si>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</si>
  <si>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</si>
  <si>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</si>
  <si>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</si>
  <si>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</si>
  <si>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</si>
  <si>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</si>
  <si>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</si>
  <si>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</si>
  <si>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</si>
  <si>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</si>
  <si>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</si>
  <si>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</si>
  <si>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</si>
  <si>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</si>
  <si>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</si>
  <si>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</si>
  <si>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</si>
  <si>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</si>
  <si>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</si>
  <si>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</si>
  <si>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</si>
  <si>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</si>
  <si>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</si>
  <si>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</si>
  <si>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</si>
  <si>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</si>
  <si>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</si>
  <si>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</si>
  <si>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</si>
  <si>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</si>
  <si>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</si>
  <si>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</si>
  <si>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</si>
  <si>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</si>
  <si>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</si>
  <si>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</si>
  <si>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</si>
  <si>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</si>
  <si>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</si>
  <si>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</si>
  <si>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</si>
  <si>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</si>
  <si>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</si>
  <si>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</si>
  <si>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</si>
  <si>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</si>
  <si>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</si>
  <si>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</si>
  <si>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</si>
  <si>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</si>
  <si>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</si>
  <si>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</si>
  <si>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</si>
  <si>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</si>
  <si>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</si>
  <si>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</si>
  <si>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</si>
  <si>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</si>
  <si>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</si>
  <si>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</si>
  <si>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</si>
  <si>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</si>
  <si>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</si>
  <si>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</si>
  <si>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</si>
  <si>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</si>
  <si>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</si>
  <si>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</si>
  <si>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</si>
  <si>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</si>
  <si>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</si>
  <si>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</si>
  <si>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</si>
  <si>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</si>
  <si>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</si>
  <si>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</si>
  <si>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</si>
  <si>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</si>
  <si>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</si>
  <si>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</si>
  <si>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</si>
  <si>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</si>
  <si>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</si>
  <si>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</si>
  <si>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</si>
  <si>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</si>
  <si>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</si>
  <si>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</si>
  <si>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</si>
  <si>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</si>
  <si>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</si>
  <si>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</si>
  <si>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</si>
  <si>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</si>
  <si>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</si>
  <si>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</si>
  <si>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</si>
  <si>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</si>
  <si>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</si>
  <si>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</si>
  <si>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</si>
  <si>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</si>
  <si>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</si>
  <si>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</si>
  <si>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</si>
  <si>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</si>
  <si>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</si>
  <si>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</si>
  <si>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</si>
  <si>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</si>
  <si>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</si>
  <si>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</si>
  <si>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</si>
  <si>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</si>
  <si>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</si>
  <si>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</si>
  <si>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</si>
  <si>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</si>
  <si>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</si>
  <si>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</si>
  <si>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</si>
  <si>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</si>
  <si>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</si>
  <si>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</si>
  <si>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</si>
  <si>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</si>
  <si>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</si>
  <si>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</si>
  <si>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</si>
  <si>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</si>
  <si>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</si>
  <si>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</si>
  <si>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</si>
  <si>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</si>
  <si>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</si>
  <si>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</si>
  <si>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</si>
  <si>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</si>
  <si>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</si>
  <si>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</si>
  <si>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</si>
  <si>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</si>
  <si>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</si>
  <si>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</si>
  <si>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</si>
  <si>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</si>
  <si>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</si>
  <si>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</si>
  <si>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</si>
  <si>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</si>
  <si>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</si>
  <si>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</si>
  <si>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</si>
  <si>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</si>
  <si>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</si>
  <si>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</si>
  <si>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</si>
  <si>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</si>
  <si>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</si>
  <si>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</si>
  <si>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</si>
  <si>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</si>
  <si>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</si>
  <si>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</si>
  <si>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</si>
  <si>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</si>
  <si>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</si>
  <si>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</si>
  <si>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</si>
  <si>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</si>
  <si>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</si>
  <si>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</si>
  <si>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</si>
  <si>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</si>
  <si>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</si>
  <si>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</si>
  <si>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</si>
  <si>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</si>
  <si>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</si>
  <si>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</si>
  <si>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</si>
  <si>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</si>
  <si>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</si>
  <si>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</si>
  <si>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</si>
  <si>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</si>
  <si>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</si>
  <si>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</si>
  <si>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</si>
  <si>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</si>
  <si>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</si>
  <si>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</si>
  <si>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</si>
  <si>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</si>
  <si>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</si>
  <si>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</si>
  <si>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</si>
  <si>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</si>
  <si>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</si>
  <si>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</si>
  <si>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</si>
  <si>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</si>
  <si>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</si>
  <si>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</si>
  <si>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</si>
  <si>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</si>
  <si>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</si>
  <si>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</si>
  <si>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</si>
  <si>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</si>
  <si>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</si>
  <si>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</si>
  <si>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</si>
  <si>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</si>
  <si>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</si>
  <si>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</si>
  <si>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</si>
  <si>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</si>
  <si>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</si>
  <si>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</si>
  <si>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</si>
  <si>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</si>
  <si>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</si>
  <si>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</si>
  <si>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</si>
  <si>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</si>
  <si>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</si>
  <si>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</si>
  <si>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</si>
  <si>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</si>
  <si>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</si>
  <si>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</si>
  <si>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</si>
  <si>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</si>
  <si>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</si>
  <si>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</si>
  <si>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</si>
  <si>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</si>
  <si>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</si>
  <si>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</si>
  <si>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</si>
  <si>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</si>
  <si>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</si>
  <si>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</si>
  <si>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</si>
  <si>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</si>
  <si>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</si>
  <si>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</si>
  <si>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</si>
  <si>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</si>
  <si>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</si>
  <si>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</si>
  <si>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</si>
  <si>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</si>
  <si>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</si>
  <si>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</si>
  <si>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</si>
  <si>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</si>
  <si>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</si>
  <si>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</si>
  <si>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</si>
  <si>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</si>
  <si>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</si>
  <si>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</si>
  <si>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</si>
  <si>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</si>
  <si>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</si>
  <si>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</si>
  <si>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</si>
  <si>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</si>
  <si>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</si>
  <si>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</si>
  <si>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</si>
  <si>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</si>
  <si>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</si>
  <si>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</si>
  <si>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</si>
  <si>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</si>
  <si>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</si>
  <si>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</si>
  <si>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</si>
  <si>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</si>
  <si>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</si>
  <si>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</si>
  <si>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</si>
  <si>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</si>
  <si>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</si>
  <si>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</si>
  <si>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</si>
  <si>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</si>
  <si>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</si>
  <si>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</si>
  <si>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</si>
  <si>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</si>
  <si>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</si>
  <si>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</si>
  <si>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</si>
  <si>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</si>
  <si>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</si>
  <si>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</si>
  <si>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</si>
  <si>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</si>
  <si>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</si>
  <si>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</si>
  <si>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</si>
  <si>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</si>
  <si>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</si>
  <si>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</si>
  <si>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</si>
  <si>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</si>
  <si>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</si>
  <si>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</si>
  <si>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</si>
  <si>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</si>
  <si>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</si>
  <si>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</si>
  <si>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</si>
  <si>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</si>
  <si>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</si>
  <si>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</si>
  <si>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</si>
  <si>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</si>
  <si>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</si>
  <si>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</si>
  <si>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</si>
  <si>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</si>
  <si>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</si>
  <si>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</si>
  <si>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</si>
  <si>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</si>
  <si>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</si>
  <si>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</si>
  <si>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</si>
  <si>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</si>
  <si>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</si>
  <si>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</si>
  <si>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</si>
  <si>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</si>
  <si>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</si>
  <si>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</si>
  <si>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</si>
  <si>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</si>
  <si>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</si>
  <si>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</si>
  <si>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</si>
  <si>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</si>
  <si>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</si>
  <si>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</si>
  <si>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</si>
  <si>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</si>
  <si>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</si>
  <si>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</si>
  <si>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</si>
  <si>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</si>
  <si>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</si>
  <si>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</si>
  <si>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</si>
  <si>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</si>
  <si>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</si>
  <si>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</si>
  <si>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</si>
  <si>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</si>
  <si>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</si>
  <si>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</si>
  <si>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</si>
  <si>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</si>
  <si>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</si>
  <si>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</si>
  <si>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</si>
  <si>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</si>
  <si>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</si>
  <si>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</si>
  <si>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</si>
  <si>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</si>
  <si>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</si>
  <si>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</si>
  <si>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</si>
  <si>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</si>
  <si>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</si>
  <si>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</si>
  <si>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</si>
  <si>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</si>
  <si>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</si>
  <si>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</si>
  <si>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</si>
  <si>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</si>
  <si>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</si>
  <si>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</si>
  <si>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</si>
  <si>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</si>
  <si>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</si>
  <si>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</si>
  <si>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</si>
  <si>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</si>
  <si>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</si>
  <si>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</si>
  <si>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</si>
  <si>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</si>
  <si>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</si>
  <si>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</si>
  <si>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</si>
  <si>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</si>
  <si>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</si>
  <si>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</si>
  <si>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</si>
  <si>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</si>
  <si>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</si>
  <si>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</si>
  <si>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</si>
  <si>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</si>
  <si>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</si>
  <si>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</si>
  <si>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</si>
  <si>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</si>
  <si>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</si>
  <si>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</si>
  <si>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</si>
  <si>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</si>
  <si>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</si>
  <si>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</si>
  <si>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</si>
  <si>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</si>
  <si>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</si>
  <si>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</si>
  <si>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</si>
  <si>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</si>
  <si>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</si>
  <si>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</si>
  <si>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</si>
  <si>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</si>
  <si>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</si>
  <si>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</si>
  <si>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</si>
  <si>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</si>
  <si>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</si>
  <si>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</si>
  <si>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</si>
  <si>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</si>
  <si>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</si>
  <si>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</si>
  <si>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</si>
  <si>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</si>
  <si>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</si>
  <si>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</si>
  <si>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</si>
  <si>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</si>
  <si>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</si>
  <si>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</si>
  <si>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</si>
  <si>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</si>
  <si>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</si>
  <si>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</si>
  <si>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</si>
  <si>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</si>
  <si>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</si>
  <si>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</si>
  <si>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</si>
  <si>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</si>
  <si>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</si>
  <si>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</si>
  <si>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</si>
  <si>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</si>
  <si>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</si>
  <si>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</si>
  <si>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</si>
  <si>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</si>
  <si>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</si>
  <si>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</si>
  <si>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</si>
  <si>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</si>
  <si>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</si>
  <si>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</si>
  <si>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</si>
  <si>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</si>
  <si>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</si>
  <si>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</si>
  <si>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</si>
  <si>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</si>
  <si>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</si>
  <si>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</si>
  <si>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</si>
  <si>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</si>
  <si>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</si>
  <si>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</si>
  <si>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</si>
  <si>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</si>
  <si>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</si>
  <si>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</si>
  <si>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</si>
  <si>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</si>
  <si>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</si>
  <si>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</si>
  <si>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</si>
  <si>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</si>
  <si>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</si>
  <si>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</si>
  <si>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</si>
  <si>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</si>
  <si>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</si>
  <si>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</si>
  <si>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</si>
  <si>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</si>
  <si>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</si>
  <si>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</si>
  <si>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</si>
  <si>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</si>
  <si>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</si>
  <si>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</si>
  <si>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</si>
  <si>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</si>
  <si>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</si>
  <si>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</si>
  <si>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</si>
  <si>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</si>
  <si>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</si>
  <si>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</si>
  <si>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</si>
  <si>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</si>
  <si>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</si>
  <si>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</si>
  <si>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</si>
  <si>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</si>
  <si>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</si>
  <si>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</si>
  <si>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</si>
  <si>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</si>
  <si>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</si>
  <si>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</si>
  <si>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</si>
  <si>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</si>
  <si>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</si>
  <si>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</si>
  <si>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</si>
  <si>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</si>
  <si>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</si>
  <si>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</si>
  <si>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</si>
  <si>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</si>
  <si>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</si>
  <si>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</si>
  <si>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</si>
  <si>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</si>
  <si>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</si>
  <si>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</si>
  <si>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</si>
  <si>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</si>
  <si>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</si>
  <si>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</si>
  <si>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</si>
  <si>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</si>
  <si>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</si>
  <si>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</si>
  <si>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</si>
  <si>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</si>
  <si>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</si>
  <si>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</si>
  <si>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</si>
  <si>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</si>
  <si>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</si>
  <si>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</si>
  <si>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</si>
  <si>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</si>
  <si>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</si>
  <si>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</si>
  <si>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</si>
  <si>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</si>
  <si>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</si>
  <si>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</si>
  <si>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</si>
  <si>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</si>
  <si>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</si>
  <si>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</si>
  <si>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</si>
  <si>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</si>
  <si>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</si>
  <si>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</si>
  <si>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</si>
  <si>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</si>
  <si>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</si>
  <si>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</si>
  <si>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</si>
  <si>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</si>
  <si>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</si>
  <si>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</si>
  <si>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</si>
  <si>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</si>
  <si>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</si>
  <si>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</si>
  <si>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</si>
  <si>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</si>
  <si>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</si>
  <si>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</si>
  <si>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</si>
  <si>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</si>
  <si>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</si>
  <si>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</si>
  <si>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</si>
  <si>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</si>
  <si>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</si>
  <si>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</si>
  <si>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</si>
  <si>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</si>
  <si>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</si>
  <si>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</si>
  <si>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</si>
  <si>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</si>
  <si>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</si>
  <si>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</si>
  <si>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</si>
  <si>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</si>
  <si>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</si>
  <si>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</si>
  <si>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</si>
  <si>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</si>
  <si>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</si>
  <si>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</si>
  <si>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</si>
  <si>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</si>
  <si>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</si>
  <si>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</si>
  <si>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</si>
  <si>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</si>
  <si>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</si>
  <si>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</si>
  <si>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</si>
  <si>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</si>
  <si>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</si>
  <si>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</si>
  <si>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</si>
  <si>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</si>
  <si>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</si>
  <si>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</si>
  <si>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</si>
  <si>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</si>
  <si>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</si>
  <si>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</si>
  <si>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</si>
  <si>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</si>
  <si>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</si>
  <si>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</si>
  <si>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</si>
  <si>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</si>
  <si>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</si>
  <si>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</si>
  <si>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</si>
  <si>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</si>
  <si>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</si>
  <si>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</si>
  <si>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</si>
  <si>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</si>
  <si>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</si>
  <si>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</si>
  <si>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</si>
  <si>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</si>
  <si>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</si>
  <si>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</si>
  <si>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</si>
  <si>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</si>
  <si>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</si>
  <si>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</si>
  <si>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</si>
  <si>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</si>
  <si>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</si>
  <si>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</si>
  <si>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</si>
  <si>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</si>
  <si>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</si>
  <si>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</si>
  <si>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</si>
  <si>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</si>
  <si>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</si>
  <si>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</si>
  <si>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</si>
  <si>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</si>
  <si>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</si>
  <si>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</si>
  <si>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</si>
  <si>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</si>
  <si>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</si>
  <si>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</si>
  <si>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</si>
  <si>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</si>
  <si>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</si>
  <si>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</si>
  <si>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</si>
  <si>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</si>
  <si>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</si>
  <si>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</si>
  <si>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</si>
  <si>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</si>
  <si>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</si>
  <si>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</si>
  <si>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</si>
  <si>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</si>
  <si>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</si>
  <si>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</si>
  <si>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</si>
  <si>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</si>
  <si>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</si>
  <si>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</si>
  <si>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</si>
  <si>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</si>
  <si>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</si>
  <si>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</si>
  <si>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</si>
  <si>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</si>
  <si>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</si>
  <si>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</si>
  <si>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</si>
  <si>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</si>
  <si>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</si>
  <si>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</si>
  <si>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</si>
  <si>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</si>
  <si>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</si>
  <si>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</si>
  <si>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</si>
  <si>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</si>
  <si>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</si>
  <si>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</si>
  <si>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</si>
  <si>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</si>
  <si>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</si>
  <si>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</si>
  <si>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</si>
  <si>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</si>
  <si>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</si>
  <si>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</si>
  <si>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</si>
  <si>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</si>
  <si>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</si>
  <si>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</si>
  <si>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</si>
  <si>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</si>
  <si>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</si>
  <si>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</si>
  <si>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</si>
  <si>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</si>
  <si>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</si>
  <si>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</si>
  <si>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</si>
  <si>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</si>
  <si>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</si>
  <si>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</si>
  <si>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</si>
  <si>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</si>
  <si>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</si>
  <si>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</si>
  <si>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</si>
  <si>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</si>
  <si>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</si>
  <si>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</si>
  <si>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</si>
  <si>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</si>
  <si>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</si>
  <si>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</si>
  <si>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</si>
  <si>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</si>
  <si>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</si>
  <si>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</si>
  <si>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</si>
  <si>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</si>
  <si>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</si>
  <si>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</si>
  <si>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</si>
  <si>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</si>
  <si>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</si>
  <si>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</si>
  <si>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</si>
  <si>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</si>
  <si>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</si>
  <si>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</si>
  <si>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</si>
  <si>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</si>
  <si>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</si>
  <si>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</si>
  <si>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</si>
  <si>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</si>
  <si>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</si>
  <si>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</si>
  <si>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</si>
  <si>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</si>
  <si>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</si>
  <si>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</si>
  <si>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</si>
  <si>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</si>
  <si>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</si>
  <si>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</si>
  <si>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</si>
  <si>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</si>
  <si>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</si>
  <si>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</si>
  <si>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</si>
  <si>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</si>
  <si>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</si>
  <si>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</si>
  <si>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</si>
  <si>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</si>
  <si>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</si>
  <si>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</si>
  <si>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</si>
  <si>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</si>
  <si>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</si>
  <si>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</si>
  <si>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</si>
  <si>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</si>
  <si>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</si>
  <si>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</si>
  <si>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</si>
  <si>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</si>
  <si>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</si>
  <si>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</si>
  <si>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</si>
  <si>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</si>
  <si>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</si>
  <si>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</si>
  <si>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</si>
  <si>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</si>
  <si>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</si>
  <si>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</si>
  <si>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</si>
  <si>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</si>
  <si>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</si>
  <si>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</si>
  <si>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</si>
  <si>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</si>
  <si>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</si>
  <si>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</si>
  <si>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</si>
  <si>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</si>
  <si>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</si>
  <si>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</si>
  <si>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</si>
  <si>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</si>
  <si>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</si>
  <si>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</si>
  <si>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</si>
  <si>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</si>
  <si>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</si>
  <si>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</si>
  <si>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</si>
  <si>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</si>
  <si>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</si>
  <si>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</si>
  <si>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</si>
  <si>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</si>
  <si>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</si>
  <si>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</si>
  <si>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</si>
  <si>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</si>
  <si>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</si>
  <si>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</si>
  <si>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</si>
  <si>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</si>
  <si>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</si>
  <si>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</si>
  <si>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</si>
  <si>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</si>
  <si>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</si>
  <si>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</si>
  <si>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</si>
  <si>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</si>
  <si>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</si>
  <si>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</si>
  <si>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</si>
  <si>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</si>
  <si>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</si>
  <si>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</si>
  <si>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</si>
  <si>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</si>
  <si>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</si>
  <si>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</si>
  <si>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</si>
  <si>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</si>
  <si>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</si>
  <si>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</si>
  <si>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</si>
  <si>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</si>
  <si>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</si>
  <si>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</si>
  <si>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</si>
  <si>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</si>
  <si>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</si>
  <si>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</si>
  <si>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</si>
  <si>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</si>
  <si>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</si>
  <si>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</si>
  <si>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</si>
  <si>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</si>
  <si>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</si>
  <si>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</si>
  <si>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</si>
  <si>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</si>
  <si>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</si>
  <si>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</si>
  <si>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</si>
  <si>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</si>
  <si>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</si>
  <si>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</si>
  <si>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</si>
  <si>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</si>
  <si>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</si>
  <si>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</si>
  <si>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</si>
  <si>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</si>
  <si>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</si>
  <si>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</si>
  <si>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</si>
  <si>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</si>
  <si>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</si>
  <si>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</si>
  <si>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</si>
  <si>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</si>
  <si>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</si>
  <si>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</si>
  <si>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</si>
  <si>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</si>
  <si>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</si>
  <si>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</si>
  <si>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</si>
  <si>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</si>
  <si>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</si>
  <si>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</si>
  <si>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</si>
  <si>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</si>
  <si>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</si>
  <si>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</si>
  <si>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</si>
  <si>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</si>
  <si>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</si>
  <si>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</si>
  <si>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</si>
  <si>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</si>
  <si>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</si>
  <si>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</si>
  <si>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</si>
  <si>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</si>
  <si>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</si>
  <si>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</si>
  <si>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</si>
  <si>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</si>
  <si>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</si>
  <si>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</si>
  <si>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</si>
  <si>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</si>
  <si>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</si>
  <si>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</si>
  <si>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</si>
  <si>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</si>
  <si>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</si>
  <si>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</si>
  <si>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</si>
  <si>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</si>
  <si>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</si>
  <si>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</si>
  <si>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</si>
  <si>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</si>
  <si>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</si>
  <si>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</si>
  <si>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</si>
  <si>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</si>
  <si>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</si>
  <si>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</si>
  <si>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</si>
  <si>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</si>
  <si>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</si>
  <si>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</si>
  <si>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</si>
  <si>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</si>
  <si>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</si>
  <si>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</si>
  <si>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</si>
  <si>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</si>
  <si>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</si>
  <si>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</si>
  <si>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</si>
  <si>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</si>
  <si>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</si>
  <si>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</si>
  <si>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</si>
  <si>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</si>
  <si>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</si>
  <si>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</si>
  <si>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</si>
  <si>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</si>
  <si>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</si>
  <si>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</si>
  <si>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</si>
  <si>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</si>
  <si>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</si>
  <si>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</si>
  <si>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</si>
  <si>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</si>
  <si>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</si>
  <si>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</si>
  <si>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</si>
  <si>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</si>
  <si>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</si>
  <si>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</si>
  <si>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</si>
  <si>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</si>
  <si>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</si>
  <si>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</si>
  <si>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</si>
  <si>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</si>
  <si>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</si>
  <si>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</si>
  <si>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</si>
  <si>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</si>
  <si>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</si>
  <si>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</si>
  <si>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</si>
  <si>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</si>
  <si>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</si>
  <si>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</si>
  <si>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</si>
  <si>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</si>
  <si>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</si>
  <si>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</si>
  <si>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</si>
  <si>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</si>
  <si>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</si>
  <si>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</si>
  <si>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</si>
  <si>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</si>
  <si>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</si>
  <si>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</si>
  <si>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</si>
  <si>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</si>
  <si>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</si>
  <si>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</si>
  <si>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</si>
  <si>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</si>
  <si>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</si>
  <si>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</si>
  <si>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</si>
  <si>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</si>
  <si>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</si>
  <si>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</si>
  <si>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</si>
  <si>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</si>
  <si>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</si>
  <si>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</si>
  <si>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</si>
  <si>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</si>
  <si>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</si>
  <si>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</si>
  <si>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</si>
  <si>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</si>
  <si>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</si>
  <si>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</si>
  <si>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</si>
  <si>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</si>
  <si>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</si>
  <si>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</si>
  <si>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</si>
  <si>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</si>
  <si>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</si>
  <si>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</si>
  <si>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</si>
  <si>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</si>
  <si>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</si>
  <si>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</si>
  <si>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</si>
  <si>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</si>
  <si>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</si>
  <si>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</si>
  <si>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</si>
  <si>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</si>
  <si>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</si>
  <si>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</si>
  <si>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</si>
  <si>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</si>
  <si>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</si>
  <si>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</si>
  <si>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</si>
  <si>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</si>
  <si>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</si>
  <si>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</si>
  <si>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</si>
  <si>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</si>
  <si>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</si>
  <si>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</si>
  <si>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</si>
  <si>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</si>
  <si>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</si>
  <si>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</si>
  <si>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</si>
  <si>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</si>
  <si>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</si>
  <si>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</si>
  <si>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</si>
  <si>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</si>
  <si>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</si>
  <si>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</si>
  <si>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</si>
  <si>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</si>
  <si>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</si>
  <si>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</si>
  <si>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</si>
  <si>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</si>
  <si>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</si>
  <si>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</si>
  <si>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</si>
  <si>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</si>
  <si>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</si>
  <si>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</si>
  <si>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</si>
  <si>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</si>
  <si>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</si>
  <si>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</si>
  <si>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</si>
  <si>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</si>
  <si>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</si>
  <si>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</si>
  <si>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</si>
  <si>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</si>
  <si>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</si>
  <si>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</si>
  <si>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</si>
  <si>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</si>
  <si>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</si>
  <si>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</si>
  <si>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</si>
  <si>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</si>
  <si>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</si>
  <si>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</si>
  <si>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</si>
  <si>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</si>
  <si>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</si>
  <si>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</si>
  <si>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</si>
  <si>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</si>
  <si>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</si>
  <si>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</si>
  <si>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</si>
  <si>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</si>
  <si>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</si>
  <si>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</si>
  <si>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</si>
  <si>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</si>
  <si>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</si>
  <si>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</si>
  <si>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</si>
  <si>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</si>
  <si>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</si>
  <si>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</si>
  <si>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</si>
  <si>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</si>
  <si>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</si>
  <si>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</si>
  <si>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</si>
  <si>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</si>
  <si>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</si>
  <si>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</si>
  <si>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</si>
  <si>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</si>
  <si>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</si>
  <si>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</si>
  <si>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</si>
  <si>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</si>
  <si>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</si>
  <si>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</si>
  <si>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</si>
  <si>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</si>
  <si>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</si>
  <si>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</si>
  <si>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</si>
  <si>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</si>
  <si>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</si>
  <si>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</si>
  <si>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</si>
  <si>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</si>
  <si>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</si>
  <si>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</si>
  <si>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</si>
  <si>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</si>
  <si>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</si>
  <si>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</si>
  <si>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</si>
  <si>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</si>
  <si>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</si>
  <si>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</si>
  <si>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</si>
  <si>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</si>
  <si>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</si>
  <si>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</si>
  <si>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</si>
  <si>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</si>
  <si>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</si>
  <si>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</si>
  <si>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</si>
  <si>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</si>
  <si>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</si>
  <si>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</si>
  <si>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</si>
  <si>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</si>
  <si>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</si>
  <si>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</si>
  <si>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</si>
  <si>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</si>
  <si>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</si>
  <si>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</si>
  <si>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</si>
  <si>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</si>
  <si>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</si>
  <si>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</si>
  <si>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</si>
  <si>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</si>
  <si>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</si>
  <si>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</si>
  <si>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</si>
  <si>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</si>
  <si>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</si>
  <si>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</si>
  <si>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</si>
  <si>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</si>
  <si>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</si>
  <si>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</si>
  <si>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</si>
  <si>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</si>
  <si>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</si>
  <si>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</si>
  <si>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</si>
  <si>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</si>
  <si>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</si>
  <si>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</si>
  <si>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</si>
  <si>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</si>
  <si>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</si>
  <si>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</si>
  <si>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</si>
  <si>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</si>
  <si>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</si>
  <si>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</si>
  <si>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</si>
  <si>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</si>
  <si>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</si>
  <si>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</si>
  <si>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</si>
  <si>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</si>
  <si>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</si>
  <si>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</si>
  <si>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</si>
  <si>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</si>
  <si>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</si>
  <si>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</si>
  <si>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</si>
  <si>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</si>
  <si>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</si>
  <si>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</si>
  <si>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</si>
  <si>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</si>
  <si>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</si>
  <si>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</si>
  <si>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</si>
  <si>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</si>
  <si>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</si>
  <si>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</si>
  <si>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</si>
  <si>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</si>
  <si>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</si>
  <si>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</si>
  <si>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</si>
  <si>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</si>
  <si>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</si>
  <si>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</si>
  <si>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</si>
  <si>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</si>
  <si>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</si>
  <si>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</si>
  <si>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</si>
  <si>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</si>
  <si>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</si>
  <si>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</si>
  <si>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</si>
  <si>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</si>
  <si>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</si>
  <si>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</si>
  <si>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</si>
  <si>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</si>
  <si>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</si>
  <si>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</si>
  <si>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</si>
  <si>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</si>
  <si>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</si>
  <si>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</si>
  <si>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</si>
  <si>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</si>
  <si>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</si>
  <si>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</si>
  <si>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</si>
  <si>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</si>
  <si>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</si>
  <si>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</si>
  <si>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</si>
  <si>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</si>
  <si>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</si>
  <si>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</si>
  <si>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</si>
  <si>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</si>
  <si>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</si>
  <si>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</si>
  <si>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</si>
  <si>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</si>
  <si>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</si>
  <si>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</si>
  <si>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</si>
  <si>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</si>
  <si>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</si>
  <si>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</si>
  <si>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</si>
  <si>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</si>
  <si>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</si>
  <si>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</si>
  <si>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</si>
  <si>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</si>
  <si>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</si>
  <si>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</si>
  <si>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</si>
  <si>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</si>
  <si>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</si>
  <si>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</si>
  <si>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</si>
  <si>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</si>
  <si>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</si>
  <si>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</si>
  <si>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</si>
  <si>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</si>
  <si>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</si>
  <si>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</si>
  <si>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</si>
  <si>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</si>
  <si>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</si>
  <si>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</si>
  <si>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</si>
  <si>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</si>
  <si>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</si>
  <si>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</si>
  <si>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</si>
  <si>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</si>
  <si>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</si>
  <si>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</si>
  <si>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</si>
  <si>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</si>
  <si>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</si>
  <si>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</si>
  <si>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</si>
  <si>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</si>
  <si>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</si>
  <si>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</si>
  <si>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</si>
  <si>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</si>
  <si>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</si>
  <si>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</si>
  <si>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</si>
  <si>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</si>
  <si>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</si>
  <si>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</si>
  <si>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</si>
  <si>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</si>
  <si>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</si>
  <si>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</si>
  <si>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</si>
  <si>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</si>
  <si>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</si>
  <si>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</si>
  <si>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</si>
  <si>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</si>
  <si>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</si>
  <si>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</si>
  <si>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</si>
  <si>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</si>
  <si>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</si>
  <si>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</si>
  <si>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</si>
  <si>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</si>
  <si>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</si>
  <si>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</si>
  <si>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</si>
  <si>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</si>
  <si>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</si>
  <si>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</si>
  <si>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</si>
  <si>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</si>
  <si>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</si>
  <si>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</si>
  <si>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</si>
  <si>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</si>
  <si>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</si>
  <si>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</si>
  <si>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</si>
  <si>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</si>
  <si>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</si>
  <si>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</si>
  <si>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</si>
  <si>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</si>
  <si>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</si>
  <si>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</si>
  <si>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</si>
  <si>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</si>
  <si>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</si>
  <si>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</si>
  <si>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</si>
  <si>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</si>
  <si>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</si>
  <si>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</si>
  <si>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</si>
  <si>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</si>
  <si>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</si>
  <si>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</si>
  <si>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</si>
  <si>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</si>
  <si>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</si>
  <si>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</si>
  <si>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</si>
  <si>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</si>
  <si>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</si>
  <si>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</si>
  <si>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</si>
  <si>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</si>
  <si>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</si>
  <si>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</si>
  <si>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</si>
  <si>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</si>
  <si>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</si>
  <si>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</si>
  <si>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</si>
  <si>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</si>
  <si>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</si>
  <si>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</si>
  <si>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</si>
  <si>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</si>
  <si>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</si>
  <si>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</si>
  <si>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</si>
  <si>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</si>
  <si>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</si>
  <si>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</si>
  <si>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</si>
  <si>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</si>
  <si>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</si>
  <si>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</si>
  <si>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</si>
  <si>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</si>
  <si>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</si>
  <si>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</si>
  <si>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</si>
  <si>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</si>
  <si>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</si>
  <si>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</si>
  <si>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</si>
  <si>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</si>
  <si>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</si>
  <si>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</si>
  <si>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</si>
  <si>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</si>
  <si>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</si>
  <si>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</si>
  <si>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</si>
  <si>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</si>
  <si>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</si>
  <si>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</si>
  <si>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</si>
  <si>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</si>
  <si>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</si>
  <si>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</si>
  <si>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</si>
  <si>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</si>
  <si>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</si>
  <si>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</si>
  <si>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</si>
  <si>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</si>
  <si>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</si>
  <si>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</si>
  <si>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</si>
  <si>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</si>
  <si>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</si>
  <si>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</si>
  <si>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</si>
  <si>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</si>
  <si>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</si>
  <si>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</si>
  <si>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</si>
  <si>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</si>
  <si>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</si>
  <si>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</si>
  <si>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</si>
  <si>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</si>
  <si>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</si>
  <si>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</si>
  <si>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</si>
  <si>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</si>
  <si>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</si>
  <si>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</si>
  <si>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</si>
  <si>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</si>
  <si>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</si>
  <si>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</si>
  <si>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</si>
  <si>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</si>
  <si>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</si>
  <si>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</si>
  <si>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</si>
  <si>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</si>
  <si>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</si>
  <si>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</si>
  <si>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</si>
  <si>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</si>
  <si>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</si>
  <si>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</si>
  <si>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</si>
  <si>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</si>
  <si>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</si>
  <si>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</si>
  <si>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</si>
  <si>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</si>
  <si>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</si>
  <si>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</si>
  <si>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</si>
  <si>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</si>
  <si>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</si>
  <si>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</si>
  <si>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</si>
  <si>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</si>
  <si>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</si>
  <si>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</si>
  <si>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</si>
  <si>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</si>
  <si>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</si>
  <si>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</si>
  <si>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</si>
  <si>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</si>
  <si>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</si>
  <si>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</si>
  <si>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</si>
  <si>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</si>
  <si>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</si>
  <si>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</si>
  <si>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</si>
  <si>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</si>
  <si>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</si>
  <si>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</si>
  <si>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</si>
  <si>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</si>
  <si>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</si>
  <si>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</si>
  <si>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</si>
  <si>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</si>
  <si>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</si>
  <si>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</si>
  <si>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</si>
  <si>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</si>
  <si>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</si>
  <si>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</si>
  <si>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</si>
  <si>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</si>
  <si>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</si>
  <si>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</si>
  <si>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</si>
  <si>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</si>
  <si>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</si>
  <si>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</si>
  <si>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</si>
  <si>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</si>
  <si>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</si>
  <si>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</si>
  <si>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</si>
  <si>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</si>
  <si>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</si>
  <si>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</si>
  <si>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</si>
  <si>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</si>
  <si>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</si>
  <si>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</si>
  <si>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</si>
  <si>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</si>
  <si>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</si>
  <si>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</si>
  <si>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</si>
  <si>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</si>
  <si>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</si>
  <si>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</si>
  <si>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</si>
  <si>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</si>
  <si>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</si>
  <si>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</si>
  <si>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</si>
  <si>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</si>
  <si>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</si>
  <si>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</si>
  <si>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</si>
  <si>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</si>
  <si>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</si>
  <si>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</si>
  <si>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</si>
  <si>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</si>
  <si>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</si>
  <si>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</si>
  <si>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</si>
  <si>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</si>
  <si>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</si>
  <si>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</si>
  <si>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</si>
  <si>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</si>
  <si>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</si>
  <si>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</si>
  <si>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</si>
  <si>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</si>
  <si>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</si>
  <si>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</si>
  <si>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</si>
  <si>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</si>
  <si>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</si>
  <si>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</si>
  <si>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</si>
  <si>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</si>
  <si>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</si>
  <si>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</si>
  <si>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</si>
  <si>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</si>
  <si>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</si>
  <si>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</si>
  <si>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</si>
  <si>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</si>
  <si>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</si>
  <si>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</si>
  <si>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</si>
  <si>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</si>
  <si>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</si>
  <si>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</si>
  <si>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</si>
  <si>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</si>
  <si>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</si>
  <si>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</si>
  <si>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</si>
  <si>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</si>
  <si>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</si>
  <si>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</si>
  <si>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</si>
  <si>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</si>
  <si>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</si>
  <si>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</si>
  <si>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</si>
  <si>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</si>
  <si>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</si>
  <si>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</si>
  <si>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</si>
  <si>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</si>
  <si>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</si>
  <si>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</si>
  <si>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</si>
  <si>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</si>
  <si>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</si>
  <si>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</si>
  <si>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</si>
  <si>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</si>
  <si>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</si>
  <si>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</si>
  <si>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</si>
  <si>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</si>
  <si>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</si>
  <si>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</si>
  <si>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</si>
  <si>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</si>
  <si>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</si>
  <si>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</si>
  <si>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</si>
  <si>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</si>
  <si>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</si>
  <si>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</si>
  <si>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</si>
  <si>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</si>
  <si>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</si>
  <si>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</si>
  <si>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</si>
  <si>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</si>
  <si>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</si>
  <si>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</si>
  <si>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</si>
  <si>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</si>
  <si>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</si>
  <si>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</si>
  <si>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</si>
  <si>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</si>
  <si>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</si>
  <si>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</si>
  <si>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</si>
  <si>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</si>
  <si>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</si>
  <si>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</si>
  <si>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</si>
  <si>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</si>
  <si>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</si>
  <si>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</si>
  <si>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</si>
  <si>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</si>
  <si>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</si>
  <si>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</si>
  <si>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</si>
  <si>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</si>
  <si>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</si>
  <si>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</si>
  <si>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</si>
  <si>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</si>
  <si>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</si>
  <si>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</si>
  <si>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</si>
  <si>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</si>
  <si>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</si>
  <si>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</si>
  <si>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</si>
  <si>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</si>
  <si>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</si>
  <si>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</si>
  <si>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</si>
  <si>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</si>
  <si>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</si>
  <si>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</si>
  <si>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</si>
  <si>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</si>
  <si>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</si>
  <si>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</si>
  <si>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</si>
  <si>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</si>
  <si>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</si>
  <si>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</si>
  <si>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</si>
  <si>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</si>
  <si>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</si>
  <si>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</si>
  <si>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</si>
  <si>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</si>
  <si>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</si>
  <si>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</si>
  <si>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</si>
  <si>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</si>
  <si>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</si>
  <si>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</si>
  <si>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</si>
  <si>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</si>
  <si>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</si>
  <si>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</si>
  <si>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</si>
  <si>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</si>
  <si>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</si>
  <si>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</si>
  <si>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</si>
  <si>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</si>
  <si>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</si>
  <si>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</si>
  <si>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</si>
  <si>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</si>
  <si>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</si>
  <si>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</si>
  <si>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</si>
  <si>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</si>
  <si>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</si>
  <si>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</si>
  <si>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</si>
  <si>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</si>
  <si>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</si>
  <si>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</si>
  <si>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</si>
  <si>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</si>
  <si>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</si>
  <si>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</si>
  <si>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</si>
  <si>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</si>
  <si>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</si>
  <si>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</si>
  <si>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</si>
  <si>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</si>
  <si>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</si>
  <si>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</si>
  <si>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</si>
  <si>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</si>
  <si>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</si>
  <si>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</si>
  <si>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</si>
  <si>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</si>
  <si>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</si>
  <si>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</si>
  <si>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</si>
  <si>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</si>
  <si>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</si>
  <si>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</si>
  <si>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</si>
  <si>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</si>
  <si>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</si>
  <si>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</si>
  <si>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</si>
  <si>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</si>
  <si>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</si>
  <si>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</si>
  <si>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</si>
  <si>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</si>
  <si>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</si>
  <si>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</si>
  <si>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</si>
  <si>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</si>
  <si>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</si>
  <si>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</si>
  <si>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</si>
  <si>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</si>
  <si>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</si>
  <si>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</si>
  <si>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</si>
  <si>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</si>
  <si>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</si>
  <si>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</si>
  <si>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</si>
  <si>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</si>
  <si>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</si>
  <si>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</si>
  <si>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</si>
  <si>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</si>
  <si>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</si>
  <si>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</si>
  <si>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</si>
  <si>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</si>
  <si>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</si>
  <si>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</si>
  <si>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</si>
  <si>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</si>
  <si>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</si>
  <si>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</si>
  <si>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</si>
  <si>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</si>
  <si>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</si>
  <si>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</si>
  <si>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</si>
  <si>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</si>
  <si>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</si>
  <si>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</si>
  <si>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</si>
  <si>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</si>
  <si>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</si>
  <si>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</si>
  <si>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</si>
  <si>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</si>
  <si>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</si>
  <si>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</si>
  <si>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</si>
  <si>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</si>
  <si>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</si>
  <si>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</si>
  <si>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</si>
  <si>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</si>
  <si>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</si>
  <si>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</si>
  <si>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</si>
  <si>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</si>
  <si>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</si>
  <si>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</si>
  <si>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</si>
  <si>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</si>
  <si>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</si>
  <si>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</si>
  <si>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</si>
  <si>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</si>
  <si>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</si>
  <si>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</si>
  <si>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</si>
  <si>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</si>
  <si>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</si>
  <si>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</si>
  <si>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</si>
  <si>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</si>
  <si>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</si>
  <si>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</si>
  <si>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</si>
  <si>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</si>
  <si>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</si>
  <si>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</si>
  <si>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</si>
  <si>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</si>
  <si>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</si>
  <si>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</si>
  <si>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</si>
  <si>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</si>
  <si>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</si>
  <si>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</si>
  <si>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</si>
  <si>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</si>
  <si>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</si>
  <si>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</si>
  <si>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</si>
  <si>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</si>
  <si>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</si>
  <si>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</si>
  <si>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</si>
  <si>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</si>
  <si>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</si>
  <si>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</si>
  <si>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</si>
  <si>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</si>
  <si>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</si>
  <si>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</si>
  <si>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</si>
  <si>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</si>
  <si>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</si>
  <si>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</si>
  <si>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</si>
  <si>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</si>
  <si>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</si>
  <si>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</si>
  <si>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</si>
  <si>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</si>
  <si>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</si>
  <si>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</si>
  <si>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</si>
  <si>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</si>
  <si>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</si>
  <si>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</si>
  <si>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</si>
  <si>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</si>
  <si>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</si>
  <si>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</si>
  <si>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</si>
  <si>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</si>
  <si>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</si>
  <si>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</si>
  <si>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</si>
  <si>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</si>
  <si>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</si>
  <si>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</si>
  <si>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</si>
  <si>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</si>
  <si>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</si>
  <si>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</si>
  <si>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</si>
  <si>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</si>
  <si>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</si>
  <si>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</si>
  <si>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</si>
  <si>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</si>
  <si>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</si>
  <si>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</si>
  <si>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</si>
  <si>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</si>
  <si>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</si>
  <si>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</si>
  <si>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</si>
  <si>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</si>
  <si>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</si>
  <si>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</si>
  <si>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</si>
  <si>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</si>
  <si>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</si>
  <si>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</si>
  <si>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</si>
  <si>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</si>
  <si>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</si>
  <si>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</si>
  <si>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</si>
  <si>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</si>
  <si>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</si>
  <si>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</si>
  <si>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</si>
  <si>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</si>
  <si>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</si>
  <si>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</si>
  <si>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</si>
  <si>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</si>
  <si>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</si>
  <si>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</si>
  <si>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</si>
  <si>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</si>
  <si>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</si>
  <si>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</si>
  <si>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</si>
  <si>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</si>
  <si>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</si>
  <si>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</si>
  <si>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</si>
  <si>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</si>
  <si>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</si>
  <si>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</si>
  <si>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</si>
  <si>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</si>
  <si>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</si>
  <si>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</si>
  <si>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</si>
  <si>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</si>
  <si>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</si>
  <si>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</si>
  <si>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</si>
  <si>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</si>
  <si>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</si>
  <si>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</si>
  <si>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</si>
  <si>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</si>
  <si>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</si>
  <si>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</si>
  <si>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</si>
  <si>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</si>
  <si>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</si>
  <si>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</si>
  <si>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</si>
  <si>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</si>
  <si>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</si>
  <si>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</si>
  <si>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</si>
  <si>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</si>
  <si>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</si>
  <si>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</si>
  <si>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</si>
  <si>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</si>
  <si>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</si>
  <si>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</si>
  <si>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</si>
  <si>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</si>
  <si>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</si>
  <si>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</si>
  <si>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</si>
  <si>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</si>
  <si>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</si>
  <si>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</si>
  <si>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</si>
  <si>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</si>
  <si>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</si>
  <si>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</si>
  <si>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</si>
  <si>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</si>
  <si>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</si>
  <si>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</si>
  <si>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</si>
  <si>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</si>
  <si>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</si>
  <si>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</si>
  <si>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</si>
  <si>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</si>
  <si>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</si>
  <si>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</si>
  <si>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</si>
  <si>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</si>
  <si>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</si>
  <si>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</si>
  <si>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</si>
  <si>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</si>
  <si>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</si>
  <si>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</si>
  <si>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</si>
  <si>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</si>
  <si>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</si>
  <si>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</si>
  <si>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</si>
  <si>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</si>
  <si>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</si>
  <si>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</si>
  <si>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</si>
  <si>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</si>
  <si>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</si>
  <si>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</si>
  <si>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</si>
  <si>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</si>
  <si>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</si>
  <si>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</si>
  <si>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</si>
  <si>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</si>
  <si>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</si>
  <si>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</si>
  <si>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</si>
  <si>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</si>
  <si>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</si>
  <si>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</si>
  <si>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</si>
  <si>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</si>
  <si>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</si>
  <si>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</si>
  <si>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</si>
  <si>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</si>
  <si>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</si>
  <si>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</si>
  <si>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</si>
  <si>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</si>
  <si>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</si>
  <si>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</si>
  <si>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</si>
  <si>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</si>
  <si>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</si>
  <si>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</si>
  <si>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</si>
  <si>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</si>
  <si>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</si>
  <si>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</si>
  <si>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</si>
  <si>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</si>
  <si>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</si>
  <si>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</si>
  <si>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</si>
  <si>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</si>
  <si>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</si>
  <si>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</si>
  <si>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</si>
  <si>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</si>
  <si>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</si>
  <si>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</si>
  <si>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</si>
  <si>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</si>
  <si>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</si>
  <si>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</si>
  <si>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</si>
  <si>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</si>
  <si>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</si>
  <si>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</si>
  <si>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</si>
  <si>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</si>
  <si>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</si>
  <si>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</si>
  <si>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</si>
  <si>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</si>
  <si>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</si>
  <si>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</si>
  <si>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</si>
  <si>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</si>
  <si>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</si>
  <si>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</si>
  <si>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</si>
  <si>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</si>
  <si>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</si>
  <si>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</si>
  <si>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</si>
  <si>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</si>
  <si>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</si>
  <si>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</si>
  <si>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</si>
  <si>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</si>
  <si>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</si>
  <si>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</si>
  <si>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</si>
  <si>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</si>
  <si>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</si>
  <si>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</si>
  <si>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</si>
  <si>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</si>
  <si>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</si>
  <si>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</si>
  <si>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</si>
  <si>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</si>
  <si>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</si>
  <si>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</si>
  <si>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</si>
  <si>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</si>
  <si>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</si>
  <si>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</si>
  <si>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</si>
  <si>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</si>
  <si>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</si>
  <si>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</si>
  <si>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</si>
  <si>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</si>
  <si>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</si>
  <si>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</si>
  <si>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</si>
  <si>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</si>
  <si>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</si>
  <si>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</si>
  <si>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</si>
  <si>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</si>
  <si>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</si>
  <si>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</si>
  <si>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</si>
  <si>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</si>
  <si>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</si>
  <si>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</si>
  <si>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</si>
  <si>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</si>
  <si>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</si>
  <si>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</si>
  <si>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</si>
  <si>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</si>
  <si>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</si>
  <si>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</si>
  <si>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</si>
  <si>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</si>
  <si>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</si>
  <si>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</si>
  <si>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</si>
  <si>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</si>
  <si>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</si>
  <si>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</si>
  <si>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</si>
  <si>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</si>
  <si>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</si>
  <si>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</si>
  <si>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</si>
  <si>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</si>
  <si>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</si>
  <si>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</si>
  <si>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</si>
  <si>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</si>
  <si>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</si>
  <si>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</si>
  <si>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</si>
  <si>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</si>
  <si>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</si>
  <si>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</si>
  <si>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</si>
  <si>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</si>
  <si>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</si>
  <si>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</si>
  <si>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</si>
  <si>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</si>
  <si>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</si>
  <si>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</si>
  <si>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</si>
  <si>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</si>
  <si>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</si>
  <si>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</si>
  <si>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</si>
  <si>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</si>
  <si>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</si>
  <si>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</si>
  <si>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</si>
  <si>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</si>
  <si>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</si>
  <si>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</si>
  <si>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</si>
  <si>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</si>
  <si>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</si>
  <si>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</si>
  <si>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</si>
  <si>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</si>
  <si>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</si>
  <si>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</si>
  <si>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</si>
  <si>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</si>
  <si>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</si>
  <si>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</si>
  <si>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</si>
  <si>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</si>
  <si>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</si>
  <si>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</si>
  <si>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</si>
  <si>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</si>
  <si>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</si>
  <si>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</si>
  <si>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</si>
  <si>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</si>
  <si>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</si>
  <si>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</si>
  <si>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</si>
  <si>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</si>
  <si>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</si>
  <si>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</si>
  <si>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</si>
  <si>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</si>
  <si>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</si>
  <si>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</si>
  <si>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</si>
  <si>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</si>
  <si>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</si>
  <si>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</si>
  <si>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</si>
  <si>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</si>
  <si>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</si>
  <si>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</si>
  <si>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</si>
  <si>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</si>
  <si>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</si>
  <si>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</si>
  <si>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</si>
  <si>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</si>
  <si>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</si>
  <si>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</si>
  <si>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</si>
  <si>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</si>
  <si>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</si>
  <si>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</si>
  <si>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</si>
  <si>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</si>
  <si>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</si>
  <si>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</si>
  <si>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</si>
  <si>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</si>
  <si>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</si>
  <si>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</si>
  <si>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</si>
  <si>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</si>
  <si>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</si>
  <si>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</si>
  <si>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</si>
  <si>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</si>
  <si>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</si>
  <si>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</si>
  <si>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</si>
  <si>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</si>
  <si>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</si>
  <si>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</si>
  <si>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</si>
  <si>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</si>
  <si>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</si>
  <si>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</si>
  <si>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</si>
  <si>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</si>
  <si>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</si>
  <si>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</si>
  <si>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</si>
  <si>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</si>
  <si>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</si>
  <si>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</si>
  <si>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</si>
  <si>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</si>
  <si>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</si>
  <si>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</si>
  <si>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</si>
  <si>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</si>
  <si>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</si>
  <si>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</si>
  <si>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</si>
  <si>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</si>
  <si>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</si>
  <si>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</si>
  <si>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</si>
  <si>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</si>
  <si>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</si>
  <si>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</si>
  <si>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</si>
  <si>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</si>
  <si>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</si>
  <si>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</si>
  <si>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</si>
  <si>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</si>
  <si>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</si>
  <si>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</si>
  <si>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</si>
  <si>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</si>
  <si>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</si>
  <si>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</si>
  <si>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</si>
  <si>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</si>
  <si>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</si>
  <si>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</si>
  <si>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</si>
  <si>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</si>
  <si>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</si>
  <si>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</si>
  <si>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</si>
  <si>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</si>
  <si>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</si>
  <si>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</si>
  <si>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</si>
  <si>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</si>
  <si>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</si>
  <si>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</si>
  <si>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</si>
  <si>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</si>
  <si>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</si>
  <si>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</si>
  <si>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</si>
  <si>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</si>
  <si>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</si>
  <si>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</si>
  <si>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</si>
  <si>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</si>
  <si>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</si>
  <si>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</si>
  <si>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</si>
  <si>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</si>
  <si>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</si>
  <si>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</si>
  <si>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</si>
  <si>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</si>
  <si>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</si>
  <si>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</si>
  <si>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</si>
  <si>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</si>
  <si>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</si>
  <si>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</si>
  <si>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</si>
  <si>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</si>
  <si>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</si>
  <si>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</si>
  <si>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</si>
  <si>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</si>
  <si>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</si>
  <si>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</si>
  <si>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</si>
  <si>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</si>
  <si>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</si>
  <si>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</si>
  <si>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</si>
  <si>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</si>
  <si>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</si>
  <si>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</si>
  <si>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</si>
  <si>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</si>
  <si>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</si>
  <si>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</si>
  <si>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</si>
  <si>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</si>
  <si>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</si>
  <si>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</si>
  <si>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</si>
  <si>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</si>
  <si>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</si>
  <si>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</si>
  <si>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</si>
  <si>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</si>
  <si>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</si>
  <si>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</si>
  <si>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</si>
  <si>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</si>
  <si>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</si>
  <si>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</si>
  <si>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</si>
  <si>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</si>
  <si>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</si>
  <si>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</si>
  <si>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</si>
  <si>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</si>
  <si>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</si>
  <si>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</si>
  <si>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</si>
  <si>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</si>
  <si>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</si>
  <si>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</si>
  <si>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</si>
  <si>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</si>
  <si>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</si>
  <si>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</si>
  <si>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</si>
  <si>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</si>
  <si>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</si>
  <si>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</si>
  <si>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</si>
  <si>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</si>
  <si>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</si>
  <si>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</si>
  <si>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</si>
  <si>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</si>
  <si>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</si>
  <si>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</si>
  <si>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</si>
  <si>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</si>
  <si>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</si>
  <si>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</si>
  <si>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</si>
  <si>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</si>
  <si>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</si>
  <si>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</si>
  <si>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</si>
  <si>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</si>
  <si>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</si>
  <si>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</si>
  <si>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</si>
  <si>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</si>
  <si>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</si>
  <si>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</si>
  <si>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</si>
  <si>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</si>
  <si>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</si>
  <si>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</si>
  <si>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</si>
  <si>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</si>
  <si>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</si>
  <si>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</si>
  <si>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</si>
  <si>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</si>
  <si>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</si>
  <si>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</si>
  <si>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</si>
  <si>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</si>
  <si>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</si>
  <si>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</si>
  <si>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</si>
  <si>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</si>
  <si>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</si>
  <si>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</si>
  <si>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</si>
  <si>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</si>
  <si>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</si>
  <si>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</si>
  <si>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</si>
  <si>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</si>
  <si>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</si>
  <si>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</si>
  <si>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</si>
  <si>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</si>
  <si>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</si>
  <si>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</si>
  <si>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</si>
  <si>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</si>
  <si>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</si>
  <si>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</si>
  <si>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</si>
  <si>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</si>
  <si>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</si>
  <si>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</si>
  <si>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</si>
  <si>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</si>
  <si>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</si>
  <si>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</si>
  <si>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</si>
  <si>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</si>
  <si>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</si>
  <si>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</si>
  <si>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</si>
  <si>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</si>
  <si>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</si>
  <si>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</si>
  <si>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</si>
  <si>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</si>
  <si>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</si>
  <si>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</si>
  <si>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</si>
  <si>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</si>
  <si>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</si>
  <si>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</si>
  <si>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</si>
  <si>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</si>
  <si>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</si>
  <si>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</si>
  <si>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</si>
  <si>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</si>
  <si>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</si>
  <si>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</si>
  <si>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</si>
  <si>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</si>
  <si>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</si>
  <si>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</si>
  <si>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</si>
  <si>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</si>
  <si>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</si>
  <si>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</si>
  <si>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</si>
  <si>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</si>
  <si>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</si>
  <si>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</si>
  <si>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</si>
  <si>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</si>
  <si>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</si>
  <si>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</si>
  <si>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</si>
  <si>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</si>
  <si>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</si>
  <si>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</si>
  <si>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</si>
  <si>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</si>
  <si>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</si>
  <si>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</si>
  <si>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</si>
  <si>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</si>
  <si>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</si>
  <si>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</si>
  <si>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</si>
  <si>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</si>
  <si>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</si>
  <si>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</si>
  <si>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</si>
  <si>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</si>
  <si>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</si>
  <si>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</si>
  <si>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</si>
  <si>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</si>
  <si>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</si>
  <si>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</si>
  <si>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</si>
  <si>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</si>
  <si>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</si>
  <si>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</si>
  <si>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</si>
  <si>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</si>
  <si>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</si>
  <si>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</si>
  <si>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</si>
  <si>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</si>
  <si>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</si>
  <si>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</si>
  <si>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</si>
  <si>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</si>
  <si>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</si>
  <si>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</si>
  <si>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</si>
  <si>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</si>
  <si>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</si>
  <si>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</si>
  <si>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</si>
  <si>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</si>
  <si>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</si>
  <si>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</si>
  <si>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</si>
  <si>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</si>
  <si>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</si>
  <si>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</si>
  <si>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</si>
  <si>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</si>
  <si>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</si>
  <si>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</si>
  <si>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</si>
  <si>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</si>
  <si>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</si>
  <si>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</si>
  <si>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</si>
  <si>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</si>
  <si>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</si>
  <si>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</si>
  <si>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</si>
  <si>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</si>
  <si>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</si>
  <si>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</si>
  <si>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</si>
  <si>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</si>
  <si>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</si>
  <si>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</si>
  <si>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</si>
  <si>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</si>
  <si>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</si>
  <si>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</si>
  <si>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</si>
  <si>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</si>
  <si>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</si>
  <si>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</si>
  <si>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</si>
  <si>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</si>
  <si>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</si>
  <si>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</si>
  <si>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</si>
  <si>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</si>
  <si>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</si>
  <si>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</si>
  <si>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</si>
  <si>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</si>
  <si>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</si>
  <si>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</si>
  <si>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</si>
  <si>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</si>
  <si>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</si>
  <si>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</si>
  <si>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</si>
  <si>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</si>
  <si>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</si>
  <si>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</si>
  <si>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</si>
  <si>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</si>
  <si>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</si>
  <si>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</si>
  <si>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</si>
  <si>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</si>
  <si>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</si>
  <si>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</si>
  <si>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</si>
  <si>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</si>
  <si>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</si>
  <si>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</si>
  <si>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</si>
  <si>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</si>
  <si>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</si>
  <si>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</si>
  <si>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</si>
  <si>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</si>
  <si>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</si>
  <si>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</si>
  <si>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</si>
  <si>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</si>
  <si>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</si>
  <si>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</si>
  <si>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</si>
  <si>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</si>
  <si>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</si>
  <si>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</si>
  <si>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</si>
  <si>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</si>
  <si>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</si>
  <si>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</si>
  <si>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</si>
  <si>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</si>
  <si>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</si>
  <si>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</si>
  <si>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</si>
  <si>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</si>
  <si>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</si>
  <si>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</si>
  <si>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</si>
  <si>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</si>
  <si>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</si>
  <si>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</si>
  <si>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</si>
  <si>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</si>
  <si>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</si>
  <si>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</si>
  <si>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</si>
  <si>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</si>
  <si>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</si>
  <si>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</si>
  <si>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</si>
  <si>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</si>
  <si>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</si>
  <si>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</si>
  <si>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</si>
  <si>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</si>
  <si>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</si>
  <si>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</si>
  <si>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</si>
  <si>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</si>
  <si>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</si>
  <si>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</si>
  <si>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</si>
  <si>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</si>
  <si>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</si>
  <si>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</si>
  <si>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</si>
  <si>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</si>
  <si>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</si>
  <si>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</si>
  <si>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</si>
  <si>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</si>
  <si>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</si>
  <si>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</si>
  <si>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</si>
  <si>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</si>
  <si>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</si>
  <si>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</si>
  <si>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</si>
  <si>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</si>
  <si>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</si>
  <si>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</si>
  <si>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</si>
  <si>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</si>
  <si>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</si>
  <si>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</si>
  <si>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</si>
  <si>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</si>
  <si>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</si>
  <si>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</si>
  <si>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</si>
  <si>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</si>
  <si>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</si>
  <si>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</si>
  <si>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</si>
  <si>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</si>
  <si>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</si>
  <si>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</si>
  <si>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</si>
  <si>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</si>
  <si>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</si>
  <si>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</si>
  <si>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</si>
  <si>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</si>
  <si>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</si>
  <si>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</si>
  <si>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</si>
  <si>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</si>
  <si>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</si>
  <si>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</si>
  <si>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</si>
  <si>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</si>
  <si>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</si>
  <si>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</si>
  <si>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</si>
  <si>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</si>
  <si>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</si>
  <si>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</si>
  <si>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</si>
  <si>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</si>
  <si>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</si>
  <si>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</si>
  <si>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</si>
  <si>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</si>
  <si>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</si>
  <si>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</si>
  <si>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</si>
  <si>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</si>
  <si>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</si>
  <si>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</si>
  <si>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</si>
  <si>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</si>
  <si>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</si>
  <si>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</si>
  <si>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</si>
  <si>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</si>
  <si>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</si>
  <si>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</si>
  <si>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</si>
  <si>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</si>
  <si>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</si>
  <si>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</si>
  <si>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</si>
  <si>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</si>
  <si>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</si>
  <si>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</si>
  <si>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</si>
  <si>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</si>
  <si>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</si>
  <si>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</si>
  <si>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</si>
  <si>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</si>
  <si>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</si>
  <si>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</si>
  <si>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</si>
  <si>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</si>
  <si>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</si>
  <si>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</si>
  <si>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</si>
  <si>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</si>
  <si>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</si>
  <si>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</si>
  <si>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</si>
  <si>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</si>
  <si>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</si>
  <si>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</si>
  <si>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</si>
  <si>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</si>
  <si>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</si>
  <si>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</si>
  <si>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</si>
  <si>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</si>
  <si>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</si>
  <si>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</si>
  <si>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</si>
  <si>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</si>
  <si>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</si>
  <si>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</si>
  <si>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</si>
  <si>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</si>
  <si>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</si>
  <si>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</si>
  <si>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</si>
  <si>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</si>
  <si>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</si>
  <si>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</si>
  <si>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</si>
  <si>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</si>
  <si>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</si>
  <si>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</si>
  <si>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</si>
  <si>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</si>
  <si>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</si>
  <si>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</si>
  <si>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</si>
  <si>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</si>
  <si>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</si>
  <si>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</si>
  <si>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</si>
  <si>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</si>
  <si>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</si>
  <si>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</si>
  <si>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</si>
  <si>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</si>
  <si>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</si>
  <si>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</si>
  <si>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</si>
  <si>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</si>
  <si>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</si>
  <si>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</si>
  <si>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</si>
  <si>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</si>
  <si>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</si>
  <si>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</si>
  <si>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</si>
  <si>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</si>
  <si>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</si>
  <si>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</si>
  <si>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</si>
  <si>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</si>
  <si>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</si>
  <si>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</si>
  <si>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</si>
  <si>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</si>
  <si>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</si>
  <si>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</si>
  <si>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</si>
  <si>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</si>
  <si>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</si>
  <si>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</si>
  <si>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</si>
  <si>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</si>
  <si>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</si>
  <si>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</si>
  <si>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</si>
  <si>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</si>
  <si>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</si>
  <si>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</si>
  <si>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</si>
  <si>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</si>
  <si>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</si>
  <si>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</si>
  <si>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</si>
  <si>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</si>
  <si>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</si>
  <si>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</si>
  <si>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</si>
  <si>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</si>
  <si>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</si>
  <si>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</si>
  <si>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</si>
  <si>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</si>
  <si>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</si>
  <si>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</si>
  <si>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</si>
  <si>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</si>
  <si>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</si>
  <si>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</si>
  <si>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</si>
  <si>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</si>
  <si>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</si>
  <si>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</si>
  <si>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</si>
  <si>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</si>
  <si>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</si>
  <si>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</si>
  <si>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</si>
  <si>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</si>
  <si>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</si>
  <si>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</si>
  <si>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</si>
  <si>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</si>
  <si>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</si>
  <si>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</si>
  <si>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</si>
  <si>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</si>
  <si>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</si>
  <si>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</si>
  <si>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</si>
  <si>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</si>
  <si>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</si>
  <si>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</si>
  <si>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</si>
  <si>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</si>
  <si>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</si>
  <si>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</si>
  <si>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</si>
  <si>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</si>
  <si>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</si>
  <si>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</si>
  <si>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</si>
  <si>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</si>
  <si>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</si>
  <si>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</si>
  <si>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</si>
  <si>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</si>
  <si>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</si>
  <si>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</si>
  <si>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</si>
  <si>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</si>
  <si>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</si>
  <si>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</si>
  <si>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</si>
  <si>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</si>
  <si>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</si>
  <si>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</si>
  <si>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</si>
  <si>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</si>
  <si>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</si>
  <si>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</si>
  <si>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</si>
  <si>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</si>
  <si>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</si>
  <si>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</si>
  <si>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</si>
  <si>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</si>
  <si>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</si>
  <si>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</si>
  <si>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</si>
  <si>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</si>
  <si>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</si>
  <si>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</si>
  <si>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</si>
  <si>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</si>
  <si>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</si>
  <si>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</si>
  <si>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</si>
  <si>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</si>
  <si>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</si>
  <si>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</si>
  <si>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</si>
  <si>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</si>
  <si>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</si>
  <si>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</si>
  <si>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</si>
  <si>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</si>
  <si>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</si>
  <si>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</si>
  <si>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</si>
  <si>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</si>
  <si>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</si>
  <si>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</si>
  <si>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</si>
  <si>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</si>
  <si>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</si>
  <si>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</si>
  <si>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</si>
  <si>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</si>
  <si>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</si>
  <si>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</si>
  <si>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</si>
  <si>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</si>
  <si>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</si>
  <si>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</si>
  <si>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</si>
  <si>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</si>
  <si>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</si>
  <si>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</si>
  <si>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</si>
  <si>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</si>
  <si>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</si>
  <si>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</si>
  <si>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</si>
  <si>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</si>
  <si>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</si>
  <si>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</si>
  <si>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</si>
  <si>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</si>
  <si>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</si>
  <si>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</si>
  <si>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</si>
  <si>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</si>
  <si>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</si>
  <si>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</si>
  <si>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</si>
  <si>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</si>
  <si>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</si>
  <si>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</si>
  <si>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</si>
  <si>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</si>
  <si>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</si>
  <si>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</si>
  <si>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</si>
  <si>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</si>
  <si>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</si>
  <si>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</si>
  <si>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</si>
  <si>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</si>
  <si>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</si>
  <si>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</si>
  <si>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</si>
  <si>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</si>
  <si>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</si>
  <si>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</si>
  <si>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</si>
  <si>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</si>
  <si>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</si>
  <si>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</si>
  <si>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</si>
  <si>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</si>
  <si>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</si>
  <si>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</si>
  <si>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</si>
  <si>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</si>
  <si>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</si>
  <si>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</si>
  <si>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</si>
  <si>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</si>
  <si>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</si>
  <si>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</si>
  <si>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</si>
  <si>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</si>
  <si>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</si>
  <si>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</si>
  <si>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</si>
  <si>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</si>
  <si>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</si>
  <si>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</si>
  <si>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</si>
  <si>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</si>
  <si>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</si>
  <si>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</si>
  <si>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</si>
  <si>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</si>
  <si>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</si>
  <si>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</si>
  <si>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</si>
  <si>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</si>
  <si>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</si>
  <si>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</si>
  <si>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</si>
  <si>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</si>
  <si>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</si>
  <si>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</si>
  <si>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</si>
  <si>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</si>
  <si>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</si>
  <si>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</si>
  <si>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</si>
  <si>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</si>
  <si>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</si>
  <si>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</si>
  <si>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</si>
  <si>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</si>
  <si>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</si>
  <si>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</si>
  <si>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</si>
  <si>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</si>
  <si>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</si>
  <si>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</si>
  <si>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</si>
  <si>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</si>
  <si>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</si>
  <si>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</si>
  <si>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</si>
  <si>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</si>
  <si>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</si>
  <si>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</si>
  <si>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</si>
  <si>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</si>
  <si>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</si>
  <si>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</si>
  <si>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</si>
  <si>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</si>
  <si>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</si>
  <si>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</si>
  <si>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</si>
  <si>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</si>
  <si>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</si>
  <si>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</si>
  <si>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</si>
  <si>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</si>
  <si>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</si>
  <si>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</si>
  <si>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</si>
  <si>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</si>
  <si>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</si>
  <si>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</si>
  <si>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</si>
  <si>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</si>
  <si>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</si>
  <si>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</si>
  <si>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</si>
  <si>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</si>
  <si>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</si>
  <si>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</si>
  <si>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</si>
  <si>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</si>
  <si>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</si>
  <si>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</si>
  <si>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</si>
  <si>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</si>
  <si>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</si>
  <si>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</si>
  <si>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</si>
  <si>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</si>
  <si>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</si>
  <si>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</si>
  <si>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</si>
  <si>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</si>
  <si>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</si>
  <si>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</si>
  <si>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</si>
  <si>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</si>
  <si>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</si>
  <si>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</si>
  <si>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</si>
  <si>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</si>
  <si>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</si>
  <si>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</si>
  <si>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</si>
  <si>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</si>
  <si>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</si>
  <si>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</si>
  <si>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</si>
  <si>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</si>
  <si>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</si>
  <si>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</si>
  <si>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</si>
  <si>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</si>
  <si>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</si>
  <si>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</si>
  <si>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</si>
  <si>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</si>
  <si>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</si>
  <si>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</si>
  <si>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</si>
  <si>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</si>
  <si>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</si>
  <si>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</si>
  <si>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</si>
  <si>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</si>
  <si>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</si>
  <si>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</si>
  <si>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</si>
  <si>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</si>
  <si>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</si>
  <si>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</si>
  <si>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</si>
  <si>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</si>
  <si>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</si>
  <si>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</si>
  <si>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</si>
  <si>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</si>
  <si>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</si>
  <si>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</si>
  <si>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</si>
  <si>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</si>
  <si>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</si>
  <si>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</si>
  <si>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</si>
  <si>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</si>
  <si>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</si>
  <si>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</si>
  <si>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</si>
  <si>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</si>
  <si>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</si>
  <si>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</si>
  <si>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</si>
  <si>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</si>
  <si>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</si>
  <si>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</si>
  <si>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</si>
  <si>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</si>
  <si>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</si>
  <si>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</si>
  <si>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</si>
  <si>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</si>
  <si>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</si>
  <si>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</si>
  <si>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</si>
  <si>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</si>
  <si>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</si>
  <si>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</si>
  <si>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</si>
  <si>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</si>
  <si>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</si>
  <si>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</si>
  <si>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</si>
  <si>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</si>
  <si>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</si>
  <si>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</si>
  <si>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</si>
  <si>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</si>
  <si>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</si>
  <si>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</si>
  <si>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</si>
  <si>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</si>
  <si>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</si>
  <si>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</si>
  <si>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</si>
  <si>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</si>
  <si>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</si>
  <si>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</si>
  <si>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</si>
  <si>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</si>
  <si>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</si>
  <si>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</si>
  <si>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</si>
  <si>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</si>
  <si>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</si>
  <si>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</si>
  <si>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</si>
  <si>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</si>
  <si>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</si>
  <si>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</si>
  <si>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</si>
  <si>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</si>
  <si>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</si>
  <si>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</si>
  <si>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</si>
  <si>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</si>
  <si>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</si>
  <si>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</si>
  <si>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</si>
  <si>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</si>
  <si>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</si>
  <si>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</si>
  <si>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</si>
  <si>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</si>
  <si>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</si>
  <si>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</si>
  <si>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</si>
  <si>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</si>
  <si>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</si>
  <si>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</si>
  <si>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</si>
  <si>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</si>
  <si>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</si>
  <si>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</si>
  <si>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</si>
  <si>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</si>
  <si>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</si>
  <si>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</si>
  <si>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</si>
  <si>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</si>
  <si>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</si>
  <si>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</si>
  <si>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</si>
  <si>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</si>
  <si>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</si>
  <si>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</si>
  <si>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</si>
  <si>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</si>
  <si>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</si>
  <si>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</si>
  <si>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</si>
  <si>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</si>
  <si>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</si>
  <si>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</si>
  <si>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</si>
  <si>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</si>
  <si>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</si>
  <si>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</si>
  <si>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</si>
  <si>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</si>
  <si>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</si>
  <si>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</si>
  <si>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</si>
  <si>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</si>
  <si>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</si>
  <si>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</si>
  <si>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</si>
  <si>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</si>
  <si>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</si>
  <si>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</si>
  <si>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</si>
  <si>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</si>
  <si>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</si>
  <si>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</si>
  <si>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</si>
  <si>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</si>
  <si>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</si>
  <si>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</si>
  <si>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</si>
  <si>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</si>
  <si>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</si>
  <si>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</si>
  <si>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</si>
  <si>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</si>
  <si>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</si>
  <si>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</si>
  <si>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</si>
  <si>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</si>
  <si>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</si>
  <si>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</si>
  <si>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</si>
  <si>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</si>
  <si>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</si>
  <si>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</si>
  <si>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</si>
  <si>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</si>
  <si>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</si>
  <si>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</si>
  <si>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</si>
  <si>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</si>
  <si>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</si>
  <si>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</si>
  <si>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</si>
  <si>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</si>
  <si>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</si>
  <si>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</si>
  <si>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</si>
  <si>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</si>
  <si>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</si>
  <si>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</si>
  <si>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</si>
  <si>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</si>
  <si>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</si>
  <si>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</si>
  <si>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</si>
  <si>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</si>
  <si>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</si>
  <si>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</si>
  <si>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</si>
  <si>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</si>
  <si>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</si>
  <si>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</si>
  <si>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</si>
  <si>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</si>
  <si>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</si>
  <si>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</si>
  <si>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</si>
  <si>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</si>
  <si>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</si>
  <si>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</si>
  <si>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</si>
  <si>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</si>
  <si>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</si>
  <si>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</si>
  <si>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</si>
  <si>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</si>
  <si>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</si>
  <si>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</si>
  <si>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</si>
  <si>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</si>
  <si>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</si>
  <si>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</si>
  <si>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</si>
  <si>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</si>
  <si>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</si>
  <si>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</si>
  <si>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</si>
  <si>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</si>
  <si>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</si>
  <si>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</si>
  <si>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</si>
  <si>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</si>
  <si>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</si>
  <si>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</si>
  <si>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</si>
  <si>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</si>
  <si>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</si>
  <si>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</si>
  <si>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</si>
  <si>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</si>
  <si>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</si>
  <si>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</si>
  <si>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</si>
  <si>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</si>
  <si>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</si>
  <si>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</si>
  <si>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</si>
  <si>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</si>
  <si>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</si>
  <si>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</si>
  <si>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</si>
  <si>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</si>
  <si>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</si>
  <si>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</si>
  <si>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</si>
  <si>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</si>
  <si>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</si>
  <si>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</si>
  <si>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</si>
  <si>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</si>
  <si>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</si>
  <si>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</si>
  <si>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</si>
  <si>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</si>
  <si>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</si>
  <si>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</si>
  <si>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</si>
  <si>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</si>
  <si>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</si>
  <si>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</si>
  <si>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</si>
  <si>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</si>
  <si>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</si>
  <si>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</si>
  <si>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</si>
  <si>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</si>
  <si>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</si>
  <si>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</si>
  <si>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</si>
  <si>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</si>
  <si>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</si>
  <si>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</si>
  <si>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</si>
  <si>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</si>
  <si>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</si>
  <si>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</si>
  <si>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</si>
  <si>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</si>
  <si>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</si>
  <si>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</si>
  <si>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</si>
  <si>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</si>
  <si>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</si>
  <si>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</si>
  <si>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</si>
  <si>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</si>
  <si>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</si>
  <si>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</si>
  <si>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</si>
  <si>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</si>
  <si>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</si>
  <si>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</si>
  <si>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</si>
  <si>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</si>
  <si>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</si>
  <si>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</si>
  <si>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</si>
  <si>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</si>
  <si>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</si>
  <si>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</si>
  <si>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</si>
  <si>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</si>
  <si>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</si>
  <si>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</si>
  <si>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</si>
  <si>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</si>
  <si>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</si>
  <si>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</si>
  <si>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</si>
  <si>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</si>
  <si>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</si>
  <si>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</si>
  <si>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</si>
  <si>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</si>
  <si>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</si>
  <si>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</si>
  <si>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</si>
  <si>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</si>
  <si>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</si>
  <si>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</si>
  <si>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</si>
  <si>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</si>
  <si>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</si>
  <si>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</si>
  <si>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</si>
  <si>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</si>
  <si>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</si>
  <si>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</si>
  <si>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</si>
  <si>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</si>
  <si>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</si>
  <si>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</si>
  <si>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</si>
  <si>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</si>
  <si>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</si>
  <si>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</si>
  <si>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</si>
  <si>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</si>
  <si>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</si>
  <si>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</si>
  <si>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</si>
  <si>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</si>
  <si>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</si>
  <si>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</si>
  <si>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</si>
  <si>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</si>
  <si>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</si>
  <si>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</si>
  <si>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</si>
  <si>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</si>
  <si>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</si>
  <si>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</si>
  <si>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</si>
  <si>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</si>
  <si>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</si>
  <si>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</si>
  <si>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</si>
  <si>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</si>
  <si>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</si>
  <si>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</si>
  <si>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</si>
  <si>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</si>
  <si>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</si>
  <si>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</si>
  <si>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</si>
  <si>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</si>
  <si>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</si>
  <si>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</si>
  <si>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</si>
  <si>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</si>
  <si>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</si>
  <si>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</si>
  <si>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</si>
  <si>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</si>
  <si>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</si>
  <si>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</si>
  <si>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</si>
  <si>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</si>
  <si>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</si>
  <si>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</si>
  <si>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</si>
  <si>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</si>
  <si>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</si>
  <si>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</si>
  <si>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</si>
  <si>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</si>
  <si>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</si>
  <si>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</si>
  <si>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</si>
  <si>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</si>
  <si>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</si>
  <si>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</si>
  <si>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</si>
  <si>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</si>
  <si>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</si>
  <si>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</si>
  <si>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</si>
  <si>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</si>
  <si>
    <t>Membrane X</t>
  </si>
  <si>
    <t>Membrane O</t>
  </si>
  <si>
    <t>Separation Membrane</t>
  </si>
  <si>
    <t>PC Item</t>
  </si>
  <si>
    <t>MiningEfficiency</t>
  </si>
  <si>
    <t>Diamond-PolyIsoPrene Heated Knife</t>
  </si>
  <si>
    <t>Diamond-PolyPropylene Heated Knife</t>
  </si>
  <si>
    <t>Diamond-PEEK Heated Knife</t>
  </si>
  <si>
    <t>Stainless-PolyIsoPrene Heated Knife</t>
  </si>
  <si>
    <t>Stainless-PolyPropylene Heated Knife</t>
  </si>
  <si>
    <t>Stainless-PEEK Heated Knife</t>
  </si>
  <si>
    <t>115</t>
  </si>
  <si>
    <t>114</t>
  </si>
  <si>
    <t>119</t>
  </si>
  <si>
    <t>118</t>
  </si>
  <si>
    <t>117</t>
  </si>
  <si>
    <t>116</t>
  </si>
  <si>
    <t>Heated Knife Handle</t>
  </si>
  <si>
    <t>11a</t>
  </si>
  <si>
    <t>11b</t>
  </si>
  <si>
    <t>11c</t>
  </si>
  <si>
    <t>11d</t>
  </si>
  <si>
    <t>11e</t>
  </si>
  <si>
    <t>4l</t>
  </si>
  <si>
    <t>4m</t>
  </si>
  <si>
    <t>1.0.4</t>
  </si>
  <si>
    <t>4i</t>
  </si>
  <si>
    <t>1Y</t>
  </si>
  <si>
    <t>Pump</t>
  </si>
  <si>
    <t>BlockPipe</t>
  </si>
  <si>
    <t>ItemPipe</t>
  </si>
  <si>
    <t>11f</t>
  </si>
  <si>
    <t>11g</t>
  </si>
  <si>
    <t>Display</t>
  </si>
  <si>
    <t>Pipe</t>
  </si>
  <si>
    <t>Bedrock Oil</t>
  </si>
  <si>
    <t>FlowTicks, FlowItemsPerHeatIntensity, AutomaticInputCooldownSecs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</si>
</sst>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7">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4">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xf numFmtId="0" fontId="0" fillId="0" borderId="0" xfId="0" applyFont="1"/>
    <xf numFmtId="49" fontId="0" fillId="0" borderId="0" xfId="2" applyNumberFormat="1" applyFont="1"/>
  </cellXfs>
  <cellStyles count="5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externalLink" Target="externalLinks/externalLink1.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row r="97">
          <cell r="A97" t="str">
            <v>1.0.3</v>
          </cell>
        </row>
        <row r="98">
          <cell r="A98" t="str">
            <v>1.0.4</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row r="14">
          <cell r="B14" t="str">
            <v>Heated Knife Handle</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G400"/>
  <sheetViews>
    <sheetView workbookViewId="0">
      <pane ySplit="1" topLeftCell="A2" activePane="bottomLeft" state="frozen"/>
      <selection pane="bottomLeft" activeCell="D17" sqref="D17"/>
    </sheetView>
  </sheetViews>
  <sheetFormatPr baseColWidth="10" defaultColWidth="8.83203125" defaultRowHeight="12" x14ac:dyDescent="0"/>
  <cols>
    <col min="1" max="1" width="11.5" bestFit="1" customWidth="1"/>
    <col min="2" max="2" width="20.83203125" customWidth="1"/>
    <col min="3" max="3" width="9.6640625" customWidth="1"/>
    <col min="4" max="4" width="10" customWidth="1"/>
    <col min="5" max="5" width="16.83203125" customWidth="1"/>
    <col min="6" max="6" width="27.6640625" customWidth="1"/>
    <col min="7" max="7" width="10.5" customWidth="1"/>
    <col min="8" max="8" width="8.6640625" customWidth="1"/>
    <col min="9" max="9" width="31.5" style="49" customWidth="1"/>
    <col min="10" max="10" width="6.6640625" style="49" customWidth="1"/>
    <col min="11" max="11" width="10.83203125" style="49" customWidth="1"/>
    <col min="12" max="12" width="12.33203125" style="49" customWidth="1"/>
    <col min="13" max="13" width="18.5" style="4" bestFit="1" customWidth="1"/>
    <col min="14" max="14" width="5" style="4" customWidth="1"/>
    <col min="15" max="15" width="7.83203125" style="4" customWidth="1"/>
    <col min="16" max="16" width="12.5" style="4" customWidth="1"/>
    <col min="17" max="17" width="40.1640625" style="52" customWidth="1"/>
    <col min="18" max="18" width="3.5" style="52" customWidth="1"/>
    <col min="19" max="19" width="10.6640625" style="52" customWidth="1"/>
    <col min="20" max="20" width="12.33203125" style="52" customWidth="1"/>
    <col min="21" max="21" width="6" style="52" customWidth="1"/>
    <col min="22" max="22" width="5.6640625" style="52" customWidth="1"/>
    <col min="23" max="23" width="4.5" style="52" customWidth="1"/>
    <col min="24" max="24" width="5.5" style="52" customWidth="1"/>
    <col min="25" max="25" width="18.6640625" style="69" customWidth="1"/>
    <col min="26" max="26" width="20.1640625" customWidth="1"/>
    <col min="27" max="27" width="39.33203125" customWidth="1"/>
    <col min="28" max="28" width="19.1640625" bestFit="1" customWidth="1"/>
    <col min="29" max="30" width="16.1640625" customWidth="1"/>
    <col min="31" max="31" width="30" customWidth="1"/>
    <col min="32" max="32" width="14" style="4" customWidth="1"/>
    <col min="33" max="33" width="14.33203125" customWidth="1"/>
  </cols>
  <sheetData>
    <row r="1" spans="1:33" s="20" customFormat="1">
      <c r="A1" s="20" t="s">
        <v>4016</v>
      </c>
      <c r="B1" s="20" t="s">
        <v>4015</v>
      </c>
      <c r="C1" s="43" t="str">
        <f>Ores!$C$1</f>
        <v>Ore</v>
      </c>
      <c r="D1" s="43" t="str">
        <f>Ingots!$C$1</f>
        <v>Ingot</v>
      </c>
      <c r="E1" s="43" t="str">
        <f>'Block (Comp)'!$C$1</f>
        <v>Compressed Block</v>
      </c>
      <c r="F1" s="43" t="str">
        <f>Catalysts!C1</f>
        <v>Catalyst</v>
      </c>
      <c r="G1" s="43" t="s">
        <v>3978</v>
      </c>
      <c r="H1" s="43" t="s">
        <v>3979</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c r="A2">
        <f>COUNTIF(C:AH,"??*")</f>
        <v>3567</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c r="A4">
        <f>COUNTIF(D:D,"??*")</f>
        <v>22</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(Low 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c r="A5">
        <f>COUNTIF(E:E,"??*")</f>
        <v>24</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 thickBot="1">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 thickBot="1">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t="str">
        <f xml:space="preserve"> 'Molded Items'!C15</f>
        <v>Heated Knife Handle (PolyPropylene)</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t="str">
        <f xml:space="preserve"> 'Molded Items'!C16</f>
        <v>Heated Knife Handle (PolyEther Ether Ketone)</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t="str">
        <f xml:space="preserve"> 'Molded Items'!C17</f>
        <v>Heated Knife Handle (PolyIsoPrene)</v>
      </c>
      <c r="AB17" s="45" t="str">
        <f>Inventories!$D17</f>
        <v>Condenser</v>
      </c>
      <c r="AC17" s="45" t="str">
        <f>'Gripped Tools'!$C$17</f>
        <v>Gripped Diamond Axe</v>
      </c>
      <c r="AD17" s="45">
        <f>'Pogo Stick'!$C17</f>
        <v>0</v>
      </c>
      <c r="AE17" s="45" t="str">
        <f>'Custom Item'!$C$17</f>
        <v>Lighter</v>
      </c>
      <c r="AF17" s="45" t="str">
        <f>'[1]Items (MC)'!B17</f>
        <v>Wooden Axe</v>
      </c>
      <c r="AG17" s="45" t="str">
        <f>'[1]Blocks (MC)'!B17</f>
        <v>Iron Ore</v>
      </c>
    </row>
    <row r="18" spans="1:33">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t="str">
        <f>Inventories!$D18</f>
        <v>Pump</v>
      </c>
      <c r="AC18" s="45" t="str">
        <f>'Gripped Tools'!$C$18</f>
        <v>Gripped Golden Sword</v>
      </c>
      <c r="AD18" s="45">
        <f>'Pogo Stick'!$C18</f>
        <v>0</v>
      </c>
      <c r="AE18" s="45" t="str">
        <f>'Custom Item'!$C$18</f>
        <v>Membrane X</v>
      </c>
      <c r="AF18" s="45" t="str">
        <f>'[1]Items (MC)'!B18</f>
        <v>Stone Sword</v>
      </c>
      <c r="AG18" s="45" t="str">
        <f>'[1]Blocks (MC)'!B18</f>
        <v>Coal Ore</v>
      </c>
    </row>
    <row r="19" spans="1:33">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Membrane O</v>
      </c>
      <c r="AF19" s="45" t="str">
        <f>'[1]Items (MC)'!B19</f>
        <v>Stone Shovel</v>
      </c>
      <c r="AG19" s="45" t="str">
        <f>'[1]Blocks (MC)'!B19</f>
        <v>Log</v>
      </c>
    </row>
    <row r="20" spans="1:33">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Separation Membrane</v>
      </c>
      <c r="AF20" s="45" t="str">
        <f>'[1]Items (MC)'!B20</f>
        <v>Stone Pickaxe</v>
      </c>
      <c r="AG20" s="45" t="str">
        <f>'[1]Blocks (MC)'!B20</f>
        <v>Leaves</v>
      </c>
    </row>
    <row r="21" spans="1:33">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c r="A22">
        <f>COUNTIF(V:V,"??*")</f>
        <v>114</v>
      </c>
      <c r="B22" t="str">
        <f>V1</f>
        <v>Polymer Block</v>
      </c>
      <c r="C22" s="44" t="str">
        <f>Ores!C22</f>
        <v>OilField</v>
      </c>
      <c r="D22" s="44" t="str">
        <f>Ingots!C22</f>
        <v>Chrome Ingot</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c r="A24">
        <f>COUNTIF(X:X,"??*")</f>
        <v>114</v>
      </c>
      <c r="B24" t="str">
        <f>X1</f>
        <v>Polymer Stairs</v>
      </c>
      <c r="C24" s="44" t="str">
        <f>Ores!C24</f>
        <v>Tin Ore</v>
      </c>
      <c r="D24" s="44">
        <f>Ingots!C24</f>
        <v>0</v>
      </c>
      <c r="E24" s="44" t="str">
        <f>'Block (Comp)'!C24</f>
        <v>Block of Chrome</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c r="A25">
        <f>COUNTIF(Z:Z,"??*")</f>
        <v>26</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c r="A26">
        <f>COUNTIF(AA:AA,"??*")</f>
        <v>17</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t="str">
        <f>Molds!C26</f>
        <v>Mold (Heated Knife Handle)</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c r="A27">
        <f>COUNTIF(AB:AB,"??*")</f>
        <v>18</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t="str">
        <f>'Custom Item'!$C28</f>
        <v>Diamond-PolyIsoPrene Heated Knife</v>
      </c>
      <c r="AF28" s="45" t="str">
        <f>'[1]Items (MC)'!B28</f>
        <v>Mushroom Stew</v>
      </c>
      <c r="AG28" s="45" t="str">
        <f>'[1]Blocks (MC)'!B28</f>
        <v>Bed</v>
      </c>
    </row>
    <row r="29" spans="1:33">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t="str">
        <f>'Custom Item'!$C29</f>
        <v>Diamond-PolyPropylene Heated Knife</v>
      </c>
      <c r="AF29" s="45" t="str">
        <f>'[1]Items (MC)'!B29</f>
        <v>Golden Sword</v>
      </c>
      <c r="AG29" s="45" t="str">
        <f>'[1]Blocks (MC)'!B29</f>
        <v>Golden Rail</v>
      </c>
    </row>
    <row r="30" spans="1:33">
      <c r="A30">
        <f>COUNTIF(AE:AE,"??*")</f>
        <v>34</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t="str">
        <f>'Custom Item'!$C30</f>
        <v>Diamond-PEEK Heated Knife</v>
      </c>
      <c r="AF30" s="45" t="str">
        <f>'[1]Items (MC)'!B30</f>
        <v>Golden Shovel</v>
      </c>
      <c r="AG30" s="45" t="str">
        <f>'[1]Blocks (MC)'!B30</f>
        <v>Detector Rail</v>
      </c>
    </row>
    <row r="31" spans="1:33">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t="str">
        <f>'Custom Item'!$C31</f>
        <v>Stainless-PolyIsoPrene Heated Knife</v>
      </c>
      <c r="AF31" s="45" t="str">
        <f>'[1]Items (MC)'!B31</f>
        <v>Golden Pickaxe</v>
      </c>
      <c r="AG31" s="45" t="str">
        <f>'[1]Blocks (MC)'!B31</f>
        <v>Sticky Piston</v>
      </c>
    </row>
    <row r="32" spans="1:33">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t="str">
        <f>'Custom Item'!$C32</f>
        <v>Stainless-PolyPropylene Heated Knife</v>
      </c>
      <c r="AF32" s="45" t="str">
        <f>'[1]Items (MC)'!B32</f>
        <v>Golden Axe</v>
      </c>
      <c r="AG32" s="45" t="str">
        <f>'[1]Blocks (MC)'!B32</f>
        <v>Web</v>
      </c>
    </row>
    <row r="33" spans="1:33">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t="str">
        <f>'Custom Item'!$C33</f>
        <v>Stainless-PEEK Heated Knife</v>
      </c>
      <c r="AF33" s="45" t="str">
        <f>'[1]Items (MC)'!B33</f>
        <v>String</v>
      </c>
      <c r="AG33" s="45" t="str">
        <f>'[1]Blocks (MC)'!B33</f>
        <v>Tallgrass</v>
      </c>
    </row>
    <row r="34" spans="1:33">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t="str">
        <f>'Custom Item'!$C34</f>
        <v>Heated Knife Handle</v>
      </c>
      <c r="AF34" s="45" t="str">
        <f>'[1]Items (MC)'!B34</f>
        <v>Feather</v>
      </c>
      <c r="AG34" s="45" t="str">
        <f>'[1]Blocks (MC)'!B34</f>
        <v>Deadbush</v>
      </c>
    </row>
    <row r="35" spans="1:33">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c r="C126" s="44">
        <f>Ores!C126</f>
        <v>0</v>
      </c>
      <c r="D126" s="44">
        <f>Ingots!C126</f>
        <v>0</v>
      </c>
      <c r="E126" s="44">
        <f>'Block (Comp)'!C126</f>
        <v>0</v>
      </c>
      <c r="F126" s="45">
        <f>Catalysts!C126</f>
        <v>0</v>
      </c>
      <c r="G126" s="45">
        <f>'Pellets (Poly)'!F122</f>
        <v>0</v>
      </c>
      <c r="H126" s="45" t="str">
        <f>'Compound Vessels (Deprecated)'!C128</f>
        <v>Vial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c r="C127" s="44">
        <f>Ores!C127</f>
        <v>0</v>
      </c>
      <c r="D127" s="44">
        <f>Ingots!C127</f>
        <v>0</v>
      </c>
      <c r="E127" s="44">
        <f>'Block (Comp)'!C127</f>
        <v>0</v>
      </c>
      <c r="F127" s="45">
        <f>Catalysts!C127</f>
        <v>0</v>
      </c>
      <c r="G127" s="45">
        <f>'Pellets (Poly)'!F123</f>
        <v>0</v>
      </c>
      <c r="H127" s="45" t="str">
        <f>'Compound Vessels (Deprecated)'!C129</f>
        <v>Beaker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c r="C128" s="44">
        <f>Ores!C128</f>
        <v>0</v>
      </c>
      <c r="D128" s="44">
        <f>Ingots!C128</f>
        <v>0</v>
      </c>
      <c r="E128" s="44">
        <f>'Block (Comp)'!C128</f>
        <v>0</v>
      </c>
      <c r="F128" s="45">
        <f>Catalysts!C128</f>
        <v>0</v>
      </c>
      <c r="G128" s="45">
        <f>'Pellets (Poly)'!F124</f>
        <v>0</v>
      </c>
      <c r="H128" s="45" t="str">
        <f>'Compound Vessels (Deprecated)'!C130</f>
        <v>Drum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c r="C289" s="44">
        <f>Ores!C289</f>
        <v>0</v>
      </c>
      <c r="D289" s="44">
        <f>Ingots!C289</f>
        <v>0</v>
      </c>
      <c r="E289" s="44">
        <f>'Block (Comp)'!C289</f>
        <v>0</v>
      </c>
      <c r="F289" s="45">
        <f>Catalysts!C289</f>
        <v>0</v>
      </c>
      <c r="G289" s="45">
        <f>'Pellets (Poly)'!F285</f>
        <v>0</v>
      </c>
      <c r="H289" s="45">
        <f>'Compound Vessels (Deprecated)'!C291</f>
        <v>0</v>
      </c>
      <c r="I289" s="48" t="str">
        <f>'Compound Vessels'!F289</f>
        <v>Vial (Sweet Light Naphtha)</v>
      </c>
      <c r="J289" s="48" t="str">
        <f>'Compound Vessels'!G289</f>
        <v>Beaker (Sweet Light Naphtha)</v>
      </c>
      <c r="K289" s="48" t="str">
        <f>'Compound Vessels'!H289</f>
        <v>Drum (Sweet Light Naphtha)</v>
      </c>
      <c r="L289" s="48" t="str">
        <f>'Compound Vessels'!I289</f>
        <v>Chemical Vat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c r="C317" s="44">
        <f>Ores!C317</f>
        <v>0</v>
      </c>
      <c r="D317" s="44">
        <f>Ingots!C317</f>
        <v>0</v>
      </c>
      <c r="E317" s="44">
        <f>'Block (Comp)'!C317</f>
        <v>0</v>
      </c>
      <c r="F317" s="45">
        <f>Catalysts!C317</f>
        <v>0</v>
      </c>
      <c r="G317" s="45">
        <f>'Pellets (Poly)'!F313</f>
        <v>0</v>
      </c>
      <c r="H317" s="45">
        <f>'Compound Vessels (Deprecated)'!C319</f>
        <v>0</v>
      </c>
      <c r="I317" s="48" t="str">
        <f>'Compound Vessels'!F317</f>
        <v>Vial (Deionized Water)</v>
      </c>
      <c r="J317" s="48" t="str">
        <f>'Compound Vessels'!G317</f>
        <v>Beaker (Deionized Water)</v>
      </c>
      <c r="K317" s="48" t="str">
        <f>'Compound Vessels'!H317</f>
        <v>Drum (Deionized Water)</v>
      </c>
      <c r="L317" s="48" t="str">
        <f>'Compound Vessels'!I317</f>
        <v>Chemical Vat (Deionized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c r="C331" s="44">
        <f>Ores!C331</f>
        <v>0</v>
      </c>
      <c r="D331" s="44">
        <f>Ingots!C331</f>
        <v>0</v>
      </c>
      <c r="E331" s="44">
        <f>'Block (Comp)'!C331</f>
        <v>0</v>
      </c>
      <c r="F331" s="45">
        <f>Catalysts!C331</f>
        <v>0</v>
      </c>
      <c r="G331" s="45">
        <f>'Pellets (Poly)'!F327</f>
        <v>0</v>
      </c>
      <c r="H331" s="45">
        <f>'Compound Vessels (Deprecated)'!C333</f>
        <v>0</v>
      </c>
      <c r="I331" s="48" t="str">
        <f>'Compound Vessels'!F331</f>
        <v>Vial (Sweet Kerosene)</v>
      </c>
      <c r="J331" s="48" t="str">
        <f>'Compound Vessels'!G331</f>
        <v>Beaker (Sweet Kerosene)</v>
      </c>
      <c r="K331" s="48" t="str">
        <f>'Compound Vessels'!H331</f>
        <v>Drum (Sweet Kerosene)</v>
      </c>
      <c r="L331" s="48" t="str">
        <f>'Compound Vessels'!I331</f>
        <v>Chemical Vat (Sweet Kerosene)</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c r="C332" s="44">
        <f>Ores!C332</f>
        <v>0</v>
      </c>
      <c r="D332" s="44">
        <f>Ingots!C332</f>
        <v>0</v>
      </c>
      <c r="E332" s="44">
        <f>'Block (Comp)'!C332</f>
        <v>0</v>
      </c>
      <c r="F332" s="45">
        <f>Catalysts!C332</f>
        <v>0</v>
      </c>
      <c r="G332" s="45">
        <f>'Pellets (Poly)'!F328</f>
        <v>0</v>
      </c>
      <c r="H332" s="45">
        <f>'Compound Vessels (Deprecated)'!C334</f>
        <v>0</v>
      </c>
      <c r="I332" s="48" t="str">
        <f>'Compound Vessels'!F332</f>
        <v>Vial (Sweet Diesel)</v>
      </c>
      <c r="J332" s="48" t="str">
        <f>'Compound Vessels'!G332</f>
        <v>Beaker (Sweet Diesel)</v>
      </c>
      <c r="K332" s="48" t="str">
        <f>'Compound Vessels'!H332</f>
        <v>Drum (Sweet Diesel)</v>
      </c>
      <c r="L332" s="48" t="str">
        <f>'Compound Vessels'!I332</f>
        <v>Chemical Vat (Sweet Diesel)</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E333"/>
  <sheetViews>
    <sheetView topLeftCell="A49" workbookViewId="0">
      <selection activeCell="B67" sqref="B67"/>
    </sheetView>
  </sheetViews>
  <sheetFormatPr baseColWidth="10" defaultColWidth="8.83203125" defaultRowHeight="12" x14ac:dyDescent="0"/>
  <cols>
    <col min="2" max="2" width="4.5" customWidth="1"/>
    <col min="3" max="3" width="9.83203125" style="54" customWidth="1"/>
    <col min="4" max="4" width="5.5" style="54" customWidth="1"/>
    <col min="5" max="5" width="43.6640625" style="54" bestFit="1" customWidth="1"/>
  </cols>
  <sheetData>
    <row r="1" spans="1:5">
      <c r="A1" s="5" t="str">
        <f>'Pellets (Poly)'!A1</f>
        <v>Version</v>
      </c>
      <c r="B1" s="71" t="str">
        <f xml:space="preserve"> '[1]Game IDs'!A1</f>
        <v>Game ID</v>
      </c>
      <c r="C1" s="53" t="s">
        <v>398</v>
      </c>
      <c r="D1" s="63" t="s">
        <v>3980</v>
      </c>
      <c r="E1" s="53" t="str">
        <f xml:space="preserve"> [1]Polymers!$A$1</f>
        <v>Version</v>
      </c>
    </row>
    <row r="2" spans="1:5">
      <c r="A2" s="4">
        <f>'Pellets (Poly)'!A2</f>
        <v>0</v>
      </c>
      <c r="B2" s="21" t="s">
        <v>2856</v>
      </c>
      <c r="C2" s="54" t="str">
        <f t="shared" ref="C2:C20" si="0">$C$1&amp;" ("&amp;E2&amp;")"</f>
        <v>Fibers (Acrylic-Formaldehyde)</v>
      </c>
      <c r="D2" s="54" t="str">
        <f xml:space="preserve"> 'Pellets (Poly)'!G2</f>
        <v>Sack (Acrylic-Formaldehyde Pellets)</v>
      </c>
      <c r="E2" s="54" t="str">
        <f>VLOOKUP(D2, 'Pellets (Poly)'!G:J, 4, FALSE)</f>
        <v>Acrylic-Formaldehyde</v>
      </c>
    </row>
    <row r="3" spans="1:5">
      <c r="A3" s="4" t="str">
        <f>'Pellets (Poly)'!A3</f>
        <v>1.0.0</v>
      </c>
      <c r="B3" s="21" t="s">
        <v>2855</v>
      </c>
      <c r="C3" s="54" t="str">
        <f t="shared" si="0"/>
        <v>Fibers (Acrylonitrile-Butadiene-Styrene)</v>
      </c>
      <c r="D3" s="54" t="str">
        <f xml:space="preserve"> 'Pellets (Poly)'!G3</f>
        <v>Sack (Acrylonitrile-Butadiene-Styrene Pellets)</v>
      </c>
      <c r="E3" s="54" t="str">
        <f>VLOOKUP(D3, 'Pellets (Poly)'!G:J, 4, FALSE)</f>
        <v>Acrylonitrile-Butadiene-Styrene</v>
      </c>
    </row>
    <row r="4" spans="1:5">
      <c r="A4" s="4">
        <f>'Pellets (Poly)'!A4</f>
        <v>0</v>
      </c>
      <c r="B4" s="21" t="s">
        <v>2854</v>
      </c>
      <c r="C4" s="54" t="str">
        <f t="shared" si="0"/>
        <v>Fibers (Alkyd Resin)</v>
      </c>
      <c r="D4" s="54" t="str">
        <f xml:space="preserve"> 'Pellets (Poly)'!G4</f>
        <v>Sack (Alkyd Resin Pellets)</v>
      </c>
      <c r="E4" s="54" t="str">
        <f>VLOOKUP(D4, 'Pellets (Poly)'!G:J, 4, FALSE)</f>
        <v>Alkyd Resin</v>
      </c>
    </row>
    <row r="5" spans="1:5">
      <c r="A5" s="4" t="str">
        <f>'Pellets (Poly)'!A5</f>
        <v>1.0.0</v>
      </c>
      <c r="B5" s="21" t="s">
        <v>2853</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c r="A6" s="4">
        <f>'Pellets (Poly)'!A6</f>
        <v>0</v>
      </c>
      <c r="B6" s="21" t="s">
        <v>2852</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c r="A7" s="4">
        <f>'Pellets (Poly)'!A7</f>
        <v>0</v>
      </c>
      <c r="B7" s="21" t="s">
        <v>2851</v>
      </c>
      <c r="C7" s="54" t="str">
        <f t="shared" si="0"/>
        <v>Fibers (Cellulose Diacetate)</v>
      </c>
      <c r="D7" s="54" t="str">
        <f xml:space="preserve"> 'Pellets (Poly)'!G7</f>
        <v>Sack (Cellulose Diacetate Pellets)</v>
      </c>
      <c r="E7" s="54" t="str">
        <f>VLOOKUP(D7, 'Pellets (Poly)'!G:J, 4, FALSE)</f>
        <v>Cellulose Diacetate</v>
      </c>
    </row>
    <row r="8" spans="1:5">
      <c r="A8" s="4">
        <f>'Pellets (Poly)'!A8</f>
        <v>0</v>
      </c>
      <c r="B8" s="21" t="s">
        <v>2850</v>
      </c>
      <c r="C8" s="54" t="str">
        <f t="shared" si="0"/>
        <v>Fibers (Cellulose Triacetate)</v>
      </c>
      <c r="D8" s="54" t="str">
        <f xml:space="preserve"> 'Pellets (Poly)'!G8</f>
        <v>Sack (Cellulose Triacetate Pellets)</v>
      </c>
      <c r="E8" s="54" t="str">
        <f>VLOOKUP(D8, 'Pellets (Poly)'!G:J, 4, FALSE)</f>
        <v>Cellulose Triacetate</v>
      </c>
    </row>
    <row r="9" spans="1:5">
      <c r="A9" s="4" t="str">
        <f>'Pellets (Poly)'!A9</f>
        <v>1.0.0</v>
      </c>
      <c r="B9" s="21" t="s">
        <v>2849</v>
      </c>
      <c r="C9" s="54" t="str">
        <f t="shared" si="0"/>
        <v>Fibers (Cellulosic)</v>
      </c>
      <c r="D9" s="54" t="str">
        <f xml:space="preserve"> 'Pellets (Poly)'!G9</f>
        <v>Sack (Cellulosic Pellets)</v>
      </c>
      <c r="E9" s="54" t="str">
        <f>VLOOKUP(D9, 'Pellets (Poly)'!G:J, 4, FALSE)</f>
        <v>Cellulosic</v>
      </c>
    </row>
    <row r="10" spans="1:5">
      <c r="A10" s="4">
        <f>'Pellets (Poly)'!A10</f>
        <v>0</v>
      </c>
      <c r="B10" s="21" t="s">
        <v>2848</v>
      </c>
      <c r="C10" s="54" t="str">
        <f t="shared" si="0"/>
        <v>Fibers (Chitin)</v>
      </c>
      <c r="D10" s="54" t="str">
        <f xml:space="preserve"> 'Pellets (Poly)'!G10</f>
        <v>Sack (Chitin Pellets)</v>
      </c>
      <c r="E10" s="54" t="str">
        <f>VLOOKUP(D10, 'Pellets (Poly)'!G:J, 4, FALSE)</f>
        <v>Chitin</v>
      </c>
    </row>
    <row r="11" spans="1:5">
      <c r="A11" s="4">
        <f>'Pellets (Poly)'!A11</f>
        <v>0</v>
      </c>
      <c r="B11" s="21" t="s">
        <v>2847</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c r="A12" s="4">
        <f>'Pellets (Poly)'!A12</f>
        <v>0</v>
      </c>
      <c r="B12" s="21" t="s">
        <v>2846</v>
      </c>
      <c r="C12" s="54" t="str">
        <f t="shared" si="0"/>
        <v>Fibers (Epoxy Resin)</v>
      </c>
      <c r="D12" s="54" t="str">
        <f xml:space="preserve"> 'Pellets (Poly)'!G12</f>
        <v>Sack (Epoxy Resin Pellets)</v>
      </c>
      <c r="E12" s="54" t="str">
        <f>VLOOKUP(D12, 'Pellets (Poly)'!G:J, 4, FALSE)</f>
        <v>Epoxy Resin</v>
      </c>
    </row>
    <row r="13" spans="1:5">
      <c r="A13" s="4">
        <f>'Pellets (Poly)'!A13</f>
        <v>0</v>
      </c>
      <c r="B13" s="21" t="s">
        <v>2845</v>
      </c>
      <c r="C13" s="54" t="str">
        <f t="shared" si="0"/>
        <v>Fibers (Ethoxylates)</v>
      </c>
      <c r="D13" s="54" t="str">
        <f xml:space="preserve"> 'Pellets (Poly)'!G13</f>
        <v>Sack (Ethoxylates Pellets)</v>
      </c>
      <c r="E13" s="54" t="str">
        <f>VLOOKUP(D13, 'Pellets (Poly)'!G:J, 4, FALSE)</f>
        <v>Ethoxylates</v>
      </c>
    </row>
    <row r="14" spans="1:5">
      <c r="A14" s="4">
        <f>'Pellets (Poly)'!A14</f>
        <v>0</v>
      </c>
      <c r="B14" s="21" t="s">
        <v>2844</v>
      </c>
      <c r="C14" s="54" t="str">
        <f t="shared" si="0"/>
        <v>Fibers (Ethylene-Propylene Monomer)</v>
      </c>
      <c r="D14" s="54" t="str">
        <f xml:space="preserve"> 'Pellets (Poly)'!G14</f>
        <v>Sack (Ethylene-Propylene Monomer Pellets)</v>
      </c>
      <c r="E14" s="54" t="str">
        <f>VLOOKUP(D14, 'Pellets (Poly)'!G:J, 4, FALSE)</f>
        <v>Ethylene-Propylene Monomer</v>
      </c>
    </row>
    <row r="15" spans="1:5">
      <c r="A15" s="4">
        <f>'Pellets (Poly)'!A15</f>
        <v>0</v>
      </c>
      <c r="B15" s="21" t="s">
        <v>2843</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c r="A16" s="4" t="str">
        <f>'Pellets (Poly)'!A16</f>
        <v>1.0.0</v>
      </c>
      <c r="B16" s="21" t="s">
        <v>2842</v>
      </c>
      <c r="C16" s="54" t="str">
        <f t="shared" si="0"/>
        <v>Fibers (Ethylene-Vinyl Acetate)</v>
      </c>
      <c r="D16" s="54" t="str">
        <f xml:space="preserve"> 'Pellets (Poly)'!G16</f>
        <v>Sack (Ethylene-Vinyl Acetate Pellets)</v>
      </c>
      <c r="E16" s="54" t="str">
        <f>VLOOKUP(D16, 'Pellets (Poly)'!G:J, 4, FALSE)</f>
        <v>Ethylene-Vinyl Acetate</v>
      </c>
    </row>
    <row r="17" spans="1:5">
      <c r="A17" s="4" t="str">
        <f>'Pellets (Poly)'!A17</f>
        <v>1.0.0</v>
      </c>
      <c r="B17" s="21" t="s">
        <v>2841</v>
      </c>
      <c r="C17" s="54" t="str">
        <f t="shared" si="0"/>
        <v>Fibers (High Density PolyEthylene)</v>
      </c>
      <c r="D17" s="54" t="str">
        <f xml:space="preserve"> 'Pellets (Poly)'!G17</f>
        <v>Sack (High Density PolyEthylene Pellets)</v>
      </c>
      <c r="E17" s="54" t="str">
        <f>VLOOKUP(D17, 'Pellets (Poly)'!G:J, 4, FALSE)</f>
        <v>High Density PolyEthylene</v>
      </c>
    </row>
    <row r="18" spans="1:5">
      <c r="A18" s="4">
        <f>'Pellets (Poly)'!A18</f>
        <v>0</v>
      </c>
      <c r="B18" s="21" t="s">
        <v>2840</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c r="A19" s="4">
        <f>'Pellets (Poly)'!A19</f>
        <v>0</v>
      </c>
      <c r="B19" s="21" t="s">
        <v>2839</v>
      </c>
      <c r="C19" s="54" t="str">
        <f t="shared" si="0"/>
        <v>Fibers (Isobutylene-Isoprene Rubber)</v>
      </c>
      <c r="D19" s="54" t="str">
        <f xml:space="preserve"> 'Pellets (Poly)'!G19</f>
        <v>Sack (Isobutylene-Isoprene Rubber Pellets)</v>
      </c>
      <c r="E19" s="54" t="str">
        <f>VLOOKUP(D19, 'Pellets (Poly)'!G:J, 4, FALSE)</f>
        <v>Isobutylene-Isoprene Rubber</v>
      </c>
    </row>
    <row r="20" spans="1:5">
      <c r="A20" s="4">
        <f>'Pellets (Poly)'!A20</f>
        <v>0</v>
      </c>
      <c r="B20" s="21" t="s">
        <v>2838</v>
      </c>
      <c r="C20" s="54" t="str">
        <f t="shared" si="0"/>
        <v>Fibers (Lignin)</v>
      </c>
      <c r="D20" s="54" t="str">
        <f xml:space="preserve"> 'Pellets (Poly)'!G20</f>
        <v>Sack (Lignin Pellets)</v>
      </c>
      <c r="E20" s="54" t="str">
        <f>VLOOKUP(D20, 'Pellets (Poly)'!G:J, 4, FALSE)</f>
        <v>Lignin</v>
      </c>
    </row>
    <row r="21" spans="1:5">
      <c r="A21" s="4" t="str">
        <f>'Pellets (Poly)'!A21</f>
        <v>1.0.0</v>
      </c>
      <c r="B21" s="21" t="s">
        <v>2837</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c r="A22" s="4" t="str">
        <f>'Pellets (Poly)'!A22</f>
        <v>1.0.0</v>
      </c>
      <c r="B22" s="21" t="s">
        <v>2836</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c r="A23" s="4" t="str">
        <f>'Pellets (Poly)'!A23</f>
        <v>1.0.0</v>
      </c>
      <c r="B23" s="21" t="s">
        <v>2835</v>
      </c>
      <c r="C23" s="54" t="str">
        <f t="shared" si="1"/>
        <v>Fibers (Low Density PolyEthylene)</v>
      </c>
      <c r="D23" s="54" t="str">
        <f xml:space="preserve"> 'Pellets (Poly)'!G23</f>
        <v>Sack (Low Density PolyEthylene Pellets)</v>
      </c>
      <c r="E23" s="54" t="str">
        <f>VLOOKUP(D23, 'Pellets (Poly)'!G:J, 4, FALSE)</f>
        <v>Low Density PolyEthylene</v>
      </c>
    </row>
    <row r="24" spans="1:5">
      <c r="A24" s="4" t="str">
        <f>'Pellets (Poly)'!A24</f>
        <v>1.0.0</v>
      </c>
      <c r="B24" s="21" t="s">
        <v>2834</v>
      </c>
      <c r="C24" s="54" t="str">
        <f t="shared" si="1"/>
        <v>Fibers (Medium Density PolyEthylene)</v>
      </c>
      <c r="D24" s="54" t="str">
        <f xml:space="preserve"> 'Pellets (Poly)'!G24</f>
        <v>Sack (Medium Density PolyEthylene Pellets)</v>
      </c>
      <c r="E24" s="54" t="str">
        <f>VLOOKUP(D24, 'Pellets (Poly)'!G:J, 4, FALSE)</f>
        <v>Medium Density PolyEthylene</v>
      </c>
    </row>
    <row r="25" spans="1:5">
      <c r="A25" s="4">
        <f>'Pellets (Poly)'!A25</f>
        <v>0</v>
      </c>
      <c r="B25" s="21" t="s">
        <v>2833</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c r="A26" s="4" t="str">
        <f>'Pellets (Poly)'!A26</f>
        <v>1.0.0</v>
      </c>
      <c r="B26" s="21" t="s">
        <v>2832</v>
      </c>
      <c r="C26" s="54" t="str">
        <f t="shared" si="1"/>
        <v>Fibers (Metaldehyde)</v>
      </c>
      <c r="D26" s="54" t="str">
        <f xml:space="preserve"> 'Pellets (Poly)'!G26</f>
        <v>Sack (Metaldehyde Pellets)</v>
      </c>
      <c r="E26" s="54" t="str">
        <f>VLOOKUP(D26, 'Pellets (Poly)'!G:J, 4, FALSE)</f>
        <v>Metaldehyde</v>
      </c>
    </row>
    <row r="27" spans="1:5">
      <c r="A27" s="4">
        <f>'Pellets (Poly)'!A27</f>
        <v>0</v>
      </c>
      <c r="B27" s="21" t="s">
        <v>2831</v>
      </c>
      <c r="C27" s="54" t="str">
        <f t="shared" si="1"/>
        <v>Fibers (Nitrile-Butadiene Rubber)</v>
      </c>
      <c r="D27" s="54" t="str">
        <f xml:space="preserve"> 'Pellets (Poly)'!G27</f>
        <v>Sack (Nitrile-Butadiene Rubber Pellets)</v>
      </c>
      <c r="E27" s="54" t="str">
        <f>VLOOKUP(D27, 'Pellets (Poly)'!G:J, 4, FALSE)</f>
        <v>Nitrile-Butadiene Rubber</v>
      </c>
    </row>
    <row r="28" spans="1:5">
      <c r="A28" s="4" t="str">
        <f>'Pellets (Poly)'!A28</f>
        <v>1.0.0</v>
      </c>
      <c r="B28" s="21" t="s">
        <v>2830</v>
      </c>
      <c r="C28" s="54" t="str">
        <f t="shared" si="1"/>
        <v>Fibers (Paraformaldehyde)</v>
      </c>
      <c r="D28" s="54" t="str">
        <f xml:space="preserve"> 'Pellets (Poly)'!G28</f>
        <v>Sack (Paraformaldehyde Pellets)</v>
      </c>
      <c r="E28" s="54" t="str">
        <f>VLOOKUP(D28, 'Pellets (Poly)'!G:J, 4, FALSE)</f>
        <v>Paraformaldehyde</v>
      </c>
    </row>
    <row r="29" spans="1:5">
      <c r="A29" s="4" t="str">
        <f>'Pellets (Poly)'!A29</f>
        <v>1.0.0</v>
      </c>
      <c r="B29" s="21" t="s">
        <v>2829</v>
      </c>
      <c r="C29" s="54" t="str">
        <f t="shared" si="1"/>
        <v>Fibers (Paraledhyde)</v>
      </c>
      <c r="D29" s="54" t="str">
        <f xml:space="preserve"> 'Pellets (Poly)'!G29</f>
        <v>Sack (Paraledhyde Pellets)</v>
      </c>
      <c r="E29" s="54" t="str">
        <f>VLOOKUP(D29, 'Pellets (Poly)'!G:J, 4, FALSE)</f>
        <v>Paraledhyde</v>
      </c>
    </row>
    <row r="30" spans="1:5">
      <c r="A30" s="4">
        <f>'Pellets (Poly)'!A30</f>
        <v>0</v>
      </c>
      <c r="B30" s="21" t="s">
        <v>2828</v>
      </c>
      <c r="C30" s="54" t="str">
        <f t="shared" si="1"/>
        <v>Fibers (Phenolic Resin)</v>
      </c>
      <c r="D30" s="54" t="str">
        <f xml:space="preserve"> 'Pellets (Poly)'!G30</f>
        <v>Sack (Phenolic Resin Pellets)</v>
      </c>
      <c r="E30" s="54" t="str">
        <f>VLOOKUP(D30, 'Pellets (Poly)'!G:J, 4, FALSE)</f>
        <v>Phenolic Resin</v>
      </c>
    </row>
    <row r="31" spans="1:5">
      <c r="A31" s="4" t="str">
        <f>'Pellets (Poly)'!A31</f>
        <v>1.0.0</v>
      </c>
      <c r="B31" s="21" t="s">
        <v>2827</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c r="A32" s="4">
        <f>'Pellets (Poly)'!A32</f>
        <v>0</v>
      </c>
      <c r="B32" s="21" t="s">
        <v>2826</v>
      </c>
      <c r="C32" s="54" t="str">
        <f t="shared" si="1"/>
        <v>Fibers (Poly1-Butene)</v>
      </c>
      <c r="D32" s="54" t="str">
        <f xml:space="preserve"> 'Pellets (Poly)'!G32</f>
        <v>Sack (Poly1-Butene Pellets)</v>
      </c>
      <c r="E32" s="54" t="str">
        <f>VLOOKUP(D32, 'Pellets (Poly)'!G:J, 4, FALSE)</f>
        <v>Poly1-Butene</v>
      </c>
    </row>
    <row r="33" spans="1:5">
      <c r="A33" s="4">
        <f>'Pellets (Poly)'!A33</f>
        <v>0</v>
      </c>
      <c r="B33" s="21" t="s">
        <v>2825</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c r="A34" s="4">
        <f>'Pellets (Poly)'!A34</f>
        <v>0</v>
      </c>
      <c r="B34" s="21" t="s">
        <v>2824</v>
      </c>
      <c r="C34" s="54" t="str">
        <f t="shared" si="1"/>
        <v>Fibers (Poly-2-Hydroxy Butyrate)</v>
      </c>
      <c r="D34" s="54" t="str">
        <f xml:space="preserve"> 'Pellets (Poly)'!G34</f>
        <v>Sack (Poly-2-Hydroxy Butyrate Pellets)</v>
      </c>
      <c r="E34" s="54" t="str">
        <f>VLOOKUP(D34, 'Pellets (Poly)'!G:J, 4, FALSE)</f>
        <v>Poly-2-Hydroxy Butyrate</v>
      </c>
    </row>
    <row r="35" spans="1:5">
      <c r="A35" s="4">
        <f>'Pellets (Poly)'!A35</f>
        <v>0</v>
      </c>
      <c r="B35" s="21" t="s">
        <v>2823</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c r="A36" s="4">
        <f>'Pellets (Poly)'!A36</f>
        <v>0</v>
      </c>
      <c r="B36" s="21" t="s">
        <v>2822</v>
      </c>
      <c r="C36" s="54" t="str">
        <f t="shared" si="1"/>
        <v>Fibers (PolyAcrylic Ester)</v>
      </c>
      <c r="D36" s="54" t="str">
        <f xml:space="preserve"> 'Pellets (Poly)'!G36</f>
        <v>Sack (PolyAcrylic Ester Pellets)</v>
      </c>
      <c r="E36" s="54" t="str">
        <f>VLOOKUP(D36, 'Pellets (Poly)'!G:J, 4, FALSE)</f>
        <v>PolyAcrylic Ester</v>
      </c>
    </row>
    <row r="37" spans="1:5">
      <c r="A37" s="4" t="str">
        <f>'Pellets (Poly)'!A37</f>
        <v>1.0.0</v>
      </c>
      <c r="B37" s="21" t="s">
        <v>2821</v>
      </c>
      <c r="C37" s="54" t="str">
        <f t="shared" si="1"/>
        <v>Fibers (PolyAcrylonitrile)</v>
      </c>
      <c r="D37" s="54" t="str">
        <f xml:space="preserve"> 'Pellets (Poly)'!G37</f>
        <v>Sack (PolyAcrylonitrile Pellets)</v>
      </c>
      <c r="E37" s="54" t="str">
        <f>VLOOKUP(D37, 'Pellets (Poly)'!G:J, 4, FALSE)</f>
        <v>PolyAcrylonitrile</v>
      </c>
    </row>
    <row r="38" spans="1:5">
      <c r="A38" s="4" t="str">
        <f>'Pellets (Poly)'!A38</f>
        <v>1.0.0</v>
      </c>
      <c r="B38" s="21" t="s">
        <v>2820</v>
      </c>
      <c r="C38" s="54" t="str">
        <f t="shared" si="1"/>
        <v>Fibers (PolyButadiene)</v>
      </c>
      <c r="D38" s="54" t="str">
        <f xml:space="preserve"> 'Pellets (Poly)'!G38</f>
        <v>Sack (PolyButadiene Pellets)</v>
      </c>
      <c r="E38" s="54" t="str">
        <f>VLOOKUP(D38, 'Pellets (Poly)'!G:J, 4, FALSE)</f>
        <v>PolyButadiene</v>
      </c>
    </row>
    <row r="39" spans="1:5">
      <c r="A39" s="4">
        <f>'Pellets (Poly)'!A39</f>
        <v>0</v>
      </c>
      <c r="B39" s="21" t="s">
        <v>2819</v>
      </c>
      <c r="C39" s="54" t="str">
        <f t="shared" si="1"/>
        <v>Fibers (PolyButadiene Rubber)</v>
      </c>
      <c r="D39" s="54" t="str">
        <f xml:space="preserve"> 'Pellets (Poly)'!G39</f>
        <v>Sack (PolyButadiene Rubber Pellets)</v>
      </c>
      <c r="E39" s="54" t="str">
        <f>VLOOKUP(D39, 'Pellets (Poly)'!G:J, 4, FALSE)</f>
        <v>PolyButadiene Rubber</v>
      </c>
    </row>
    <row r="40" spans="1:5">
      <c r="A40" s="4" t="str">
        <f>'Pellets (Poly)'!A40</f>
        <v>1.0.0</v>
      </c>
      <c r="B40" s="21" t="s">
        <v>2818</v>
      </c>
      <c r="C40" s="54" t="str">
        <f t="shared" si="1"/>
        <v>Fibers (PolyButylene Succinate)</v>
      </c>
      <c r="D40" s="54" t="str">
        <f xml:space="preserve"> 'Pellets (Poly)'!G40</f>
        <v>Sack (PolyButylene Succinate Pellets)</v>
      </c>
      <c r="E40" s="54" t="str">
        <f>VLOOKUP(D40, 'Pellets (Poly)'!G:J, 4, FALSE)</f>
        <v>PolyButylene Succinate</v>
      </c>
    </row>
    <row r="41" spans="1:5">
      <c r="A41" s="4" t="str">
        <f>'Pellets (Poly)'!A41</f>
        <v>1.0.0</v>
      </c>
      <c r="B41" s="21" t="s">
        <v>2817</v>
      </c>
      <c r="C41" s="54" t="str">
        <f t="shared" si="1"/>
        <v>Fibers (PolyButylene Terephthalate)</v>
      </c>
      <c r="D41" s="54" t="str">
        <f xml:space="preserve"> 'Pellets (Poly)'!G41</f>
        <v>Sack (PolyButylene Terephthalate Pellets)</v>
      </c>
      <c r="E41" s="54" t="str">
        <f>VLOOKUP(D41, 'Pellets (Poly)'!G:J, 4, FALSE)</f>
        <v>PolyButylene Terephthalate</v>
      </c>
    </row>
    <row r="42" spans="1:5">
      <c r="A42" s="4" t="str">
        <f>'Pellets (Poly)'!A42</f>
        <v>1.0.0</v>
      </c>
      <c r="B42" s="21" t="s">
        <v>2816</v>
      </c>
      <c r="C42" s="54" t="str">
        <f t="shared" si="1"/>
        <v>Fibers (PolyCaprolactone)</v>
      </c>
      <c r="D42" s="54" t="str">
        <f xml:space="preserve"> 'Pellets (Poly)'!G42</f>
        <v>Sack (PolyCaprolactone Pellets)</v>
      </c>
      <c r="E42" s="54" t="str">
        <f>VLOOKUP(D42, 'Pellets (Poly)'!G:J, 4, FALSE)</f>
        <v>PolyCaprolactone</v>
      </c>
    </row>
    <row r="43" spans="1:5">
      <c r="A43" s="4" t="str">
        <f>'Pellets (Poly)'!A43</f>
        <v>1.0.0</v>
      </c>
      <c r="B43" s="21" t="s">
        <v>2815</v>
      </c>
      <c r="C43" s="54" t="str">
        <f t="shared" si="1"/>
        <v>Fibers (PolyCarbonate)</v>
      </c>
      <c r="D43" s="54" t="str">
        <f xml:space="preserve"> 'Pellets (Poly)'!G43</f>
        <v>Sack (PolyCarbonate Pellets)</v>
      </c>
      <c r="E43" s="54" t="str">
        <f>VLOOKUP(D43, 'Pellets (Poly)'!G:J, 4, FALSE)</f>
        <v>PolyCarbonate</v>
      </c>
    </row>
    <row r="44" spans="1:5">
      <c r="A44" s="4">
        <f>'Pellets (Poly)'!A44</f>
        <v>0</v>
      </c>
      <c r="B44" s="21" t="s">
        <v>2814</v>
      </c>
      <c r="C44" s="54" t="str">
        <f t="shared" si="1"/>
        <v>Fibers (PolyChloroPrene)</v>
      </c>
      <c r="D44" s="54" t="str">
        <f xml:space="preserve"> 'Pellets (Poly)'!G44</f>
        <v>Sack (PolyChloroPrene Pellets)</v>
      </c>
      <c r="E44" s="54" t="str">
        <f>VLOOKUP(D44, 'Pellets (Poly)'!G:J, 4, FALSE)</f>
        <v>PolyChloroPrene</v>
      </c>
    </row>
    <row r="45" spans="1:5">
      <c r="A45" s="4">
        <f>'Pellets (Poly)'!A45</f>
        <v>0</v>
      </c>
      <c r="B45" s="21" t="s">
        <v>2813</v>
      </c>
      <c r="C45" s="54" t="str">
        <f t="shared" si="1"/>
        <v>Fibers (PolyChlorotrifluoroethylene)</v>
      </c>
      <c r="D45" s="54" t="str">
        <f xml:space="preserve"> 'Pellets (Poly)'!G45</f>
        <v>Sack (PolyChlorotrifluoroethylene Pellets)</v>
      </c>
      <c r="E45" s="54" t="str">
        <f>VLOOKUP(D45, 'Pellets (Poly)'!G:J, 4, FALSE)</f>
        <v>PolyChlorotrifluoroethylene</v>
      </c>
    </row>
    <row r="46" spans="1:5">
      <c r="A46" s="4" t="str">
        <f>'Pellets (Poly)'!A46</f>
        <v>1.0.0</v>
      </c>
      <c r="B46" s="21" t="s">
        <v>2812</v>
      </c>
      <c r="C46" s="54" t="str">
        <f t="shared" si="1"/>
        <v>Fibers (PolyDiMethylSiloxane)</v>
      </c>
      <c r="D46" s="54" t="str">
        <f xml:space="preserve"> 'Pellets (Poly)'!G46</f>
        <v>Sack (PolyDiMethylSiloxane Pellets)</v>
      </c>
      <c r="E46" s="54" t="str">
        <f>VLOOKUP(D46, 'Pellets (Poly)'!G:J, 4, FALSE)</f>
        <v>PolyDiMethylSiloxane</v>
      </c>
    </row>
    <row r="47" spans="1:5">
      <c r="A47" s="4" t="str">
        <f>'Pellets (Poly)'!A47</f>
        <v>1.0.0</v>
      </c>
      <c r="B47" s="21" t="s">
        <v>2811</v>
      </c>
      <c r="C47" s="54" t="str">
        <f t="shared" si="1"/>
        <v>Fibers (PolyEther Ether Ketone)</v>
      </c>
      <c r="D47" s="54" t="str">
        <f xml:space="preserve"> 'Pellets (Poly)'!G47</f>
        <v>Sack (PolyEther Ether Ketone Pellets)</v>
      </c>
      <c r="E47" s="54" t="str">
        <f>VLOOKUP(D47, 'Pellets (Poly)'!G:J, 4, FALSE)</f>
        <v>PolyEther Ether Ketone</v>
      </c>
    </row>
    <row r="48" spans="1:5">
      <c r="A48" s="4" t="str">
        <f>'Pellets (Poly)'!A48</f>
        <v>1.0.0</v>
      </c>
      <c r="B48" s="21" t="s">
        <v>2810</v>
      </c>
      <c r="C48" s="54" t="str">
        <f t="shared" si="1"/>
        <v>Fibers (PolyEtherImide)</v>
      </c>
      <c r="D48" s="54" t="str">
        <f xml:space="preserve"> 'Pellets (Poly)'!G48</f>
        <v>Sack (PolyEtherImide Pellets)</v>
      </c>
      <c r="E48" s="54" t="str">
        <f>VLOOKUP(D48, 'Pellets (Poly)'!G:J, 4, FALSE)</f>
        <v>PolyEtherImide</v>
      </c>
    </row>
    <row r="49" spans="1:5">
      <c r="A49" s="4">
        <f>'Pellets (Poly)'!A49</f>
        <v>0</v>
      </c>
      <c r="B49" s="21" t="s">
        <v>2809</v>
      </c>
      <c r="C49" s="54" t="str">
        <f t="shared" si="1"/>
        <v>Fibers (PolyEthyl Acrylate)</v>
      </c>
      <c r="D49" s="54" t="str">
        <f xml:space="preserve"> 'Pellets (Poly)'!G49</f>
        <v>Sack (PolyEthyl Acrylate Pellets)</v>
      </c>
      <c r="E49" s="54" t="str">
        <f>VLOOKUP(D49, 'Pellets (Poly)'!G:J, 4, FALSE)</f>
        <v>PolyEthyl Acrylate</v>
      </c>
    </row>
    <row r="50" spans="1:5">
      <c r="A50" s="4">
        <f>'Pellets (Poly)'!A50</f>
        <v>0</v>
      </c>
      <c r="B50" s="21" t="s">
        <v>2808</v>
      </c>
      <c r="C50" s="54" t="str">
        <f t="shared" si="1"/>
        <v>Fibers (PolyEthylene Adipate)</v>
      </c>
      <c r="D50" s="54" t="str">
        <f xml:space="preserve"> 'Pellets (Poly)'!G50</f>
        <v>Sack (PolyEthylene Adipate Pellets)</v>
      </c>
      <c r="E50" s="54" t="str">
        <f>VLOOKUP(D50, 'Pellets (Poly)'!G:J, 4, FALSE)</f>
        <v>PolyEthylene Adipate</v>
      </c>
    </row>
    <row r="51" spans="1:5">
      <c r="A51" s="4" t="str">
        <f>'Pellets (Poly)'!A51</f>
        <v>1.0.0</v>
      </c>
      <c r="B51" s="21" t="s">
        <v>2807</v>
      </c>
      <c r="C51" s="54" t="str">
        <f t="shared" si="1"/>
        <v>Fibers (PolyEthylene Glycol)</v>
      </c>
      <c r="D51" s="54" t="str">
        <f xml:space="preserve"> 'Pellets (Poly)'!G51</f>
        <v>Sack (PolyEthylene Glycol Pellets)</v>
      </c>
      <c r="E51" s="54" t="str">
        <f>VLOOKUP(D51, 'Pellets (Poly)'!G:J, 4, FALSE)</f>
        <v>PolyEthylene Glycol</v>
      </c>
    </row>
    <row r="52" spans="1:5">
      <c r="A52" s="4">
        <f>'Pellets (Poly)'!A52</f>
        <v>0</v>
      </c>
      <c r="B52" s="21" t="s">
        <v>2806</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c r="A53" s="4" t="str">
        <f>'Pellets (Poly)'!A53</f>
        <v>1.0.0</v>
      </c>
      <c r="B53" s="21" t="s">
        <v>2805</v>
      </c>
      <c r="C53" s="54" t="str">
        <f t="shared" si="1"/>
        <v>Fibers (PolyEthylene Naphthalate)</v>
      </c>
      <c r="D53" s="54" t="str">
        <f xml:space="preserve"> 'Pellets (Poly)'!G53</f>
        <v>Sack (PolyEthylene Naphthalate Pellets)</v>
      </c>
      <c r="E53" s="54" t="str">
        <f>VLOOKUP(D53, 'Pellets (Poly)'!G:J, 4, FALSE)</f>
        <v>PolyEthylene Naphthalate</v>
      </c>
    </row>
    <row r="54" spans="1:5">
      <c r="A54" s="4" t="str">
        <f>'Pellets (Poly)'!A54</f>
        <v>1.0.0</v>
      </c>
      <c r="B54" s="21" t="s">
        <v>2804</v>
      </c>
      <c r="C54" s="54" t="str">
        <f t="shared" si="1"/>
        <v>Fibers (PolyEthylene Oxide)</v>
      </c>
      <c r="D54" s="54" t="str">
        <f xml:space="preserve"> 'Pellets (Poly)'!G54</f>
        <v>Sack (PolyEthylene Oxide Pellets)</v>
      </c>
      <c r="E54" s="54" t="str">
        <f>VLOOKUP(D54, 'Pellets (Poly)'!G:J, 4, FALSE)</f>
        <v>PolyEthylene Oxide</v>
      </c>
    </row>
    <row r="55" spans="1:5">
      <c r="A55" s="4">
        <f>'Pellets (Poly)'!A55</f>
        <v>0</v>
      </c>
      <c r="B55" s="21" t="s">
        <v>2803</v>
      </c>
      <c r="C55" s="54" t="str">
        <f t="shared" si="1"/>
        <v>Fibers (PolyEthylene Sulphide)</v>
      </c>
      <c r="D55" s="54" t="str">
        <f xml:space="preserve"> 'Pellets (Poly)'!G55</f>
        <v>Sack (PolyEthylene Sulphide Pellets)</v>
      </c>
      <c r="E55" s="54" t="str">
        <f>VLOOKUP(D55, 'Pellets (Poly)'!G:J, 4, FALSE)</f>
        <v>PolyEthylene Sulphide</v>
      </c>
    </row>
    <row r="56" spans="1:5">
      <c r="A56" s="4" t="str">
        <f>'Pellets (Poly)'!A56</f>
        <v>1.0.0</v>
      </c>
      <c r="B56" s="21" t="s">
        <v>2802</v>
      </c>
      <c r="C56" s="54" t="str">
        <f t="shared" si="1"/>
        <v>Fibers (PolyEthylene Terephthalate)</v>
      </c>
      <c r="D56" s="54" t="str">
        <f xml:space="preserve"> 'Pellets (Poly)'!G56</f>
        <v>Sack (PolyEthylene Terephthalate Pellets)</v>
      </c>
      <c r="E56" s="54" t="str">
        <f>VLOOKUP(D56, 'Pellets (Poly)'!G:J, 4, FALSE)</f>
        <v>PolyEthylene Terephthalate</v>
      </c>
    </row>
    <row r="57" spans="1:5">
      <c r="A57" s="4" t="str">
        <f>'Pellets (Poly)'!A57</f>
        <v>1.0.0</v>
      </c>
      <c r="B57" s="21" t="s">
        <v>2801</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c r="A58" s="4" t="str">
        <f>'Pellets (Poly)'!A58</f>
        <v>1.0.0</v>
      </c>
      <c r="B58" s="21" t="s">
        <v>2800</v>
      </c>
      <c r="C58" s="54" t="str">
        <f t="shared" si="1"/>
        <v>Fibers (PolyGlycolic Acid)</v>
      </c>
      <c r="D58" s="54" t="str">
        <f xml:space="preserve"> 'Pellets (Poly)'!G58</f>
        <v>Sack (PolyGlycolic Acid Pellets)</v>
      </c>
      <c r="E58" s="54" t="str">
        <f>VLOOKUP(D58, 'Pellets (Poly)'!G:J, 4, FALSE)</f>
        <v>PolyGlycolic Acid</v>
      </c>
    </row>
    <row r="59" spans="1:5">
      <c r="A59" s="4">
        <f>'Pellets (Poly)'!A59</f>
        <v>0</v>
      </c>
      <c r="B59" s="21" t="s">
        <v>2799</v>
      </c>
      <c r="C59" s="54" t="str">
        <f t="shared" si="1"/>
        <v>Fibers (PolyHexamethylene Adipamide)</v>
      </c>
      <c r="D59" s="54" t="str">
        <f xml:space="preserve"> 'Pellets (Poly)'!G59</f>
        <v>Sack (PolyHexamethylene Adipamide Pellets)</v>
      </c>
      <c r="E59" s="54" t="str">
        <f>VLOOKUP(D59, 'Pellets (Poly)'!G:J, 4, FALSE)</f>
        <v>PolyHexamethylene Adipamide</v>
      </c>
    </row>
    <row r="60" spans="1:5">
      <c r="A60" s="4">
        <f>'Pellets (Poly)'!A60</f>
        <v>0</v>
      </c>
      <c r="B60" s="21" t="s">
        <v>2798</v>
      </c>
      <c r="C60" s="54" t="str">
        <f t="shared" si="1"/>
        <v>Fibers (PolyHexamethylene Sebacamide)</v>
      </c>
      <c r="D60" s="54" t="str">
        <f xml:space="preserve"> 'Pellets (Poly)'!G60</f>
        <v>Sack (PolyHexamethylene Sebacamide Pellets)</v>
      </c>
      <c r="E60" s="54" t="str">
        <f>VLOOKUP(D60, 'Pellets (Poly)'!G:J, 4, FALSE)</f>
        <v>PolyHexamethylene Sebacamide</v>
      </c>
    </row>
    <row r="61" spans="1:5">
      <c r="A61" s="4" t="str">
        <f>'Pellets (Poly)'!A61</f>
        <v>1.0.0</v>
      </c>
      <c r="B61" s="21" t="s">
        <v>2797</v>
      </c>
      <c r="C61" s="54" t="str">
        <f t="shared" si="1"/>
        <v>Fibers (PolyHydroxyalkanoate)</v>
      </c>
      <c r="D61" s="54" t="str">
        <f xml:space="preserve"> 'Pellets (Poly)'!G61</f>
        <v>Sack (PolyHydroxyalkanoate Pellets)</v>
      </c>
      <c r="E61" s="54" t="str">
        <f>VLOOKUP(D61, 'Pellets (Poly)'!G:J, 4, FALSE)</f>
        <v>PolyHydroxyalkanoate</v>
      </c>
    </row>
    <row r="62" spans="1:5">
      <c r="A62" s="4">
        <f>'Pellets (Poly)'!A62</f>
        <v>0</v>
      </c>
      <c r="B62" s="21" t="s">
        <v>2796</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c r="A63" s="4" t="str">
        <f>'Pellets (Poly)'!A63</f>
        <v>1.0.0</v>
      </c>
      <c r="B63" s="21" t="s">
        <v>2795</v>
      </c>
      <c r="C63" s="54" t="str">
        <f t="shared" si="1"/>
        <v>Fibers (PolyImide)</v>
      </c>
      <c r="D63" s="54" t="str">
        <f xml:space="preserve"> 'Pellets (Poly)'!G63</f>
        <v>Sack (PolyImide Pellets)</v>
      </c>
      <c r="E63" s="54" t="str">
        <f>VLOOKUP(D63, 'Pellets (Poly)'!G:J, 4, FALSE)</f>
        <v>PolyImide</v>
      </c>
    </row>
    <row r="64" spans="1:5">
      <c r="A64" s="4">
        <f>'Pellets (Poly)'!A64</f>
        <v>0</v>
      </c>
      <c r="B64" s="21" t="s">
        <v>2794</v>
      </c>
      <c r="C64" s="54" t="str">
        <f t="shared" si="1"/>
        <v>Fibers (PolyIsoBorynl Acrylate)</v>
      </c>
      <c r="D64" s="54" t="str">
        <f xml:space="preserve"> 'Pellets (Poly)'!G64</f>
        <v>Sack (PolyIsoBorynl Acrylate Pellets)</v>
      </c>
      <c r="E64" s="54" t="str">
        <f>VLOOKUP(D64, 'Pellets (Poly)'!G:J, 4, FALSE)</f>
        <v>PolyIsoBorynl Acrylate</v>
      </c>
    </row>
    <row r="65" spans="1:5">
      <c r="A65" s="4">
        <f>'Pellets (Poly)'!A65</f>
        <v>0</v>
      </c>
      <c r="B65" s="21" t="s">
        <v>2793</v>
      </c>
      <c r="C65" s="54" t="str">
        <f t="shared" si="1"/>
        <v>Fibers (PolyIsoButyl Acrylate)</v>
      </c>
      <c r="D65" s="54" t="str">
        <f xml:space="preserve"> 'Pellets (Poly)'!G65</f>
        <v>Sack (PolyIsoButyl Acrylate Pellets)</v>
      </c>
      <c r="E65" s="54" t="str">
        <f>VLOOKUP(D65, 'Pellets (Poly)'!G:J, 4, FALSE)</f>
        <v>PolyIsoButyl Acrylate</v>
      </c>
    </row>
    <row r="66" spans="1:5">
      <c r="A66" s="4" t="str">
        <f>'Pellets (Poly)'!A66</f>
        <v>1.0.0</v>
      </c>
      <c r="B66" s="21" t="s">
        <v>2792</v>
      </c>
      <c r="C66" s="54" t="str">
        <f t="shared" si="1"/>
        <v>Fibers (PolyIsoButylene)</v>
      </c>
      <c r="D66" s="54" t="str">
        <f xml:space="preserve"> 'Pellets (Poly)'!G66</f>
        <v>Sack (PolyIsoButylene Pellets)</v>
      </c>
      <c r="E66" s="54" t="str">
        <f>VLOOKUP(D66, 'Pellets (Poly)'!G:J, 4, FALSE)</f>
        <v>PolyIsoButylene</v>
      </c>
    </row>
    <row r="67" spans="1:5">
      <c r="A67" s="4" t="str">
        <f>'Pellets (Poly)'!A67</f>
        <v>1.0.0</v>
      </c>
      <c r="B67" s="21" t="s">
        <v>2791</v>
      </c>
      <c r="C67" s="54" t="str">
        <f t="shared" si="1"/>
        <v>Fibers (PolyIsoPrene)</v>
      </c>
      <c r="D67" s="54" t="str">
        <f xml:space="preserve"> 'Pellets (Poly)'!G67</f>
        <v>Sack (PolyIsoPrene Pellets)</v>
      </c>
      <c r="E67" s="54" t="str">
        <f>VLOOKUP(D67, 'Pellets (Poly)'!G:J, 4, FALSE)</f>
        <v>PolyIsoPrene</v>
      </c>
    </row>
    <row r="68" spans="1:5">
      <c r="A68" s="4" t="str">
        <f>'Pellets (Poly)'!A68</f>
        <v>1.0.0</v>
      </c>
      <c r="B68" s="21" t="s">
        <v>2790</v>
      </c>
      <c r="C68" s="54" t="str">
        <f t="shared" si="1"/>
        <v>Fibers (PolyLactic Acid)</v>
      </c>
      <c r="D68" s="54" t="str">
        <f xml:space="preserve"> 'Pellets (Poly)'!G68</f>
        <v>Sack (PolyLactic Acid Pellets)</v>
      </c>
      <c r="E68" s="54" t="str">
        <f>VLOOKUP(D68, 'Pellets (Poly)'!G:J, 4, FALSE)</f>
        <v>PolyLactic Acid</v>
      </c>
    </row>
    <row r="69" spans="1:5">
      <c r="A69" s="4">
        <f>'Pellets (Poly)'!A69</f>
        <v>0</v>
      </c>
      <c r="B69" s="21" t="s">
        <v>2789</v>
      </c>
      <c r="C69" s="54" t="str">
        <f t="shared" si="1"/>
        <v>Fibers (PolyLactic-Co-Glycolic Acid)</v>
      </c>
      <c r="D69" s="54" t="str">
        <f xml:space="preserve"> 'Pellets (Poly)'!G69</f>
        <v>Sack (PolyLactic-Co-Glycolic Acid Pellets)</v>
      </c>
      <c r="E69" s="54" t="str">
        <f>VLOOKUP(D69, 'Pellets (Poly)'!G:J, 4, FALSE)</f>
        <v>PolyLactic-Co-Glycolic Acid</v>
      </c>
    </row>
    <row r="70" spans="1:5">
      <c r="A70" s="4">
        <f>'Pellets (Poly)'!A70</f>
        <v>0</v>
      </c>
      <c r="B70" s="21" t="s">
        <v>2788</v>
      </c>
      <c r="C70" s="54" t="str">
        <f t="shared" si="1"/>
        <v>Fibers (PolyMethyl Acrylate)</v>
      </c>
      <c r="D70" s="54" t="str">
        <f xml:space="preserve"> 'Pellets (Poly)'!G70</f>
        <v>Sack (PolyMethyl Acrylate Pellets)</v>
      </c>
      <c r="E70" s="54" t="str">
        <f>VLOOKUP(D70, 'Pellets (Poly)'!G:J, 4, FALSE)</f>
        <v>PolyMethyl Acrylate</v>
      </c>
    </row>
    <row r="71" spans="1:5">
      <c r="A71" s="4">
        <f>'Pellets (Poly)'!A71</f>
        <v>0</v>
      </c>
      <c r="B71" s="21" t="s">
        <v>2787</v>
      </c>
      <c r="C71" s="54" t="str">
        <f t="shared" si="1"/>
        <v>Fibers (PolyMethyl Cyanoacrylate)</v>
      </c>
      <c r="D71" s="54" t="str">
        <f xml:space="preserve"> 'Pellets (Poly)'!G71</f>
        <v>Sack (PolyMethyl Cyanoacrylate Pellets)</v>
      </c>
      <c r="E71" s="54" t="str">
        <f>VLOOKUP(D71, 'Pellets (Poly)'!G:J, 4, FALSE)</f>
        <v>PolyMethyl Cyanoacrylate</v>
      </c>
    </row>
    <row r="72" spans="1:5">
      <c r="A72" s="4">
        <f>'Pellets (Poly)'!A72</f>
        <v>0</v>
      </c>
      <c r="B72" s="21" t="s">
        <v>2786</v>
      </c>
      <c r="C72" s="54" t="str">
        <f t="shared" si="1"/>
        <v>Fibers (PolyMethyl Methacrylate)</v>
      </c>
      <c r="D72" s="54" t="str">
        <f xml:space="preserve"> 'Pellets (Poly)'!G72</f>
        <v>Sack (PolyMethyl Methacrylate Pellets)</v>
      </c>
      <c r="E72" s="54" t="str">
        <f>VLOOKUP(D72, 'Pellets (Poly)'!G:J, 4, FALSE)</f>
        <v>PolyMethyl Methacrylate</v>
      </c>
    </row>
    <row r="73" spans="1:5">
      <c r="A73" s="4">
        <f>'Pellets (Poly)'!A73</f>
        <v>0</v>
      </c>
      <c r="B73" s="21" t="s">
        <v>2785</v>
      </c>
      <c r="C73" s="54" t="str">
        <f t="shared" si="1"/>
        <v>Fibers (PolyM-Methyl Styrene)</v>
      </c>
      <c r="D73" s="54" t="str">
        <f xml:space="preserve"> 'Pellets (Poly)'!G73</f>
        <v>Sack (PolyM-Methyl Styrene Pellets)</v>
      </c>
      <c r="E73" s="54" t="str">
        <f>VLOOKUP(D73, 'Pellets (Poly)'!G:J, 4, FALSE)</f>
        <v>PolyM-Methyl Styrene</v>
      </c>
    </row>
    <row r="74" spans="1:5">
      <c r="A74" s="4">
        <f>'Pellets (Poly)'!A74</f>
        <v>0</v>
      </c>
      <c r="B74" s="21" t="s">
        <v>2784</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c r="A75" s="4">
        <f>'Pellets (Poly)'!A75</f>
        <v>0</v>
      </c>
      <c r="B75" s="21" t="s">
        <v>2783</v>
      </c>
      <c r="C75" s="54" t="str">
        <f t="shared" si="1"/>
        <v>Fibers (PolyN-Butyl Acrylate)</v>
      </c>
      <c r="D75" s="54" t="str">
        <f xml:space="preserve"> 'Pellets (Poly)'!G75</f>
        <v>Sack (PolyN-Butyl Acrylate Pellets)</v>
      </c>
      <c r="E75" s="54" t="str">
        <f>VLOOKUP(D75, 'Pellets (Poly)'!G:J, 4, FALSE)</f>
        <v>PolyN-Butyl Acrylate</v>
      </c>
    </row>
    <row r="76" spans="1:5">
      <c r="A76" s="4" t="str">
        <f>'Pellets (Poly)'!A76</f>
        <v>1.0.0</v>
      </c>
      <c r="B76" s="21" t="s">
        <v>2782</v>
      </c>
      <c r="C76" s="54" t="str">
        <f t="shared" si="1"/>
        <v>Fibers (PolyOxymethylene)</v>
      </c>
      <c r="D76" s="54" t="str">
        <f xml:space="preserve"> 'Pellets (Poly)'!G76</f>
        <v>Sack (PolyOxymethylene Pellets)</v>
      </c>
      <c r="E76" s="54" t="str">
        <f>VLOOKUP(D76, 'Pellets (Poly)'!G:J, 4, FALSE)</f>
        <v>PolyOxymethylene</v>
      </c>
    </row>
    <row r="77" spans="1:5">
      <c r="A77" s="4">
        <f>'Pellets (Poly)'!A77</f>
        <v>0</v>
      </c>
      <c r="B77" s="21" t="s">
        <v>2781</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c r="A78" s="4">
        <f>'Pellets (Poly)'!A78</f>
        <v>0</v>
      </c>
      <c r="B78" s="21" t="s">
        <v>2780</v>
      </c>
      <c r="C78" s="54" t="str">
        <f t="shared" si="1"/>
        <v>Fibers (PolyPhenol)</v>
      </c>
      <c r="D78" s="54" t="str">
        <f xml:space="preserve"> 'Pellets (Poly)'!G78</f>
        <v>Sack (PolyPhenol Pellets)</v>
      </c>
      <c r="E78" s="54" t="str">
        <f>VLOOKUP(D78, 'Pellets (Poly)'!G:J, 4, FALSE)</f>
        <v>PolyPhenol</v>
      </c>
    </row>
    <row r="79" spans="1:5">
      <c r="A79" s="4">
        <f>'Pellets (Poly)'!A79</f>
        <v>0</v>
      </c>
      <c r="B79" s="21" t="s">
        <v>2779</v>
      </c>
      <c r="C79" s="54" t="str">
        <f t="shared" si="1"/>
        <v>Fibers (PolyPhenylene Oxide)</v>
      </c>
      <c r="D79" s="54" t="str">
        <f xml:space="preserve"> 'Pellets (Poly)'!G79</f>
        <v>Sack (PolyPhenylene Oxide Pellets)</v>
      </c>
      <c r="E79" s="54" t="str">
        <f>VLOOKUP(D79, 'Pellets (Poly)'!G:J, 4, FALSE)</f>
        <v>PolyPhenylene Oxide</v>
      </c>
    </row>
    <row r="80" spans="1:5">
      <c r="A80" s="4">
        <f>'Pellets (Poly)'!A80</f>
        <v>0</v>
      </c>
      <c r="B80" s="21" t="s">
        <v>2778</v>
      </c>
      <c r="C80" s="54" t="str">
        <f t="shared" si="1"/>
        <v>Fibers (PolyPhosphazene)</v>
      </c>
      <c r="D80" s="54" t="str">
        <f xml:space="preserve"> 'Pellets (Poly)'!G80</f>
        <v>Sack (PolyPhosphazene Pellets)</v>
      </c>
      <c r="E80" s="54" t="str">
        <f>VLOOKUP(D80, 'Pellets (Poly)'!G:J, 4, FALSE)</f>
        <v>PolyPhosphazene</v>
      </c>
    </row>
    <row r="81" spans="1:5">
      <c r="A81" s="4">
        <f>'Pellets (Poly)'!A81</f>
        <v>0</v>
      </c>
      <c r="B81" s="21" t="s">
        <v>2777</v>
      </c>
      <c r="C81" s="54" t="str">
        <f t="shared" si="1"/>
        <v>Fibers (PolyP-Methyl Styrene)</v>
      </c>
      <c r="D81" s="54" t="str">
        <f xml:space="preserve"> 'Pellets (Poly)'!G81</f>
        <v>Sack (PolyP-Methyl Styrene Pellets)</v>
      </c>
      <c r="E81" s="54" t="str">
        <f>VLOOKUP(D81, 'Pellets (Poly)'!G:J, 4, FALSE)</f>
        <v>PolyP-Methyl Styrene</v>
      </c>
    </row>
    <row r="82" spans="1:5">
      <c r="A82" s="4">
        <f>'Pellets (Poly)'!A82</f>
        <v>0</v>
      </c>
      <c r="B82" s="21" t="s">
        <v>2776</v>
      </c>
      <c r="C82" s="54" t="str">
        <f t="shared" si="1"/>
        <v>Fibers (PolyP-Phenylene Sulphide)</v>
      </c>
      <c r="D82" s="54" t="str">
        <f xml:space="preserve"> 'Pellets (Poly)'!G82</f>
        <v>Sack (PolyP-Phenylene Sulphide Pellets)</v>
      </c>
      <c r="E82" s="54" t="str">
        <f>VLOOKUP(D82, 'Pellets (Poly)'!G:J, 4, FALSE)</f>
        <v>PolyP-Phenylene Sulphide</v>
      </c>
    </row>
    <row r="83" spans="1:5">
      <c r="A83" s="4">
        <f>'Pellets (Poly)'!A83</f>
        <v>0</v>
      </c>
      <c r="B83" s="21" t="s">
        <v>2775</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c r="A84" s="4" t="str">
        <f>'Pellets (Poly)'!A84</f>
        <v>1.0.0</v>
      </c>
      <c r="B84" s="21" t="s">
        <v>2774</v>
      </c>
      <c r="C84" s="54" t="str">
        <f>$C$1&amp;" ("&amp;E84&amp;")"</f>
        <v>Fibers (PolyPropylene)</v>
      </c>
      <c r="D84" s="54" t="str">
        <f xml:space="preserve"> 'Pellets (Poly)'!G84</f>
        <v>Sack (PolyPropylene Pellets)</v>
      </c>
      <c r="E84" s="54" t="str">
        <f>VLOOKUP(D84, 'Pellets (Poly)'!G:J, 4, FALSE)</f>
        <v>PolyPropylene</v>
      </c>
    </row>
    <row r="85" spans="1:5">
      <c r="A85" s="4">
        <f>'Pellets (Poly)'!A85</f>
        <v>0</v>
      </c>
      <c r="B85" s="21" t="s">
        <v>2773</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c r="A86" s="4">
        <f>'Pellets (Poly)'!A86</f>
        <v>0</v>
      </c>
      <c r="B86" s="21" t="s">
        <v>2772</v>
      </c>
      <c r="C86" s="54" t="str">
        <f t="shared" si="2"/>
        <v>Fibers (PolyPropylene Oxide)</v>
      </c>
      <c r="D86" s="54" t="str">
        <f xml:space="preserve"> 'Pellets (Poly)'!G86</f>
        <v>Sack (PolyPropylene Oxide Pellets)</v>
      </c>
      <c r="E86" s="54" t="str">
        <f>VLOOKUP(D86, 'Pellets (Poly)'!G:J, 4, FALSE)</f>
        <v>PolyPropylene Oxide</v>
      </c>
    </row>
    <row r="87" spans="1:5">
      <c r="A87" s="4" t="str">
        <f>'Pellets (Poly)'!A87</f>
        <v>1.0.0</v>
      </c>
      <c r="B87" s="21" t="s">
        <v>2771</v>
      </c>
      <c r="C87" s="54" t="str">
        <f t="shared" si="2"/>
        <v>Fibers (PolyStyrene)</v>
      </c>
      <c r="D87" s="54" t="str">
        <f xml:space="preserve"> 'Pellets (Poly)'!G87</f>
        <v>Sack (PolyStyrene Pellets)</v>
      </c>
      <c r="E87" s="54" t="str">
        <f>VLOOKUP(D87, 'Pellets (Poly)'!G:J, 4, FALSE)</f>
        <v>PolyStyrene</v>
      </c>
    </row>
    <row r="88" spans="1:5">
      <c r="A88" s="4">
        <f>'Pellets (Poly)'!A88</f>
        <v>0</v>
      </c>
      <c r="B88" s="21" t="s">
        <v>2770</v>
      </c>
      <c r="C88" s="54" t="str">
        <f t="shared" si="2"/>
        <v>Fibers (PolyTert-Butyl Acrylate)</v>
      </c>
      <c r="D88" s="54" t="str">
        <f xml:space="preserve"> 'Pellets (Poly)'!G88</f>
        <v>Sack (PolyTert-Butyl Acrylate Pellets)</v>
      </c>
      <c r="E88" s="54" t="str">
        <f>VLOOKUP(D88, 'Pellets (Poly)'!G:J, 4, FALSE)</f>
        <v>PolyTert-Butyl Acrylate</v>
      </c>
    </row>
    <row r="89" spans="1:5">
      <c r="A89" s="4" t="str">
        <f>'Pellets (Poly)'!A89</f>
        <v>1.0.0</v>
      </c>
      <c r="B89" s="21" t="s">
        <v>2769</v>
      </c>
      <c r="C89" s="54" t="str">
        <f t="shared" si="2"/>
        <v>Fibers (PolyTetraFluoroEthylene)</v>
      </c>
      <c r="D89" s="54" t="str">
        <f xml:space="preserve"> 'Pellets (Poly)'!G89</f>
        <v>Sack (PolyTetraFluoroEthylene Pellets)</v>
      </c>
      <c r="E89" s="54" t="str">
        <f>VLOOKUP(D89, 'Pellets (Poly)'!G:J, 4, FALSE)</f>
        <v>PolyTetraFluoroEthylene</v>
      </c>
    </row>
    <row r="90" spans="1:5">
      <c r="A90" s="4">
        <f>'Pellets (Poly)'!A90</f>
        <v>0</v>
      </c>
      <c r="B90" s="21" t="s">
        <v>2768</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c r="A91" s="4">
        <f>'Pellets (Poly)'!A91</f>
        <v>0</v>
      </c>
      <c r="B91" s="21" t="s">
        <v>2767</v>
      </c>
      <c r="C91" s="54" t="str">
        <f t="shared" si="2"/>
        <v>Fibers (PolyTetramethylene Glycol)</v>
      </c>
      <c r="D91" s="54" t="str">
        <f xml:space="preserve"> 'Pellets (Poly)'!G91</f>
        <v>Sack (PolyTetramethylene Glycol Pellets)</v>
      </c>
      <c r="E91" s="54" t="str">
        <f>VLOOKUP(D91, 'Pellets (Poly)'!G:J, 4, FALSE)</f>
        <v>PolyTetramethylene Glycol</v>
      </c>
    </row>
    <row r="92" spans="1:5">
      <c r="A92" s="4">
        <f>'Pellets (Poly)'!A92</f>
        <v>0</v>
      </c>
      <c r="B92" s="21" t="s">
        <v>2766</v>
      </c>
      <c r="C92" s="54" t="str">
        <f t="shared" si="2"/>
        <v>Fibers (PolyThiazyl)</v>
      </c>
      <c r="D92" s="54" t="str">
        <f xml:space="preserve"> 'Pellets (Poly)'!G92</f>
        <v>Sack (PolyThiazyl Pellets)</v>
      </c>
      <c r="E92" s="54" t="str">
        <f>VLOOKUP(D92, 'Pellets (Poly)'!G:J, 4, FALSE)</f>
        <v>PolyThiazyl</v>
      </c>
    </row>
    <row r="93" spans="1:5">
      <c r="A93" s="4" t="str">
        <f>'Pellets (Poly)'!A93</f>
        <v>1.0.0</v>
      </c>
      <c r="B93" s="21" t="s">
        <v>2765</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c r="A94" s="4" t="str">
        <f>'Pellets (Poly)'!A94</f>
        <v>1.0.0</v>
      </c>
      <c r="B94" s="21" t="s">
        <v>2764</v>
      </c>
      <c r="C94" s="54" t="str">
        <f t="shared" si="2"/>
        <v>Fibers (PolyUrethane)</v>
      </c>
      <c r="D94" s="54" t="str">
        <f xml:space="preserve"> 'Pellets (Poly)'!G94</f>
        <v>Sack (PolyUrethane Pellets)</v>
      </c>
      <c r="E94" s="54" t="str">
        <f>VLOOKUP(D94, 'Pellets (Poly)'!G:J, 4, FALSE)</f>
        <v>PolyUrethane</v>
      </c>
    </row>
    <row r="95" spans="1:5">
      <c r="A95" s="4" t="str">
        <f>'Pellets (Poly)'!A95</f>
        <v>1.0.0</v>
      </c>
      <c r="B95" s="21" t="s">
        <v>2763</v>
      </c>
      <c r="C95" s="54" t="str">
        <f t="shared" si="2"/>
        <v>Fibers (PolyVinyl Acetate)</v>
      </c>
      <c r="D95" s="54" t="str">
        <f xml:space="preserve"> 'Pellets (Poly)'!G95</f>
        <v>Sack (PolyVinyl Acetate Pellets)</v>
      </c>
      <c r="E95" s="54" t="str">
        <f>VLOOKUP(D95, 'Pellets (Poly)'!G:J, 4, FALSE)</f>
        <v>PolyVinyl Acetate</v>
      </c>
    </row>
    <row r="96" spans="1:5">
      <c r="A96" s="4" t="str">
        <f>'Pellets (Poly)'!A96</f>
        <v>1.0.0</v>
      </c>
      <c r="B96" s="21" t="s">
        <v>2762</v>
      </c>
      <c r="C96" s="54" t="str">
        <f t="shared" si="2"/>
        <v>Fibers (PolyVinyl Alcohol)</v>
      </c>
      <c r="D96" s="54" t="str">
        <f xml:space="preserve"> 'Pellets (Poly)'!G96</f>
        <v>Sack (PolyVinyl Alcohol Pellets)</v>
      </c>
      <c r="E96" s="54" t="str">
        <f>VLOOKUP(D96, 'Pellets (Poly)'!G:J, 4, FALSE)</f>
        <v>PolyVinyl Alcohol</v>
      </c>
    </row>
    <row r="97" spans="1:5">
      <c r="A97" s="4">
        <f>'Pellets (Poly)'!A97</f>
        <v>0</v>
      </c>
      <c r="B97" s="21" t="s">
        <v>2761</v>
      </c>
      <c r="C97" s="54" t="str">
        <f t="shared" si="2"/>
        <v>Fibers (PolyVinyl Butyral)</v>
      </c>
      <c r="D97" s="54" t="str">
        <f xml:space="preserve"> 'Pellets (Poly)'!G97</f>
        <v>Sack (PolyVinyl Butyral Pellets)</v>
      </c>
      <c r="E97" s="54" t="str">
        <f>VLOOKUP(D97, 'Pellets (Poly)'!G:J, 4, FALSE)</f>
        <v>PolyVinyl Butyral</v>
      </c>
    </row>
    <row r="98" spans="1:5">
      <c r="A98" s="4" t="str">
        <f>'Pellets (Poly)'!A98</f>
        <v>1.0.0</v>
      </c>
      <c r="B98" s="21" t="s">
        <v>2760</v>
      </c>
      <c r="C98" s="54" t="str">
        <f t="shared" si="2"/>
        <v>Fibers (PolyVinyl Chloride)</v>
      </c>
      <c r="D98" s="54" t="str">
        <f xml:space="preserve"> 'Pellets (Poly)'!G98</f>
        <v>Sack (PolyVinyl Chloride Pellets)</v>
      </c>
      <c r="E98" s="54" t="str">
        <f>VLOOKUP(D98, 'Pellets (Poly)'!G:J, 4, FALSE)</f>
        <v>PolyVinyl Chloride</v>
      </c>
    </row>
    <row r="99" spans="1:5">
      <c r="A99" s="4" t="str">
        <f>'Pellets (Poly)'!A99</f>
        <v>1.0.0</v>
      </c>
      <c r="B99" s="21" t="s">
        <v>2759</v>
      </c>
      <c r="C99" s="54" t="str">
        <f t="shared" si="2"/>
        <v>Fibers (PolyVinyl Chloride Acetate)</v>
      </c>
      <c r="D99" s="54" t="str">
        <f xml:space="preserve"> 'Pellets (Poly)'!G99</f>
        <v>Sack (PolyVinyl Chloride Acetate Pellets)</v>
      </c>
      <c r="E99" s="54" t="str">
        <f>VLOOKUP(D99, 'Pellets (Poly)'!G:J, 4, FALSE)</f>
        <v>PolyVinyl Chloride Acetate</v>
      </c>
    </row>
    <row r="100" spans="1:5">
      <c r="A100" s="4">
        <f>'Pellets (Poly)'!A100</f>
        <v>0</v>
      </c>
      <c r="B100" s="21" t="s">
        <v>2758</v>
      </c>
      <c r="C100" s="54" t="str">
        <f t="shared" si="2"/>
        <v>Fibers (PolyVinyl Fluoride)</v>
      </c>
      <c r="D100" s="54" t="str">
        <f xml:space="preserve"> 'Pellets (Poly)'!G100</f>
        <v>Sack (PolyVinyl Fluoride Pellets)</v>
      </c>
      <c r="E100" s="54" t="str">
        <f>VLOOKUP(D100, 'Pellets (Poly)'!G:J, 4, FALSE)</f>
        <v>PolyVinyl Fluoride</v>
      </c>
    </row>
    <row r="101" spans="1:5">
      <c r="A101" s="4">
        <f>'Pellets (Poly)'!A101</f>
        <v>0</v>
      </c>
      <c r="B101" s="21" t="s">
        <v>2757</v>
      </c>
      <c r="C101" s="54" t="str">
        <f t="shared" si="2"/>
        <v>Fibers (PolyVinyl Formal)</v>
      </c>
      <c r="D101" s="54" t="str">
        <f xml:space="preserve"> 'Pellets (Poly)'!G101</f>
        <v>Sack (PolyVinyl Formal Pellets)</v>
      </c>
      <c r="E101" s="54" t="str">
        <f>VLOOKUP(D101, 'Pellets (Poly)'!G:J, 4, FALSE)</f>
        <v>PolyVinyl Formal</v>
      </c>
    </row>
    <row r="102" spans="1:5">
      <c r="A102" s="4">
        <f>'Pellets (Poly)'!A102</f>
        <v>0</v>
      </c>
      <c r="B102" s="21" t="s">
        <v>2756</v>
      </c>
      <c r="C102" s="54" t="str">
        <f t="shared" si="2"/>
        <v>Fibers (PolyVinyl Methyl Ether)</v>
      </c>
      <c r="D102" s="54" t="str">
        <f xml:space="preserve"> 'Pellets (Poly)'!G102</f>
        <v>Sack (PolyVinyl Methyl Ether Pellets)</v>
      </c>
      <c r="E102" s="54" t="str">
        <f>VLOOKUP(D102, 'Pellets (Poly)'!G:J, 4, FALSE)</f>
        <v>PolyVinyl Methyl Ether</v>
      </c>
    </row>
    <row r="103" spans="1:5">
      <c r="A103" s="4">
        <f>'Pellets (Poly)'!A103</f>
        <v>0</v>
      </c>
      <c r="B103" s="21" t="s">
        <v>2755</v>
      </c>
      <c r="C103" s="54" t="str">
        <f t="shared" si="2"/>
        <v>Fibers (PolyVinylidene Dichloride)</v>
      </c>
      <c r="D103" s="54" t="str">
        <f xml:space="preserve"> 'Pellets (Poly)'!G103</f>
        <v>Sack (PolyVinylidene Dichloride Pellets)</v>
      </c>
      <c r="E103" s="54" t="str">
        <f>VLOOKUP(D103, 'Pellets (Poly)'!G:J, 4, FALSE)</f>
        <v>PolyVinylidene Dichloride</v>
      </c>
    </row>
    <row r="104" spans="1:5">
      <c r="A104" s="4">
        <f>'Pellets (Poly)'!A104</f>
        <v>0</v>
      </c>
      <c r="B104" s="21" t="s">
        <v>2754</v>
      </c>
      <c r="C104" s="54" t="str">
        <f t="shared" si="2"/>
        <v>Fibers (PolyVinylidene Fluoride)</v>
      </c>
      <c r="D104" s="54" t="str">
        <f xml:space="preserve"> 'Pellets (Poly)'!G104</f>
        <v>Sack (PolyVinylidene Fluoride Pellets)</v>
      </c>
      <c r="E104" s="54" t="str">
        <f>VLOOKUP(D104, 'Pellets (Poly)'!G:J, 4, FALSE)</f>
        <v>PolyVinylidene Fluoride</v>
      </c>
    </row>
    <row r="105" spans="1:5">
      <c r="A105" s="4">
        <f>'Pellets (Poly)'!A105</f>
        <v>0</v>
      </c>
      <c r="B105" s="21" t="s">
        <v>2753</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c r="A106" s="4">
        <f>'Pellets (Poly)'!A106</f>
        <v>0</v>
      </c>
      <c r="B106" s="21" t="s">
        <v>2752</v>
      </c>
      <c r="C106" s="54" t="str">
        <f t="shared" si="2"/>
        <v>Fibers (Styrene-Acrylonitrile)</v>
      </c>
      <c r="D106" s="54" t="str">
        <f xml:space="preserve"> 'Pellets (Poly)'!G106</f>
        <v>Sack (Styrene-Acrylonitrile Pellets)</v>
      </c>
      <c r="E106" s="54" t="str">
        <f>VLOOKUP(D106, 'Pellets (Poly)'!G:J, 4, FALSE)</f>
        <v>Styrene-Acrylonitrile</v>
      </c>
    </row>
    <row r="107" spans="1:5">
      <c r="A107" s="4" t="str">
        <f>'Pellets (Poly)'!A107</f>
        <v>1.0.0</v>
      </c>
      <c r="B107" s="21" t="s">
        <v>2751</v>
      </c>
      <c r="C107" s="54" t="str">
        <f t="shared" si="2"/>
        <v>Fibers (Styrene-Butadiene Rubber)</v>
      </c>
      <c r="D107" s="54" t="str">
        <f xml:space="preserve"> 'Pellets (Poly)'!G107</f>
        <v>Sack (Styrene-Butadiene Rubber Pellets)</v>
      </c>
      <c r="E107" s="54" t="str">
        <f>VLOOKUP(D107, 'Pellets (Poly)'!G:J, 4, FALSE)</f>
        <v>Styrene-Butadiene Rubber</v>
      </c>
    </row>
    <row r="108" spans="1:5">
      <c r="A108" s="4">
        <f>'Pellets (Poly)'!A108</f>
        <v>0</v>
      </c>
      <c r="B108" s="21" t="s">
        <v>2750</v>
      </c>
      <c r="C108" s="54" t="str">
        <f t="shared" si="2"/>
        <v>Fibers (Styrene-Butadiene-Styrene)</v>
      </c>
      <c r="D108" s="54" t="str">
        <f xml:space="preserve"> 'Pellets (Poly)'!G108</f>
        <v>Sack (Styrene-Butadiene-Styrene Pellets)</v>
      </c>
      <c r="E108" s="54" t="str">
        <f>VLOOKUP(D108, 'Pellets (Poly)'!G:J, 4, FALSE)</f>
        <v>Styrene-Butadiene-Styrene</v>
      </c>
    </row>
    <row r="109" spans="1:5">
      <c r="A109" s="4">
        <f>'Pellets (Poly)'!A109</f>
        <v>0</v>
      </c>
      <c r="B109" s="21" t="s">
        <v>2749</v>
      </c>
      <c r="C109" s="54" t="str">
        <f t="shared" si="2"/>
        <v>Fibers (Styrene-Isoprene-Styrene)</v>
      </c>
      <c r="D109" s="54" t="str">
        <f xml:space="preserve"> 'Pellets (Poly)'!G109</f>
        <v>Sack (Styrene-Isoprene-Styrene Pellets)</v>
      </c>
      <c r="E109" s="54" t="str">
        <f>VLOOKUP(D109, 'Pellets (Poly)'!G:J, 4, FALSE)</f>
        <v>Styrene-Isoprene-Styrene</v>
      </c>
    </row>
    <row r="110" spans="1:5">
      <c r="A110" s="4">
        <f>'Pellets (Poly)'!A110</f>
        <v>0</v>
      </c>
      <c r="B110" s="21" t="s">
        <v>2748</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c r="A111" s="4" t="str">
        <f>'Pellets (Poly)'!A111</f>
        <v>1.0.0</v>
      </c>
      <c r="B111" s="21" t="s">
        <v>2747</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c r="A112" s="4">
        <f>'Pellets (Poly)'!A112</f>
        <v>0</v>
      </c>
      <c r="B112" s="21" t="s">
        <v>2746</v>
      </c>
      <c r="C112" s="54" t="str">
        <f t="shared" si="2"/>
        <v>Fibers (Urea-Formaldehyde Polymers)</v>
      </c>
      <c r="D112" s="54" t="str">
        <f xml:space="preserve"> 'Pellets (Poly)'!G112</f>
        <v>Sack (Urea-Formaldehyde Polymers Pellets)</v>
      </c>
      <c r="E112" s="54" t="str">
        <f>VLOOKUP(D112, 'Pellets (Poly)'!G:J, 4, FALSE)</f>
        <v>Urea-Formaldehyde Polymers</v>
      </c>
    </row>
    <row r="113" spans="1:5">
      <c r="A113" s="4" t="str">
        <f>'Pellets (Poly)'!A113</f>
        <v>1.0.0</v>
      </c>
      <c r="B113" s="21" t="s">
        <v>2745</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c r="A114" s="4" t="str">
        <f>'Pellets (Poly)'!A114</f>
        <v>1.0.0</v>
      </c>
      <c r="B114" s="21" t="s">
        <v>2744</v>
      </c>
      <c r="C114" s="54" t="str">
        <f t="shared" si="2"/>
        <v>Fibers (Vinyl Acetate-Acrylic Acid)</v>
      </c>
      <c r="D114" s="54" t="str">
        <f xml:space="preserve"> 'Pellets (Poly)'!G114</f>
        <v>Sack (Vinyl Acetate-Acrylic Acid Pellets)</v>
      </c>
      <c r="E114" s="54" t="str">
        <f>VLOOKUP(D114, 'Pellets (Poly)'!G:J, 4, FALSE)</f>
        <v>Vinyl Acetate-Acrylic Acid</v>
      </c>
    </row>
    <row r="115" spans="1:5">
      <c r="A115" s="4"/>
    </row>
    <row r="116" spans="1:5">
      <c r="A116" s="4"/>
    </row>
    <row r="117" spans="1:5">
      <c r="A117" s="4"/>
    </row>
    <row r="118" spans="1:5">
      <c r="A118" s="4"/>
    </row>
    <row r="119" spans="1:5">
      <c r="A119" s="4"/>
    </row>
    <row r="120" spans="1:5">
      <c r="A120" s="4"/>
    </row>
    <row r="121" spans="1:5">
      <c r="A121" s="4"/>
    </row>
    <row r="122" spans="1:5">
      <c r="A122" s="4"/>
    </row>
    <row r="123" spans="1:5">
      <c r="A123" s="4"/>
    </row>
    <row r="124" spans="1:5">
      <c r="A124" s="4"/>
    </row>
    <row r="125" spans="1:5">
      <c r="A125" s="4"/>
    </row>
    <row r="126" spans="1:5">
      <c r="A126" s="4"/>
    </row>
    <row r="127" spans="1:5">
      <c r="A127" s="4"/>
    </row>
    <row r="128" spans="1:5">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M115"/>
  <sheetViews>
    <sheetView workbookViewId="0">
      <selection sqref="A1:D1048576"/>
    </sheetView>
  </sheetViews>
  <sheetFormatPr baseColWidth="10" defaultColWidth="8.83203125" defaultRowHeight="12" x14ac:dyDescent="0"/>
  <cols>
    <col min="4" max="4" width="21.33203125" customWidth="1"/>
    <col min="5" max="5" width="39.5" customWidth="1"/>
    <col min="6" max="6" width="29.1640625" customWidth="1"/>
    <col min="7" max="7" width="14.6640625" customWidth="1"/>
    <col min="9" max="9" width="19.5" customWidth="1"/>
    <col min="10" max="10" width="25.5" customWidth="1"/>
    <col min="11" max="11" width="9.5" customWidth="1"/>
    <col min="12" max="12" width="15.1640625" customWidth="1"/>
    <col min="13" max="13" width="12" customWidth="1"/>
  </cols>
  <sheetData>
    <row r="1" spans="1:13" ht="28">
      <c r="A1" s="5" t="str">
        <f>[1]Enums!$A$93</f>
        <v>Version</v>
      </c>
      <c r="B1" s="19" t="s">
        <v>426</v>
      </c>
      <c r="C1" s="19" t="s">
        <v>427</v>
      </c>
      <c r="D1" s="53" t="s">
        <v>3999</v>
      </c>
      <c r="E1" s="63" t="s">
        <v>3980</v>
      </c>
      <c r="F1" s="53" t="s">
        <v>3998</v>
      </c>
      <c r="G1" s="5" t="s">
        <v>3996</v>
      </c>
      <c r="H1" s="5" t="s">
        <v>3997</v>
      </c>
      <c r="I1" s="5" t="s">
        <v>4030</v>
      </c>
      <c r="J1" s="70" t="s">
        <v>80</v>
      </c>
      <c r="K1" s="37" t="s">
        <v>401</v>
      </c>
      <c r="L1" s="37" t="s">
        <v>402</v>
      </c>
      <c r="M1" s="5"/>
    </row>
    <row r="2" spans="1:13">
      <c r="A2" s="4" t="str">
        <f>[1]Enums!$A$94</f>
        <v>1.0.0</v>
      </c>
      <c r="B2" s="21" t="s">
        <v>3990</v>
      </c>
      <c r="C2" s="21" t="s">
        <v>3991</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c r="A3" s="4" t="str">
        <f>[1]Enums!$A$94</f>
        <v>1.0.0</v>
      </c>
      <c r="B3" s="21" t="s">
        <v>3992</v>
      </c>
      <c r="C3" s="21" t="s">
        <v>3993</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c r="A4" s="4" t="str">
        <f>[1]Enums!$A$94</f>
        <v>1.0.0</v>
      </c>
      <c r="B4" s="21" t="s">
        <v>3994</v>
      </c>
      <c r="C4" s="21" t="s">
        <v>3995</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c r="A5" s="4" t="str">
        <f>[1]Enums!$A$94</f>
        <v>1.0.0</v>
      </c>
      <c r="B5" s="21" t="s">
        <v>4000</v>
      </c>
      <c r="C5" s="21" t="s">
        <v>4001</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c r="A6" s="4" t="str">
        <f>[1]Enums!$A$94</f>
        <v>1.0.0</v>
      </c>
      <c r="B6" s="21" t="s">
        <v>4002</v>
      </c>
      <c r="C6" s="21" t="s">
        <v>4003</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c r="A7" s="4" t="str">
        <f>[1]Enums!$A$94</f>
        <v>1.0.0</v>
      </c>
      <c r="B7" s="21" t="s">
        <v>4004</v>
      </c>
      <c r="C7" s="21" t="s">
        <v>4005</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c r="A8" s="4" t="str">
        <f>[1]Enums!$A$94</f>
        <v>1.0.0</v>
      </c>
      <c r="B8" s="21" t="s">
        <v>4006</v>
      </c>
      <c r="C8" s="21" t="s">
        <v>4000</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c r="A9" s="4" t="str">
        <f>[1]Enums!$A$94</f>
        <v>1.0.0</v>
      </c>
      <c r="B9" s="21" t="s">
        <v>4007</v>
      </c>
      <c r="C9" s="21" t="s">
        <v>4002</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c r="A10" s="4" t="str">
        <f>[1]Enums!$A$94</f>
        <v>1.0.0</v>
      </c>
      <c r="B10" s="21" t="s">
        <v>4008</v>
      </c>
      <c r="C10" s="21" t="s">
        <v>4004</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c r="A11" s="4" t="str">
        <f>[1]Enums!$A$94</f>
        <v>1.0.0</v>
      </c>
      <c r="B11" s="21" t="s">
        <v>4014</v>
      </c>
      <c r="C11" s="21" t="s">
        <v>4013</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c r="A12" s="4" t="str">
        <f>[1]Enums!$A$94</f>
        <v>1.0.0</v>
      </c>
      <c r="B12" s="21" t="s">
        <v>4012</v>
      </c>
      <c r="C12" s="21" t="s">
        <v>4011</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c r="A13" s="4" t="str">
        <f>[1]Enums!$A$94</f>
        <v>1.0.0</v>
      </c>
      <c r="B13" s="21" t="s">
        <v>4010</v>
      </c>
      <c r="C13" s="21" t="s">
        <v>4009</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c r="A14" s="4"/>
      <c r="B14" s="21"/>
      <c r="C14" s="21"/>
      <c r="D14" s="54"/>
      <c r="E14" s="54"/>
      <c r="F14" s="54"/>
      <c r="K14" s="8"/>
      <c r="L14" s="8"/>
      <c r="M14" s="16"/>
    </row>
    <row r="15" spans="1:13">
      <c r="A15" s="4"/>
      <c r="B15" s="21"/>
      <c r="C15" s="21"/>
      <c r="D15" s="54"/>
      <c r="E15" s="54"/>
      <c r="F15" s="54"/>
      <c r="M15" s="16"/>
    </row>
    <row r="16" spans="1:13">
      <c r="A16" s="4"/>
      <c r="B16" s="21"/>
      <c r="C16" s="21"/>
      <c r="D16" s="54"/>
      <c r="E16" s="54"/>
      <c r="F16" s="54"/>
      <c r="M16" s="16"/>
    </row>
    <row r="17" spans="1:13">
      <c r="A17" s="4"/>
      <c r="B17" s="21"/>
      <c r="C17" s="21"/>
      <c r="D17" s="54"/>
      <c r="E17" s="54"/>
      <c r="F17" s="54"/>
      <c r="M17" s="16"/>
    </row>
    <row r="18" spans="1:13">
      <c r="A18" s="4"/>
      <c r="B18" s="21"/>
      <c r="C18" s="21"/>
      <c r="D18" s="54"/>
      <c r="E18" s="54"/>
      <c r="F18" s="54"/>
      <c r="M18" s="16"/>
    </row>
    <row r="19" spans="1:13">
      <c r="A19" s="4"/>
      <c r="B19" s="21"/>
      <c r="C19" s="21"/>
      <c r="D19" s="54"/>
      <c r="E19" s="54"/>
      <c r="F19" s="54"/>
      <c r="M19" s="16"/>
    </row>
    <row r="20" spans="1:13">
      <c r="A20" s="4"/>
      <c r="B20" s="21"/>
      <c r="C20" s="21"/>
      <c r="D20" s="54"/>
      <c r="E20" s="54"/>
      <c r="F20" s="54"/>
      <c r="M20" s="16"/>
    </row>
    <row r="21" spans="1:13">
      <c r="A21" s="4"/>
      <c r="B21" s="21"/>
      <c r="C21" s="21"/>
      <c r="D21" s="54"/>
      <c r="E21" s="54"/>
      <c r="F21" s="54"/>
      <c r="M21" s="16"/>
    </row>
    <row r="22" spans="1:13">
      <c r="A22" s="4"/>
      <c r="B22" s="21"/>
      <c r="C22" s="21"/>
      <c r="D22" s="54"/>
      <c r="E22" s="54"/>
      <c r="F22" s="54"/>
      <c r="M22" s="16"/>
    </row>
    <row r="23" spans="1:13">
      <c r="A23" s="4"/>
      <c r="B23" s="21"/>
      <c r="C23" s="21"/>
      <c r="D23" s="54"/>
      <c r="E23" s="54"/>
      <c r="F23" s="54"/>
      <c r="M23" s="16"/>
    </row>
    <row r="24" spans="1:13">
      <c r="A24" s="4"/>
      <c r="B24" s="21"/>
      <c r="C24" s="21"/>
      <c r="D24" s="54"/>
      <c r="E24" s="54"/>
      <c r="F24" s="54"/>
      <c r="M24" s="16"/>
    </row>
    <row r="25" spans="1:13">
      <c r="A25" s="4"/>
      <c r="B25" s="21"/>
      <c r="C25" s="21"/>
      <c r="D25" s="54"/>
      <c r="E25" s="54"/>
      <c r="F25" s="54"/>
      <c r="M25" s="16"/>
    </row>
    <row r="26" spans="1:13">
      <c r="A26" s="4"/>
      <c r="B26" s="21"/>
      <c r="C26" s="21"/>
      <c r="D26" s="54"/>
      <c r="E26" s="54"/>
      <c r="F26" s="54"/>
    </row>
    <row r="27" spans="1:13">
      <c r="A27" s="4"/>
      <c r="B27" s="21"/>
      <c r="C27" s="21"/>
      <c r="D27" s="54"/>
      <c r="E27" s="54"/>
      <c r="F27" s="54"/>
    </row>
    <row r="28" spans="1:13">
      <c r="A28" s="4"/>
      <c r="B28" s="21"/>
      <c r="C28" s="21"/>
      <c r="D28" s="54"/>
      <c r="E28" s="54"/>
      <c r="F28" s="54"/>
    </row>
    <row r="29" spans="1:13">
      <c r="A29" s="4"/>
      <c r="B29" s="21"/>
      <c r="C29" s="21"/>
      <c r="D29" s="54"/>
      <c r="E29" s="54"/>
      <c r="F29" s="54"/>
    </row>
    <row r="30" spans="1:13">
      <c r="A30" s="4"/>
      <c r="B30" s="21"/>
      <c r="C30" s="21"/>
      <c r="D30" s="54"/>
      <c r="E30" s="54"/>
      <c r="F30" s="54"/>
    </row>
    <row r="31" spans="1:13">
      <c r="A31" s="4"/>
      <c r="B31" s="21"/>
      <c r="C31" s="21"/>
      <c r="D31" s="54"/>
      <c r="E31" s="54"/>
      <c r="F31" s="54"/>
    </row>
    <row r="32" spans="1:13">
      <c r="A32" s="4"/>
      <c r="B32" s="21"/>
      <c r="C32" s="21"/>
      <c r="D32" s="54"/>
      <c r="E32" s="54"/>
      <c r="F32" s="54"/>
    </row>
    <row r="33" spans="1:6">
      <c r="A33" s="4"/>
      <c r="B33" s="21"/>
      <c r="C33" s="21"/>
      <c r="D33" s="54"/>
      <c r="E33" s="54"/>
      <c r="F33" s="54"/>
    </row>
    <row r="34" spans="1:6">
      <c r="A34" s="4"/>
      <c r="B34" s="21"/>
      <c r="C34" s="21"/>
      <c r="D34" s="54"/>
      <c r="E34" s="54"/>
      <c r="F34" s="54"/>
    </row>
    <row r="35" spans="1:6">
      <c r="A35" s="4"/>
      <c r="B35" s="21"/>
      <c r="C35" s="21"/>
      <c r="D35" s="54"/>
      <c r="E35" s="54"/>
      <c r="F35" s="54"/>
    </row>
    <row r="36" spans="1:6">
      <c r="A36" s="4"/>
      <c r="B36" s="21"/>
      <c r="C36" s="21"/>
      <c r="D36" s="54"/>
      <c r="E36" s="54"/>
      <c r="F36" s="54"/>
    </row>
    <row r="37" spans="1:6">
      <c r="A37" s="4"/>
      <c r="B37" s="21"/>
      <c r="C37" s="21"/>
      <c r="D37" s="54"/>
      <c r="E37" s="54"/>
      <c r="F37" s="54"/>
    </row>
    <row r="38" spans="1:6">
      <c r="A38" s="4"/>
      <c r="B38" s="21"/>
      <c r="C38" s="21"/>
      <c r="D38" s="54"/>
      <c r="E38" s="54"/>
      <c r="F38" s="54"/>
    </row>
    <row r="39" spans="1:6">
      <c r="A39" s="4"/>
      <c r="B39" s="21"/>
      <c r="C39" s="21"/>
      <c r="D39" s="54"/>
      <c r="E39" s="54"/>
      <c r="F39" s="54"/>
    </row>
    <row r="40" spans="1:6">
      <c r="A40" s="4"/>
      <c r="B40" s="21"/>
      <c r="C40" s="21"/>
      <c r="D40" s="54"/>
      <c r="E40" s="54"/>
      <c r="F40" s="54"/>
    </row>
    <row r="41" spans="1:6">
      <c r="A41" s="4"/>
      <c r="B41" s="21"/>
      <c r="C41" s="21"/>
      <c r="D41" s="54"/>
      <c r="E41" s="54"/>
      <c r="F41" s="54"/>
    </row>
    <row r="42" spans="1:6">
      <c r="A42" s="4"/>
      <c r="B42" s="21"/>
      <c r="C42" s="21"/>
      <c r="D42" s="54"/>
      <c r="E42" s="54"/>
      <c r="F42" s="54"/>
    </row>
    <row r="43" spans="1:6">
      <c r="A43" s="4"/>
      <c r="B43" s="21"/>
      <c r="C43" s="21"/>
      <c r="D43" s="54"/>
      <c r="E43" s="54"/>
      <c r="F43" s="54"/>
    </row>
    <row r="44" spans="1:6">
      <c r="A44" s="4"/>
      <c r="B44" s="21"/>
      <c r="C44" s="21"/>
      <c r="D44" s="54"/>
      <c r="E44" s="54"/>
      <c r="F44" s="54"/>
    </row>
    <row r="45" spans="1:6">
      <c r="A45" s="4"/>
      <c r="B45" s="21"/>
      <c r="C45" s="21"/>
      <c r="D45" s="54"/>
      <c r="E45" s="54"/>
      <c r="F45" s="54"/>
    </row>
    <row r="46" spans="1:6">
      <c r="A46" s="4"/>
      <c r="B46" s="21"/>
      <c r="C46" s="21"/>
      <c r="D46" s="54"/>
      <c r="E46" s="54"/>
      <c r="F46" s="54"/>
    </row>
    <row r="47" spans="1:6">
      <c r="A47" s="4"/>
      <c r="B47" s="21"/>
      <c r="C47" s="21"/>
      <c r="D47" s="54"/>
      <c r="E47" s="54"/>
      <c r="F47" s="54"/>
    </row>
    <row r="48" spans="1:6">
      <c r="A48" s="4"/>
      <c r="B48" s="21"/>
      <c r="C48" s="21"/>
      <c r="D48" s="54"/>
      <c r="E48" s="54"/>
      <c r="F48" s="54"/>
    </row>
    <row r="49" spans="1:6">
      <c r="A49" s="4"/>
      <c r="B49" s="21"/>
      <c r="C49" s="21"/>
      <c r="D49" s="54"/>
      <c r="E49" s="54"/>
      <c r="F49" s="54"/>
    </row>
    <row r="50" spans="1:6">
      <c r="A50" s="4"/>
      <c r="B50" s="21"/>
      <c r="C50" s="21"/>
      <c r="D50" s="54"/>
      <c r="E50" s="54"/>
      <c r="F50" s="54"/>
    </row>
    <row r="51" spans="1:6">
      <c r="A51" s="4"/>
      <c r="B51" s="21"/>
      <c r="C51" s="21"/>
      <c r="D51" s="54"/>
      <c r="E51" s="54"/>
      <c r="F51" s="54"/>
    </row>
    <row r="52" spans="1:6">
      <c r="A52" s="4"/>
      <c r="B52" s="21"/>
      <c r="C52" s="21"/>
      <c r="D52" s="54"/>
      <c r="E52" s="54"/>
      <c r="F52" s="54"/>
    </row>
    <row r="53" spans="1:6">
      <c r="A53" s="4"/>
      <c r="B53" s="21"/>
      <c r="C53" s="21"/>
      <c r="D53" s="54"/>
      <c r="E53" s="54"/>
      <c r="F53" s="54"/>
    </row>
    <row r="54" spans="1:6">
      <c r="A54" s="4"/>
      <c r="B54" s="21"/>
      <c r="C54" s="21"/>
      <c r="D54" s="54"/>
      <c r="E54" s="54"/>
      <c r="F54" s="54"/>
    </row>
    <row r="55" spans="1:6">
      <c r="A55" s="4"/>
      <c r="B55" s="21"/>
      <c r="C55" s="21"/>
      <c r="D55" s="54"/>
      <c r="E55" s="54"/>
      <c r="F55" s="54"/>
    </row>
    <row r="56" spans="1:6">
      <c r="A56" s="4"/>
      <c r="B56" s="21"/>
      <c r="C56" s="21"/>
      <c r="D56" s="54"/>
      <c r="E56" s="54"/>
      <c r="F56" s="54"/>
    </row>
    <row r="57" spans="1:6">
      <c r="A57" s="4"/>
      <c r="B57" s="21"/>
      <c r="C57" s="21"/>
      <c r="D57" s="54"/>
      <c r="E57" s="54"/>
      <c r="F57" s="54"/>
    </row>
    <row r="58" spans="1:6">
      <c r="A58" s="4"/>
      <c r="B58" s="21"/>
      <c r="C58" s="21"/>
      <c r="D58" s="54"/>
      <c r="E58" s="54"/>
      <c r="F58" s="54"/>
    </row>
    <row r="59" spans="1:6">
      <c r="A59" s="4"/>
      <c r="B59" s="21"/>
      <c r="C59" s="21"/>
      <c r="D59" s="54"/>
      <c r="E59" s="54"/>
      <c r="F59" s="54"/>
    </row>
    <row r="60" spans="1:6">
      <c r="A60" s="4"/>
      <c r="B60" s="21"/>
      <c r="C60" s="21"/>
      <c r="D60" s="54"/>
      <c r="E60" s="54"/>
      <c r="F60" s="54"/>
    </row>
    <row r="61" spans="1:6">
      <c r="A61" s="4"/>
      <c r="B61" s="21"/>
      <c r="C61" s="21"/>
      <c r="D61" s="54"/>
      <c r="E61" s="54"/>
      <c r="F61" s="54"/>
    </row>
    <row r="62" spans="1:6">
      <c r="A62" s="4"/>
      <c r="B62" s="21"/>
      <c r="C62" s="21"/>
      <c r="D62" s="54"/>
      <c r="E62" s="54"/>
      <c r="F62" s="54"/>
    </row>
    <row r="63" spans="1:6">
      <c r="A63" s="4"/>
      <c r="B63" s="21"/>
      <c r="C63" s="21"/>
      <c r="D63" s="54"/>
      <c r="E63" s="54"/>
      <c r="F63" s="54"/>
    </row>
    <row r="64" spans="1:6">
      <c r="A64" s="4"/>
      <c r="B64" s="21"/>
      <c r="C64" s="21"/>
      <c r="D64" s="54"/>
      <c r="E64" s="54"/>
      <c r="F64" s="54"/>
    </row>
    <row r="65" spans="1:6">
      <c r="A65" s="4"/>
      <c r="B65" s="21"/>
      <c r="C65" s="21"/>
      <c r="D65" s="54"/>
      <c r="E65" s="54"/>
      <c r="F65" s="54"/>
    </row>
    <row r="66" spans="1:6">
      <c r="A66" s="4"/>
      <c r="B66" s="21"/>
      <c r="C66" s="21"/>
      <c r="D66" s="54"/>
      <c r="E66" s="54"/>
      <c r="F66" s="54"/>
    </row>
    <row r="67" spans="1:6">
      <c r="A67" s="4"/>
      <c r="B67" s="21"/>
      <c r="C67" s="21"/>
      <c r="D67" s="54"/>
      <c r="E67" s="54"/>
      <c r="F67" s="54"/>
    </row>
    <row r="68" spans="1:6">
      <c r="A68" s="4"/>
      <c r="B68" s="21"/>
      <c r="C68" s="21"/>
      <c r="D68" s="54"/>
      <c r="E68" s="54"/>
      <c r="F68" s="54"/>
    </row>
    <row r="69" spans="1:6">
      <c r="A69" s="4"/>
      <c r="B69" s="21"/>
      <c r="C69" s="21"/>
      <c r="D69" s="54"/>
      <c r="E69" s="54"/>
      <c r="F69" s="54"/>
    </row>
    <row r="70" spans="1:6">
      <c r="A70" s="4"/>
      <c r="B70" s="21"/>
      <c r="C70" s="21"/>
      <c r="D70" s="54"/>
      <c r="E70" s="54"/>
      <c r="F70" s="54"/>
    </row>
    <row r="71" spans="1:6">
      <c r="A71" s="4"/>
      <c r="B71" s="21"/>
      <c r="C71" s="21"/>
      <c r="D71" s="54"/>
      <c r="E71" s="54"/>
      <c r="F71" s="54"/>
    </row>
    <row r="72" spans="1:6">
      <c r="A72" s="4"/>
      <c r="B72" s="21"/>
      <c r="C72" s="21"/>
      <c r="D72" s="54"/>
      <c r="E72" s="54"/>
      <c r="F72" s="54"/>
    </row>
    <row r="73" spans="1:6">
      <c r="A73" s="4"/>
      <c r="B73" s="21"/>
      <c r="C73" s="21"/>
      <c r="D73" s="54"/>
      <c r="E73" s="54"/>
      <c r="F73" s="54"/>
    </row>
    <row r="74" spans="1:6">
      <c r="A74" s="4"/>
      <c r="B74" s="21"/>
      <c r="C74" s="21"/>
      <c r="D74" s="54"/>
      <c r="E74" s="54"/>
      <c r="F74" s="54"/>
    </row>
    <row r="75" spans="1:6">
      <c r="A75" s="4"/>
      <c r="B75" s="21"/>
      <c r="C75" s="21"/>
      <c r="D75" s="54"/>
      <c r="E75" s="54"/>
      <c r="F75" s="54"/>
    </row>
    <row r="76" spans="1:6">
      <c r="A76" s="4"/>
      <c r="B76" s="21"/>
      <c r="C76" s="21"/>
      <c r="D76" s="54"/>
      <c r="E76" s="54"/>
      <c r="F76" s="54"/>
    </row>
    <row r="77" spans="1:6">
      <c r="A77" s="4"/>
      <c r="B77" s="21"/>
      <c r="C77" s="21"/>
      <c r="D77" s="54"/>
      <c r="E77" s="54"/>
      <c r="F77" s="54"/>
    </row>
    <row r="78" spans="1:6">
      <c r="A78" s="4"/>
      <c r="B78" s="21"/>
      <c r="C78" s="21"/>
      <c r="D78" s="54"/>
      <c r="E78" s="54"/>
      <c r="F78" s="54"/>
    </row>
    <row r="79" spans="1:6">
      <c r="A79" s="4"/>
      <c r="B79" s="21"/>
      <c r="C79" s="21"/>
      <c r="D79" s="54"/>
      <c r="E79" s="54"/>
      <c r="F79" s="54"/>
    </row>
    <row r="80" spans="1:6">
      <c r="A80" s="4"/>
      <c r="B80" s="21"/>
      <c r="C80" s="21"/>
      <c r="D80" s="54"/>
      <c r="E80" s="54"/>
      <c r="F80" s="54"/>
    </row>
    <row r="81" spans="1:6">
      <c r="A81" s="4"/>
      <c r="B81" s="21"/>
      <c r="C81" s="21"/>
      <c r="D81" s="54"/>
      <c r="E81" s="54"/>
      <c r="F81" s="54"/>
    </row>
    <row r="82" spans="1:6">
      <c r="A82" s="4"/>
      <c r="B82" s="21"/>
      <c r="C82" s="21"/>
      <c r="D82" s="54"/>
      <c r="E82" s="54"/>
      <c r="F82" s="54"/>
    </row>
    <row r="83" spans="1:6">
      <c r="A83" s="4"/>
      <c r="B83" s="21"/>
      <c r="C83" s="21"/>
      <c r="D83" s="54"/>
      <c r="E83" s="54"/>
      <c r="F83" s="54"/>
    </row>
    <row r="84" spans="1:6">
      <c r="A84" s="4"/>
      <c r="B84" s="21"/>
      <c r="C84" s="21"/>
      <c r="D84" s="54"/>
      <c r="E84" s="54"/>
      <c r="F84" s="54"/>
    </row>
    <row r="85" spans="1:6">
      <c r="A85" s="4"/>
      <c r="B85" s="21"/>
      <c r="C85" s="21"/>
      <c r="D85" s="54"/>
      <c r="E85" s="54"/>
      <c r="F85" s="54"/>
    </row>
    <row r="86" spans="1:6">
      <c r="A86" s="4"/>
      <c r="B86" s="21"/>
      <c r="C86" s="21"/>
      <c r="D86" s="54"/>
      <c r="E86" s="54"/>
      <c r="F86" s="54"/>
    </row>
    <row r="87" spans="1:6">
      <c r="A87" s="4"/>
      <c r="B87" s="21"/>
      <c r="C87" s="21"/>
      <c r="D87" s="54"/>
      <c r="E87" s="54"/>
      <c r="F87" s="54"/>
    </row>
    <row r="88" spans="1:6">
      <c r="A88" s="4"/>
      <c r="B88" s="21"/>
      <c r="C88" s="21"/>
      <c r="D88" s="54"/>
      <c r="E88" s="54"/>
      <c r="F88" s="54"/>
    </row>
    <row r="89" spans="1:6">
      <c r="A89" s="4"/>
      <c r="B89" s="21"/>
      <c r="C89" s="21"/>
      <c r="D89" s="54"/>
      <c r="E89" s="54"/>
      <c r="F89" s="54"/>
    </row>
    <row r="90" spans="1:6">
      <c r="A90" s="4"/>
      <c r="B90" s="21"/>
      <c r="C90" s="21"/>
      <c r="D90" s="54"/>
      <c r="E90" s="54"/>
      <c r="F90" s="54"/>
    </row>
    <row r="91" spans="1:6">
      <c r="A91" s="4"/>
      <c r="B91" s="21"/>
      <c r="C91" s="21"/>
      <c r="D91" s="54"/>
      <c r="E91" s="54"/>
      <c r="F91" s="54"/>
    </row>
    <row r="92" spans="1:6">
      <c r="A92" s="4"/>
      <c r="B92" s="21"/>
      <c r="C92" s="21"/>
      <c r="D92" s="54"/>
      <c r="E92" s="54"/>
      <c r="F92" s="54"/>
    </row>
    <row r="93" spans="1:6">
      <c r="A93" s="4"/>
      <c r="B93" s="21"/>
      <c r="C93" s="21"/>
      <c r="D93" s="54"/>
      <c r="E93" s="54"/>
      <c r="F93" s="54"/>
    </row>
    <row r="94" spans="1:6">
      <c r="A94" s="4"/>
      <c r="B94" s="21"/>
      <c r="C94" s="21"/>
      <c r="D94" s="54"/>
      <c r="E94" s="54"/>
      <c r="F94" s="54"/>
    </row>
    <row r="95" spans="1:6">
      <c r="A95" s="4"/>
      <c r="B95" s="21"/>
      <c r="C95" s="21"/>
      <c r="D95" s="54"/>
      <c r="E95" s="54"/>
      <c r="F95" s="54"/>
    </row>
    <row r="96" spans="1:6">
      <c r="A96" s="4"/>
      <c r="B96" s="21"/>
      <c r="C96" s="21"/>
      <c r="D96" s="54"/>
      <c r="E96" s="54"/>
      <c r="F96" s="54"/>
    </row>
    <row r="97" spans="1:6">
      <c r="A97" s="4"/>
      <c r="B97" s="21"/>
      <c r="C97" s="21"/>
      <c r="D97" s="54"/>
      <c r="E97" s="54"/>
      <c r="F97" s="54"/>
    </row>
    <row r="98" spans="1:6">
      <c r="A98" s="4"/>
      <c r="B98" s="21"/>
      <c r="C98" s="21"/>
      <c r="D98" s="54"/>
      <c r="E98" s="54"/>
      <c r="F98" s="54"/>
    </row>
    <row r="99" spans="1:6">
      <c r="A99" s="4"/>
      <c r="B99" s="21"/>
      <c r="C99" s="21"/>
      <c r="D99" s="54"/>
      <c r="E99" s="54"/>
      <c r="F99" s="54"/>
    </row>
    <row r="100" spans="1:6">
      <c r="A100" s="4"/>
      <c r="B100" s="21"/>
      <c r="C100" s="21"/>
      <c r="D100" s="54"/>
      <c r="E100" s="54"/>
      <c r="F100" s="54"/>
    </row>
    <row r="101" spans="1:6">
      <c r="A101" s="4"/>
      <c r="B101" s="21"/>
      <c r="C101" s="21"/>
      <c r="D101" s="54"/>
      <c r="E101" s="54"/>
      <c r="F101" s="54"/>
    </row>
    <row r="102" spans="1:6">
      <c r="A102" s="4"/>
      <c r="B102" s="21"/>
      <c r="C102" s="21"/>
      <c r="D102" s="54"/>
      <c r="E102" s="54"/>
      <c r="F102" s="54"/>
    </row>
    <row r="103" spans="1:6">
      <c r="A103" s="4"/>
      <c r="B103" s="21"/>
      <c r="C103" s="21"/>
      <c r="D103" s="54"/>
      <c r="E103" s="54"/>
      <c r="F103" s="54"/>
    </row>
    <row r="104" spans="1:6">
      <c r="A104" s="4"/>
      <c r="B104" s="21"/>
      <c r="C104" s="21"/>
      <c r="D104" s="54"/>
      <c r="E104" s="54"/>
      <c r="F104" s="54"/>
    </row>
    <row r="105" spans="1:6">
      <c r="A105" s="4"/>
      <c r="B105" s="21"/>
      <c r="C105" s="21"/>
      <c r="D105" s="54"/>
      <c r="E105" s="54"/>
      <c r="F105" s="54"/>
    </row>
    <row r="106" spans="1:6">
      <c r="A106" s="4"/>
      <c r="B106" s="21"/>
      <c r="C106" s="21"/>
      <c r="D106" s="54"/>
      <c r="E106" s="54"/>
      <c r="F106" s="54"/>
    </row>
    <row r="107" spans="1:6">
      <c r="A107" s="4"/>
      <c r="B107" s="21"/>
      <c r="C107" s="21"/>
      <c r="D107" s="54"/>
      <c r="E107" s="54"/>
      <c r="F107" s="54"/>
    </row>
    <row r="108" spans="1:6">
      <c r="A108" s="4"/>
      <c r="B108" s="21"/>
      <c r="C108" s="21"/>
      <c r="D108" s="54"/>
      <c r="E108" s="54"/>
      <c r="F108" s="54"/>
    </row>
    <row r="109" spans="1:6">
      <c r="A109" s="4"/>
      <c r="B109" s="21"/>
      <c r="C109" s="21"/>
      <c r="D109" s="54"/>
      <c r="E109" s="54"/>
      <c r="F109" s="54"/>
    </row>
    <row r="110" spans="1:6">
      <c r="A110" s="4"/>
      <c r="B110" s="21"/>
      <c r="C110" s="21"/>
      <c r="D110" s="54"/>
      <c r="E110" s="54"/>
      <c r="F110" s="54"/>
    </row>
    <row r="111" spans="1:6">
      <c r="A111" s="4"/>
      <c r="B111" s="21"/>
      <c r="C111" s="21"/>
      <c r="D111" s="54"/>
      <c r="E111" s="54"/>
      <c r="F111" s="54"/>
    </row>
    <row r="112" spans="1:6">
      <c r="A112" s="4"/>
      <c r="B112" s="21"/>
      <c r="C112" s="21"/>
      <c r="D112" s="54"/>
      <c r="E112" s="54"/>
      <c r="F112" s="54"/>
    </row>
    <row r="113" spans="1:6">
      <c r="A113" s="4"/>
      <c r="B113" s="21"/>
      <c r="C113" s="21"/>
      <c r="D113" s="54"/>
      <c r="E113" s="54"/>
      <c r="F113" s="54"/>
    </row>
    <row r="114" spans="1:6">
      <c r="A114" s="4"/>
      <c r="B114" s="21"/>
      <c r="C114" s="21"/>
      <c r="D114" s="54"/>
      <c r="E114" s="54"/>
      <c r="F114" s="54"/>
    </row>
    <row r="115" spans="1:6">
      <c r="A115" s="4"/>
      <c r="B115" s="21"/>
      <c r="C115" s="21"/>
      <c r="D115" s="54"/>
      <c r="E115" s="54"/>
      <c r="F115" s="5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333"/>
  <sheetViews>
    <sheetView topLeftCell="A7" workbookViewId="0">
      <selection activeCell="F30" sqref="A1:G114"/>
    </sheetView>
  </sheetViews>
  <sheetFormatPr baseColWidth="10" defaultColWidth="8.83203125" defaultRowHeight="12" x14ac:dyDescent="0"/>
  <cols>
    <col min="2" max="2" width="7.5" customWidth="1"/>
    <col min="3" max="3" width="5" customWidth="1"/>
    <col min="4" max="5" width="5.5" style="54" customWidth="1"/>
    <col min="6" max="6" width="43.6640625" style="54" bestFit="1" customWidth="1"/>
    <col min="7" max="7" width="14.5" bestFit="1" customWidth="1"/>
  </cols>
  <sheetData>
    <row r="1" spans="1:7" ht="36">
      <c r="A1" s="5" t="str">
        <f>'Pellets (Poly)'!A1</f>
        <v>Version</v>
      </c>
      <c r="B1" s="19" t="s">
        <v>426</v>
      </c>
      <c r="C1" s="19" t="s">
        <v>427</v>
      </c>
      <c r="D1" s="53" t="s">
        <v>399</v>
      </c>
      <c r="E1" s="63" t="s">
        <v>3980</v>
      </c>
      <c r="F1" s="53" t="str">
        <f xml:space="preserve"> [1]Polymers!$A$1</f>
        <v>Version</v>
      </c>
      <c r="G1" s="5" t="s">
        <v>41</v>
      </c>
    </row>
    <row r="2" spans="1:7">
      <c r="A2" s="4">
        <f>'Pellets (Poly)'!A2</f>
        <v>0</v>
      </c>
      <c r="B2" s="21" t="s">
        <v>2857</v>
      </c>
      <c r="C2" s="21" t="s">
        <v>2858</v>
      </c>
      <c r="D2" s="54" t="str">
        <f t="shared" ref="D2:D22" si="0">$D$1&amp;" ("&amp;F2&amp;")"</f>
        <v>Block (Acrylic-Formaldehyde)</v>
      </c>
      <c r="E2" s="54" t="str">
        <f xml:space="preserve"> 'Pellets (Poly)'!G2</f>
        <v>Sack (Acrylic-Formaldehyde Pellets)</v>
      </c>
      <c r="F2" s="54" t="str">
        <f>VLOOKUP(E2, 'Pellets (Poly)'!G:J, 4,FALSE)</f>
        <v>Acrylic-Formaldehyde</v>
      </c>
      <c r="G2">
        <v>0</v>
      </c>
    </row>
    <row r="3" spans="1:7">
      <c r="A3" s="4" t="str">
        <f>'Pellets (Poly)'!A3</f>
        <v>1.0.0</v>
      </c>
      <c r="B3" s="21" t="s">
        <v>2859</v>
      </c>
      <c r="C3" s="21" t="s">
        <v>2860</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c r="A4" s="4">
        <f>'Pellets (Poly)'!A4</f>
        <v>0</v>
      </c>
      <c r="B4" s="21" t="s">
        <v>2861</v>
      </c>
      <c r="C4" s="21" t="s">
        <v>2862</v>
      </c>
      <c r="D4" s="54" t="str">
        <f t="shared" si="0"/>
        <v>Block (Alkyd Resin)</v>
      </c>
      <c r="E4" s="54" t="str">
        <f xml:space="preserve"> 'Pellets (Poly)'!G4</f>
        <v>Sack (Alkyd Resin Pellets)</v>
      </c>
      <c r="F4" s="54" t="str">
        <f>VLOOKUP(E4, 'Pellets (Poly)'!G:J, 4,FALSE)</f>
        <v>Alkyd Resin</v>
      </c>
      <c r="G4">
        <v>0</v>
      </c>
    </row>
    <row r="5" spans="1:7">
      <c r="A5" s="4" t="str">
        <f>'Pellets (Poly)'!A5</f>
        <v>1.0.0</v>
      </c>
      <c r="B5" s="21" t="s">
        <v>2863</v>
      </c>
      <c r="C5" s="21" t="s">
        <v>2864</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c r="A6" s="4">
        <f>'Pellets (Poly)'!A6</f>
        <v>0</v>
      </c>
      <c r="B6" s="21" t="s">
        <v>2865</v>
      </c>
      <c r="C6" s="21" t="s">
        <v>2866</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c r="A7" s="4">
        <f>'Pellets (Poly)'!A7</f>
        <v>0</v>
      </c>
      <c r="B7" s="21" t="s">
        <v>2867</v>
      </c>
      <c r="C7" s="21" t="s">
        <v>2868</v>
      </c>
      <c r="D7" s="54" t="str">
        <f t="shared" si="0"/>
        <v>Block (Cellulose Diacetate)</v>
      </c>
      <c r="E7" s="54" t="str">
        <f xml:space="preserve"> 'Pellets (Poly)'!G7</f>
        <v>Sack (Cellulose Diacetate Pellets)</v>
      </c>
      <c r="F7" s="54" t="str">
        <f>VLOOKUP(E7, 'Pellets (Poly)'!G:J, 4,FALSE)</f>
        <v>Cellulose Diacetate</v>
      </c>
      <c r="G7">
        <v>0</v>
      </c>
    </row>
    <row r="8" spans="1:7">
      <c r="A8" s="4">
        <f>'Pellets (Poly)'!A8</f>
        <v>0</v>
      </c>
      <c r="B8" s="21" t="s">
        <v>2869</v>
      </c>
      <c r="C8" s="21" t="s">
        <v>2870</v>
      </c>
      <c r="D8" s="54" t="str">
        <f t="shared" si="0"/>
        <v>Block (Cellulose Triacetate)</v>
      </c>
      <c r="E8" s="54" t="str">
        <f xml:space="preserve"> 'Pellets (Poly)'!G8</f>
        <v>Sack (Cellulose Triacetate Pellets)</v>
      </c>
      <c r="F8" s="54" t="str">
        <f>VLOOKUP(E8, 'Pellets (Poly)'!G:J, 4,FALSE)</f>
        <v>Cellulose Triacetate</v>
      </c>
      <c r="G8">
        <v>0</v>
      </c>
    </row>
    <row r="9" spans="1:7">
      <c r="A9" s="4" t="str">
        <f>'Pellets (Poly)'!A9</f>
        <v>1.0.0</v>
      </c>
      <c r="B9" s="21" t="s">
        <v>2871</v>
      </c>
      <c r="C9" s="21" t="s">
        <v>2872</v>
      </c>
      <c r="D9" s="54" t="str">
        <f t="shared" si="0"/>
        <v>Block (Cellulosic)</v>
      </c>
      <c r="E9" s="54" t="str">
        <f xml:space="preserve"> 'Pellets (Poly)'!G9</f>
        <v>Sack (Cellulosic Pellets)</v>
      </c>
      <c r="F9" s="54" t="str">
        <f>VLOOKUP(E9, 'Pellets (Poly)'!G:J, 4,FALSE)</f>
        <v>Cellulosic</v>
      </c>
      <c r="G9">
        <v>0</v>
      </c>
    </row>
    <row r="10" spans="1:7">
      <c r="A10" s="4">
        <f>'Pellets (Poly)'!A10</f>
        <v>0</v>
      </c>
      <c r="B10" s="21" t="s">
        <v>2873</v>
      </c>
      <c r="C10" s="21" t="s">
        <v>2874</v>
      </c>
      <c r="D10" s="54" t="str">
        <f t="shared" si="0"/>
        <v>Block (Chitin)</v>
      </c>
      <c r="E10" s="54" t="str">
        <f xml:space="preserve"> 'Pellets (Poly)'!G10</f>
        <v>Sack (Chitin Pellets)</v>
      </c>
      <c r="F10" s="54" t="str">
        <f>VLOOKUP(E10, 'Pellets (Poly)'!G:J, 4,FALSE)</f>
        <v>Chitin</v>
      </c>
      <c r="G10">
        <v>0</v>
      </c>
    </row>
    <row r="11" spans="1:7">
      <c r="A11" s="4">
        <f>'Pellets (Poly)'!A11</f>
        <v>0</v>
      </c>
      <c r="B11" s="21" t="s">
        <v>2875</v>
      </c>
      <c r="C11" s="21" t="s">
        <v>2876</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c r="A12" s="4">
        <f>'Pellets (Poly)'!A12</f>
        <v>0</v>
      </c>
      <c r="B12" s="21" t="s">
        <v>2877</v>
      </c>
      <c r="C12" s="21" t="s">
        <v>2878</v>
      </c>
      <c r="D12" s="54" t="str">
        <f t="shared" si="0"/>
        <v>Block (Epoxy Resin)</v>
      </c>
      <c r="E12" s="54" t="str">
        <f xml:space="preserve"> 'Pellets (Poly)'!G12</f>
        <v>Sack (Epoxy Resin Pellets)</v>
      </c>
      <c r="F12" s="54" t="str">
        <f>VLOOKUP(E12, 'Pellets (Poly)'!G:J, 4,FALSE)</f>
        <v>Epoxy Resin</v>
      </c>
      <c r="G12">
        <v>0</v>
      </c>
    </row>
    <row r="13" spans="1:7">
      <c r="A13" s="4">
        <f>'Pellets (Poly)'!A13</f>
        <v>0</v>
      </c>
      <c r="B13" s="21" t="s">
        <v>2879</v>
      </c>
      <c r="C13" s="21" t="s">
        <v>2880</v>
      </c>
      <c r="D13" s="54" t="str">
        <f t="shared" si="0"/>
        <v>Block (Ethoxylates)</v>
      </c>
      <c r="E13" s="54" t="str">
        <f xml:space="preserve"> 'Pellets (Poly)'!G13</f>
        <v>Sack (Ethoxylates Pellets)</v>
      </c>
      <c r="F13" s="54" t="str">
        <f>VLOOKUP(E13, 'Pellets (Poly)'!G:J, 4,FALSE)</f>
        <v>Ethoxylates</v>
      </c>
      <c r="G13">
        <v>0</v>
      </c>
    </row>
    <row r="14" spans="1:7">
      <c r="A14" s="4">
        <f>'Pellets (Poly)'!A14</f>
        <v>0</v>
      </c>
      <c r="B14" s="21" t="s">
        <v>2881</v>
      </c>
      <c r="C14" s="21" t="s">
        <v>2882</v>
      </c>
      <c r="D14" s="54" t="str">
        <f t="shared" si="0"/>
        <v>Block (Ethylene-Propylene Monomer)</v>
      </c>
      <c r="E14" s="54" t="str">
        <f xml:space="preserve"> 'Pellets (Poly)'!G14</f>
        <v>Sack (Ethylene-Propylene Monomer Pellets)</v>
      </c>
      <c r="F14" s="54" t="str">
        <f>VLOOKUP(E14, 'Pellets (Poly)'!G:J, 4,FALSE)</f>
        <v>Ethylene-Propylene Monomer</v>
      </c>
      <c r="G14">
        <v>0</v>
      </c>
    </row>
    <row r="15" spans="1:7">
      <c r="A15" s="4">
        <f>'Pellets (Poly)'!A15</f>
        <v>0</v>
      </c>
      <c r="B15" s="21" t="s">
        <v>2883</v>
      </c>
      <c r="C15" s="21" t="s">
        <v>2884</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c r="A16" s="4" t="str">
        <f>'Pellets (Poly)'!A16</f>
        <v>1.0.0</v>
      </c>
      <c r="B16" s="21" t="s">
        <v>2885</v>
      </c>
      <c r="C16" s="21" t="s">
        <v>2886</v>
      </c>
      <c r="D16" s="54" t="str">
        <f t="shared" si="0"/>
        <v>Block (Ethylene-Vinyl Acetate)</v>
      </c>
      <c r="E16" s="54" t="str">
        <f xml:space="preserve"> 'Pellets (Poly)'!G16</f>
        <v>Sack (Ethylene-Vinyl Acetate Pellets)</v>
      </c>
      <c r="F16" s="54" t="str">
        <f>VLOOKUP(E16, 'Pellets (Poly)'!G:J, 4,FALSE)</f>
        <v>Ethylene-Vinyl Acetate</v>
      </c>
      <c r="G16">
        <v>0</v>
      </c>
    </row>
    <row r="17" spans="1:7">
      <c r="A17" s="4" t="str">
        <f>'Pellets (Poly)'!A17</f>
        <v>1.0.0</v>
      </c>
      <c r="B17" s="21" t="s">
        <v>2887</v>
      </c>
      <c r="C17" s="21" t="s">
        <v>2888</v>
      </c>
      <c r="D17" s="54" t="str">
        <f t="shared" si="0"/>
        <v>Block (High Density PolyEthylene)</v>
      </c>
      <c r="E17" s="54" t="str">
        <f xml:space="preserve"> 'Pellets (Poly)'!G17</f>
        <v>Sack (High Density PolyEthylene Pellets)</v>
      </c>
      <c r="F17" s="54" t="str">
        <f>VLOOKUP(E17, 'Pellets (Poly)'!G:J, 4,FALSE)</f>
        <v>High Density PolyEthylene</v>
      </c>
      <c r="G17">
        <v>0</v>
      </c>
    </row>
    <row r="18" spans="1:7">
      <c r="A18" s="4">
        <f>'Pellets (Poly)'!A18</f>
        <v>0</v>
      </c>
      <c r="B18" s="21" t="s">
        <v>2889</v>
      </c>
      <c r="C18" s="21" t="s">
        <v>2890</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c r="A19" s="4">
        <f>'Pellets (Poly)'!A19</f>
        <v>0</v>
      </c>
      <c r="B19" s="21" t="s">
        <v>2891</v>
      </c>
      <c r="C19" s="21" t="s">
        <v>2892</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c r="A20" s="4">
        <f>'Pellets (Poly)'!A20</f>
        <v>0</v>
      </c>
      <c r="B20" s="21" t="s">
        <v>2893</v>
      </c>
      <c r="C20" s="21" t="s">
        <v>2894</v>
      </c>
      <c r="D20" s="54" t="str">
        <f t="shared" si="0"/>
        <v>Block (Lignin)</v>
      </c>
      <c r="E20" s="54" t="str">
        <f xml:space="preserve"> 'Pellets (Poly)'!G20</f>
        <v>Sack (Lignin Pellets)</v>
      </c>
      <c r="F20" s="54" t="str">
        <f>VLOOKUP(E20, 'Pellets (Poly)'!G:J, 4,FALSE)</f>
        <v>Lignin</v>
      </c>
      <c r="G20">
        <v>0</v>
      </c>
    </row>
    <row r="21" spans="1:7">
      <c r="A21" s="4" t="str">
        <f>'Pellets (Poly)'!A21</f>
        <v>1.0.0</v>
      </c>
      <c r="B21" s="21" t="s">
        <v>2895</v>
      </c>
      <c r="C21" s="21" t="s">
        <v>2896</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c r="A22" s="4" t="str">
        <f>'Pellets (Poly)'!A22</f>
        <v>1.0.0</v>
      </c>
      <c r="B22" s="21" t="s">
        <v>2897</v>
      </c>
      <c r="C22" s="21" t="s">
        <v>2898</v>
      </c>
      <c r="D22" s="54" t="str">
        <f t="shared" si="0"/>
        <v>Block (Liquid Crystal Polymer)</v>
      </c>
      <c r="E22" s="54" t="str">
        <f xml:space="preserve"> 'Pellets (Poly)'!G22</f>
        <v>Sack (Liquid Crystal Polymer Pellets)</v>
      </c>
      <c r="F22" s="54" t="str">
        <f>VLOOKUP(E22, 'Pellets (Poly)'!G:J, 4,FALSE)</f>
        <v>Liquid Crystal Polymer</v>
      </c>
      <c r="G22">
        <v>0</v>
      </c>
    </row>
    <row r="23" spans="1:7">
      <c r="A23" s="4" t="str">
        <f>'Pellets (Poly)'!A23</f>
        <v>1.0.0</v>
      </c>
      <c r="B23" s="21" t="s">
        <v>2899</v>
      </c>
      <c r="C23" s="21" t="s">
        <v>2900</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c r="A24" s="4" t="str">
        <f>'Pellets (Poly)'!A24</f>
        <v>1.0.0</v>
      </c>
      <c r="B24" s="21" t="s">
        <v>2901</v>
      </c>
      <c r="C24" s="21" t="s">
        <v>2902</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c r="A25" s="4">
        <f>'Pellets (Poly)'!A25</f>
        <v>0</v>
      </c>
      <c r="B25" s="21" t="s">
        <v>2903</v>
      </c>
      <c r="C25" s="21" t="s">
        <v>2904</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c r="A26" s="4" t="str">
        <f>'Pellets (Poly)'!A26</f>
        <v>1.0.0</v>
      </c>
      <c r="B26" s="21" t="s">
        <v>2905</v>
      </c>
      <c r="C26" s="21" t="s">
        <v>2906</v>
      </c>
      <c r="D26" s="54" t="str">
        <f t="shared" si="1"/>
        <v>Block (Metaldehyde)</v>
      </c>
      <c r="E26" s="54" t="str">
        <f xml:space="preserve"> 'Pellets (Poly)'!G26</f>
        <v>Sack (Metaldehyde Pellets)</v>
      </c>
      <c r="F26" s="54" t="str">
        <f>VLOOKUP(E26, 'Pellets (Poly)'!G:J, 4,FALSE)</f>
        <v>Metaldehyde</v>
      </c>
      <c r="G26">
        <v>0</v>
      </c>
    </row>
    <row r="27" spans="1:7">
      <c r="A27" s="4">
        <f>'Pellets (Poly)'!A27</f>
        <v>0</v>
      </c>
      <c r="B27" s="21" t="s">
        <v>2907</v>
      </c>
      <c r="C27" s="21" t="s">
        <v>2908</v>
      </c>
      <c r="D27" s="54" t="str">
        <f t="shared" si="1"/>
        <v>Block (Nitrile-Butadiene Rubber)</v>
      </c>
      <c r="E27" s="54" t="str">
        <f xml:space="preserve"> 'Pellets (Poly)'!G27</f>
        <v>Sack (Nitrile-Butadiene Rubber Pellets)</v>
      </c>
      <c r="F27" s="54" t="str">
        <f>VLOOKUP(E27, 'Pellets (Poly)'!G:J, 4,FALSE)</f>
        <v>Nitrile-Butadiene Rubber</v>
      </c>
      <c r="G27">
        <v>0</v>
      </c>
    </row>
    <row r="28" spans="1:7">
      <c r="A28" s="4" t="str">
        <f>'Pellets (Poly)'!A28</f>
        <v>1.0.0</v>
      </c>
      <c r="B28" s="21" t="s">
        <v>2909</v>
      </c>
      <c r="C28" s="21" t="s">
        <v>2910</v>
      </c>
      <c r="D28" s="54" t="str">
        <f t="shared" si="1"/>
        <v>Block (Paraformaldehyde)</v>
      </c>
      <c r="E28" s="54" t="str">
        <f xml:space="preserve"> 'Pellets (Poly)'!G28</f>
        <v>Sack (Paraformaldehyde Pellets)</v>
      </c>
      <c r="F28" s="54" t="str">
        <f>VLOOKUP(E28, 'Pellets (Poly)'!G:J, 4,FALSE)</f>
        <v>Paraformaldehyde</v>
      </c>
      <c r="G28">
        <v>0</v>
      </c>
    </row>
    <row r="29" spans="1:7">
      <c r="A29" s="4" t="str">
        <f>'Pellets (Poly)'!A29</f>
        <v>1.0.0</v>
      </c>
      <c r="B29" s="21" t="s">
        <v>2911</v>
      </c>
      <c r="C29" s="21" t="s">
        <v>2912</v>
      </c>
      <c r="D29" s="54" t="str">
        <f t="shared" si="1"/>
        <v>Block (Paraledhyde)</v>
      </c>
      <c r="E29" s="54" t="str">
        <f xml:space="preserve"> 'Pellets (Poly)'!G29</f>
        <v>Sack (Paraledhyde Pellets)</v>
      </c>
      <c r="F29" s="54" t="str">
        <f>VLOOKUP(E29, 'Pellets (Poly)'!G:J, 4,FALSE)</f>
        <v>Paraledhyde</v>
      </c>
      <c r="G29">
        <v>0</v>
      </c>
    </row>
    <row r="30" spans="1:7">
      <c r="A30" s="4">
        <f>'Pellets (Poly)'!A30</f>
        <v>0</v>
      </c>
      <c r="B30" s="21" t="s">
        <v>2913</v>
      </c>
      <c r="C30" s="21" t="s">
        <v>2914</v>
      </c>
      <c r="D30" s="54" t="str">
        <f t="shared" si="1"/>
        <v>Block (Phenolic Resin)</v>
      </c>
      <c r="E30" s="54" t="str">
        <f xml:space="preserve"> 'Pellets (Poly)'!G30</f>
        <v>Sack (Phenolic Resin Pellets)</v>
      </c>
      <c r="F30" s="54" t="str">
        <f>VLOOKUP(E30, 'Pellets (Poly)'!G:J, 4,FALSE)</f>
        <v>Phenolic Resin</v>
      </c>
      <c r="G30">
        <v>0</v>
      </c>
    </row>
    <row r="31" spans="1:7">
      <c r="A31" s="4" t="str">
        <f>'Pellets (Poly)'!A31</f>
        <v>1.0.0</v>
      </c>
      <c r="B31" s="21" t="s">
        <v>2915</v>
      </c>
      <c r="C31" s="21" t="s">
        <v>2916</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c r="A32" s="4">
        <f>'Pellets (Poly)'!A32</f>
        <v>0</v>
      </c>
      <c r="B32" s="21" t="s">
        <v>2917</v>
      </c>
      <c r="C32" s="21" t="s">
        <v>2918</v>
      </c>
      <c r="D32" s="54" t="str">
        <f t="shared" si="1"/>
        <v>Block (Poly1-Butene)</v>
      </c>
      <c r="E32" s="54" t="str">
        <f xml:space="preserve"> 'Pellets (Poly)'!G32</f>
        <v>Sack (Poly1-Butene Pellets)</v>
      </c>
      <c r="F32" s="54" t="str">
        <f>VLOOKUP(E32, 'Pellets (Poly)'!G:J, 4,FALSE)</f>
        <v>Poly1-Butene</v>
      </c>
      <c r="G32">
        <v>0</v>
      </c>
    </row>
    <row r="33" spans="1:7">
      <c r="A33" s="4">
        <f>'Pellets (Poly)'!A33</f>
        <v>0</v>
      </c>
      <c r="B33" s="21" t="s">
        <v>2919</v>
      </c>
      <c r="C33" s="21" t="s">
        <v>2920</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c r="A34" s="4">
        <f>'Pellets (Poly)'!A34</f>
        <v>0</v>
      </c>
      <c r="B34" s="21" t="s">
        <v>2921</v>
      </c>
      <c r="C34" s="21" t="s">
        <v>2922</v>
      </c>
      <c r="D34" s="54" t="str">
        <f t="shared" si="1"/>
        <v>Block (Poly-2-Hydroxy Butyrate)</v>
      </c>
      <c r="E34" s="54" t="str">
        <f xml:space="preserve"> 'Pellets (Poly)'!G34</f>
        <v>Sack (Poly-2-Hydroxy Butyrate Pellets)</v>
      </c>
      <c r="F34" s="54" t="str">
        <f>VLOOKUP(E34, 'Pellets (Poly)'!G:J, 4,FALSE)</f>
        <v>Poly-2-Hydroxy Butyrate</v>
      </c>
      <c r="G34">
        <v>0</v>
      </c>
    </row>
    <row r="35" spans="1:7">
      <c r="A35" s="4">
        <f>'Pellets (Poly)'!A35</f>
        <v>0</v>
      </c>
      <c r="B35" s="21" t="s">
        <v>2923</v>
      </c>
      <c r="C35" s="21" t="s">
        <v>2924</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c r="A36" s="4">
        <f>'Pellets (Poly)'!A36</f>
        <v>0</v>
      </c>
      <c r="B36" s="21" t="s">
        <v>2925</v>
      </c>
      <c r="C36" s="21" t="s">
        <v>2926</v>
      </c>
      <c r="D36" s="54" t="str">
        <f t="shared" si="1"/>
        <v>Block (PolyAcrylic Ester)</v>
      </c>
      <c r="E36" s="54" t="str">
        <f xml:space="preserve"> 'Pellets (Poly)'!G36</f>
        <v>Sack (PolyAcrylic Ester Pellets)</v>
      </c>
      <c r="F36" s="54" t="str">
        <f>VLOOKUP(E36, 'Pellets (Poly)'!G:J, 4,FALSE)</f>
        <v>PolyAcrylic Ester</v>
      </c>
      <c r="G36">
        <v>0</v>
      </c>
    </row>
    <row r="37" spans="1:7">
      <c r="A37" s="4" t="str">
        <f>'Pellets (Poly)'!A37</f>
        <v>1.0.0</v>
      </c>
      <c r="B37" s="21" t="s">
        <v>2927</v>
      </c>
      <c r="C37" s="21" t="s">
        <v>2928</v>
      </c>
      <c r="D37" s="54" t="str">
        <f t="shared" si="1"/>
        <v>Block (PolyAcrylonitrile)</v>
      </c>
      <c r="E37" s="54" t="str">
        <f xml:space="preserve"> 'Pellets (Poly)'!G37</f>
        <v>Sack (PolyAcrylonitrile Pellets)</v>
      </c>
      <c r="F37" s="54" t="str">
        <f>VLOOKUP(E37, 'Pellets (Poly)'!G:J, 4,FALSE)</f>
        <v>PolyAcrylonitrile</v>
      </c>
      <c r="G37">
        <v>0</v>
      </c>
    </row>
    <row r="38" spans="1:7">
      <c r="A38" s="4" t="str">
        <f>'Pellets (Poly)'!A38</f>
        <v>1.0.0</v>
      </c>
      <c r="B38" s="21" t="s">
        <v>2929</v>
      </c>
      <c r="C38" s="21" t="s">
        <v>2930</v>
      </c>
      <c r="D38" s="54" t="str">
        <f t="shared" si="1"/>
        <v>Block (PolyButadiene)</v>
      </c>
      <c r="E38" s="54" t="str">
        <f xml:space="preserve"> 'Pellets (Poly)'!G38</f>
        <v>Sack (PolyButadiene Pellets)</v>
      </c>
      <c r="F38" s="54" t="str">
        <f>VLOOKUP(E38, 'Pellets (Poly)'!G:J, 4,FALSE)</f>
        <v>PolyButadiene</v>
      </c>
      <c r="G38">
        <v>0</v>
      </c>
    </row>
    <row r="39" spans="1:7">
      <c r="A39" s="4">
        <f>'Pellets (Poly)'!A39</f>
        <v>0</v>
      </c>
      <c r="B39" s="21" t="s">
        <v>2931</v>
      </c>
      <c r="C39" s="21" t="s">
        <v>2932</v>
      </c>
      <c r="D39" s="54" t="str">
        <f t="shared" si="1"/>
        <v>Block (PolyButadiene Rubber)</v>
      </c>
      <c r="E39" s="54" t="str">
        <f xml:space="preserve"> 'Pellets (Poly)'!G39</f>
        <v>Sack (PolyButadiene Rubber Pellets)</v>
      </c>
      <c r="F39" s="54" t="str">
        <f>VLOOKUP(E39, 'Pellets (Poly)'!G:J, 4,FALSE)</f>
        <v>PolyButadiene Rubber</v>
      </c>
      <c r="G39">
        <v>0</v>
      </c>
    </row>
    <row r="40" spans="1:7">
      <c r="A40" s="4" t="str">
        <f>'Pellets (Poly)'!A40</f>
        <v>1.0.0</v>
      </c>
      <c r="B40" s="21" t="s">
        <v>2933</v>
      </c>
      <c r="C40" s="21" t="s">
        <v>2934</v>
      </c>
      <c r="D40" s="54" t="str">
        <f t="shared" si="1"/>
        <v>Block (PolyButylene Succinate)</v>
      </c>
      <c r="E40" s="54" t="str">
        <f xml:space="preserve"> 'Pellets (Poly)'!G40</f>
        <v>Sack (PolyButylene Succinate Pellets)</v>
      </c>
      <c r="F40" s="54" t="str">
        <f>VLOOKUP(E40, 'Pellets (Poly)'!G:J, 4,FALSE)</f>
        <v>PolyButylene Succinate</v>
      </c>
      <c r="G40">
        <v>0</v>
      </c>
    </row>
    <row r="41" spans="1:7">
      <c r="A41" s="4" t="str">
        <f>'Pellets (Poly)'!A41</f>
        <v>1.0.0</v>
      </c>
      <c r="B41" s="21" t="s">
        <v>2935</v>
      </c>
      <c r="C41" s="21" t="s">
        <v>2936</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c r="A42" s="4" t="str">
        <f>'Pellets (Poly)'!A42</f>
        <v>1.0.0</v>
      </c>
      <c r="B42" s="21" t="s">
        <v>2937</v>
      </c>
      <c r="C42" s="21" t="s">
        <v>2938</v>
      </c>
      <c r="D42" s="54" t="str">
        <f t="shared" si="1"/>
        <v>Block (PolyCaprolactone)</v>
      </c>
      <c r="E42" s="54" t="str">
        <f xml:space="preserve"> 'Pellets (Poly)'!G42</f>
        <v>Sack (PolyCaprolactone Pellets)</v>
      </c>
      <c r="F42" s="54" t="str">
        <f>VLOOKUP(E42, 'Pellets (Poly)'!G:J, 4,FALSE)</f>
        <v>PolyCaprolactone</v>
      </c>
      <c r="G42">
        <v>0</v>
      </c>
    </row>
    <row r="43" spans="1:7">
      <c r="A43" s="4" t="str">
        <f>'Pellets (Poly)'!A43</f>
        <v>1.0.0</v>
      </c>
      <c r="B43" s="21" t="s">
        <v>2939</v>
      </c>
      <c r="C43" s="21" t="s">
        <v>2940</v>
      </c>
      <c r="D43" s="54" t="str">
        <f t="shared" si="1"/>
        <v>Block (PolyCarbonate)</v>
      </c>
      <c r="E43" s="54" t="str">
        <f xml:space="preserve"> 'Pellets (Poly)'!G43</f>
        <v>Sack (PolyCarbonate Pellets)</v>
      </c>
      <c r="F43" s="54" t="str">
        <f>VLOOKUP(E43, 'Pellets (Poly)'!G:J, 4,FALSE)</f>
        <v>PolyCarbonate</v>
      </c>
      <c r="G43">
        <v>0</v>
      </c>
    </row>
    <row r="44" spans="1:7">
      <c r="A44" s="4">
        <f>'Pellets (Poly)'!A44</f>
        <v>0</v>
      </c>
      <c r="B44" s="21" t="s">
        <v>2941</v>
      </c>
      <c r="C44" s="21" t="s">
        <v>2942</v>
      </c>
      <c r="D44" s="54" t="str">
        <f t="shared" si="1"/>
        <v>Block (PolyChloroPrene)</v>
      </c>
      <c r="E44" s="54" t="str">
        <f xml:space="preserve"> 'Pellets (Poly)'!G44</f>
        <v>Sack (PolyChloroPrene Pellets)</v>
      </c>
      <c r="F44" s="54" t="str">
        <f>VLOOKUP(E44, 'Pellets (Poly)'!G:J, 4,FALSE)</f>
        <v>PolyChloroPrene</v>
      </c>
      <c r="G44">
        <v>0</v>
      </c>
    </row>
    <row r="45" spans="1:7">
      <c r="A45" s="4">
        <f>'Pellets (Poly)'!A45</f>
        <v>0</v>
      </c>
      <c r="B45" s="21" t="s">
        <v>2943</v>
      </c>
      <c r="C45" s="21" t="s">
        <v>2944</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c r="A46" s="4" t="str">
        <f>'Pellets (Poly)'!A46</f>
        <v>1.0.0</v>
      </c>
      <c r="B46" s="21" t="s">
        <v>2945</v>
      </c>
      <c r="C46" s="21" t="s">
        <v>2946</v>
      </c>
      <c r="D46" s="54" t="str">
        <f t="shared" si="1"/>
        <v>Block (PolyDiMethylSiloxane)</v>
      </c>
      <c r="E46" s="54" t="str">
        <f xml:space="preserve"> 'Pellets (Poly)'!G46</f>
        <v>Sack (PolyDiMethylSiloxane Pellets)</v>
      </c>
      <c r="F46" s="54" t="str">
        <f>VLOOKUP(E46, 'Pellets (Poly)'!G:J, 4,FALSE)</f>
        <v>PolyDiMethylSiloxane</v>
      </c>
      <c r="G46">
        <v>0</v>
      </c>
    </row>
    <row r="47" spans="1:7">
      <c r="A47" s="4" t="str">
        <f>'Pellets (Poly)'!A47</f>
        <v>1.0.0</v>
      </c>
      <c r="B47" s="21" t="s">
        <v>2947</v>
      </c>
      <c r="C47" s="21" t="s">
        <v>2948</v>
      </c>
      <c r="D47" s="54" t="str">
        <f t="shared" si="1"/>
        <v>Block (PolyEther Ether Ketone)</v>
      </c>
      <c r="E47" s="54" t="str">
        <f xml:space="preserve"> 'Pellets (Poly)'!G47</f>
        <v>Sack (PolyEther Ether Ketone Pellets)</v>
      </c>
      <c r="F47" s="54" t="str">
        <f>VLOOKUP(E47, 'Pellets (Poly)'!G:J, 4,FALSE)</f>
        <v>PolyEther Ether Ketone</v>
      </c>
      <c r="G47">
        <v>0</v>
      </c>
    </row>
    <row r="48" spans="1:7">
      <c r="A48" s="4" t="str">
        <f>'Pellets (Poly)'!A48</f>
        <v>1.0.0</v>
      </c>
      <c r="B48" s="21" t="s">
        <v>2949</v>
      </c>
      <c r="C48" s="21" t="s">
        <v>2950</v>
      </c>
      <c r="D48" s="54" t="str">
        <f t="shared" si="1"/>
        <v>Block (PolyEtherImide)</v>
      </c>
      <c r="E48" s="54" t="str">
        <f xml:space="preserve"> 'Pellets (Poly)'!G48</f>
        <v>Sack (PolyEtherImide Pellets)</v>
      </c>
      <c r="F48" s="54" t="str">
        <f>VLOOKUP(E48, 'Pellets (Poly)'!G:J, 4,FALSE)</f>
        <v>PolyEtherImide</v>
      </c>
      <c r="G48">
        <v>0</v>
      </c>
    </row>
    <row r="49" spans="1:7">
      <c r="A49" s="4">
        <f>'Pellets (Poly)'!A49</f>
        <v>0</v>
      </c>
      <c r="B49" s="21" t="s">
        <v>2951</v>
      </c>
      <c r="C49" s="21" t="s">
        <v>2952</v>
      </c>
      <c r="D49" s="54" t="str">
        <f t="shared" si="1"/>
        <v>Block (PolyEthyl Acrylate)</v>
      </c>
      <c r="E49" s="54" t="str">
        <f xml:space="preserve"> 'Pellets (Poly)'!G49</f>
        <v>Sack (PolyEthyl Acrylate Pellets)</v>
      </c>
      <c r="F49" s="54" t="str">
        <f>VLOOKUP(E49, 'Pellets (Poly)'!G:J, 4,FALSE)</f>
        <v>PolyEthyl Acrylate</v>
      </c>
      <c r="G49">
        <v>0</v>
      </c>
    </row>
    <row r="50" spans="1:7">
      <c r="A50" s="4">
        <f>'Pellets (Poly)'!A50</f>
        <v>0</v>
      </c>
      <c r="B50" s="21" t="s">
        <v>2953</v>
      </c>
      <c r="C50" s="21" t="s">
        <v>2954</v>
      </c>
      <c r="D50" s="54" t="str">
        <f t="shared" si="1"/>
        <v>Block (PolyEthylene Adipate)</v>
      </c>
      <c r="E50" s="54" t="str">
        <f xml:space="preserve"> 'Pellets (Poly)'!G50</f>
        <v>Sack (PolyEthylene Adipate Pellets)</v>
      </c>
      <c r="F50" s="54" t="str">
        <f>VLOOKUP(E50, 'Pellets (Poly)'!G:J, 4,FALSE)</f>
        <v>PolyEthylene Adipate</v>
      </c>
      <c r="G50">
        <v>0</v>
      </c>
    </row>
    <row r="51" spans="1:7">
      <c r="A51" s="4" t="str">
        <f>'Pellets (Poly)'!A51</f>
        <v>1.0.0</v>
      </c>
      <c r="B51" s="21" t="s">
        <v>2955</v>
      </c>
      <c r="C51" s="21" t="s">
        <v>2956</v>
      </c>
      <c r="D51" s="54" t="str">
        <f t="shared" si="1"/>
        <v>Block (PolyEthylene Glycol)</v>
      </c>
      <c r="E51" s="54" t="str">
        <f xml:space="preserve"> 'Pellets (Poly)'!G51</f>
        <v>Sack (PolyEthylene Glycol Pellets)</v>
      </c>
      <c r="F51" s="54" t="str">
        <f>VLOOKUP(E51, 'Pellets (Poly)'!G:J, 4,FALSE)</f>
        <v>PolyEthylene Glycol</v>
      </c>
      <c r="G51">
        <v>0</v>
      </c>
    </row>
    <row r="52" spans="1:7">
      <c r="A52" s="4">
        <f>'Pellets (Poly)'!A52</f>
        <v>0</v>
      </c>
      <c r="B52" s="21" t="s">
        <v>2957</v>
      </c>
      <c r="C52" s="21" t="s">
        <v>2958</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c r="A53" s="4" t="str">
        <f>'Pellets (Poly)'!A53</f>
        <v>1.0.0</v>
      </c>
      <c r="B53" s="21" t="s">
        <v>2959</v>
      </c>
      <c r="C53" s="21" t="s">
        <v>2960</v>
      </c>
      <c r="D53" s="54" t="str">
        <f t="shared" si="1"/>
        <v>Block (PolyEthylene Naphthalate)</v>
      </c>
      <c r="E53" s="54" t="str">
        <f xml:space="preserve"> 'Pellets (Poly)'!G53</f>
        <v>Sack (PolyEthylene Naphthalate Pellets)</v>
      </c>
      <c r="F53" s="54" t="str">
        <f>VLOOKUP(E53, 'Pellets (Poly)'!G:J, 4,FALSE)</f>
        <v>PolyEthylene Naphthalate</v>
      </c>
      <c r="G53">
        <v>0</v>
      </c>
    </row>
    <row r="54" spans="1:7">
      <c r="A54" s="4" t="str">
        <f>'Pellets (Poly)'!A54</f>
        <v>1.0.0</v>
      </c>
      <c r="B54" s="21" t="s">
        <v>2961</v>
      </c>
      <c r="C54" s="21" t="s">
        <v>2962</v>
      </c>
      <c r="D54" s="54" t="str">
        <f t="shared" si="1"/>
        <v>Block (PolyEthylene Oxide)</v>
      </c>
      <c r="E54" s="54" t="str">
        <f xml:space="preserve"> 'Pellets (Poly)'!G54</f>
        <v>Sack (PolyEthylene Oxide Pellets)</v>
      </c>
      <c r="F54" s="54" t="str">
        <f>VLOOKUP(E54, 'Pellets (Poly)'!G:J, 4,FALSE)</f>
        <v>PolyEthylene Oxide</v>
      </c>
      <c r="G54">
        <v>0</v>
      </c>
    </row>
    <row r="55" spans="1:7">
      <c r="A55" s="4">
        <f>'Pellets (Poly)'!A55</f>
        <v>0</v>
      </c>
      <c r="B55" s="21" t="s">
        <v>2963</v>
      </c>
      <c r="C55" s="21" t="s">
        <v>2964</v>
      </c>
      <c r="D55" s="54" t="str">
        <f t="shared" si="1"/>
        <v>Block (PolyEthylene Sulphide)</v>
      </c>
      <c r="E55" s="54" t="str">
        <f xml:space="preserve"> 'Pellets (Poly)'!G55</f>
        <v>Sack (PolyEthylene Sulphide Pellets)</v>
      </c>
      <c r="F55" s="54" t="str">
        <f>VLOOKUP(E55, 'Pellets (Poly)'!G:J, 4,FALSE)</f>
        <v>PolyEthylene Sulphide</v>
      </c>
      <c r="G55">
        <v>0</v>
      </c>
    </row>
    <row r="56" spans="1:7">
      <c r="A56" s="4" t="str">
        <f>'Pellets (Poly)'!A56</f>
        <v>1.0.0</v>
      </c>
      <c r="B56" s="21" t="s">
        <v>2965</v>
      </c>
      <c r="C56" s="21" t="s">
        <v>2966</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c r="A57" s="4" t="str">
        <f>'Pellets (Poly)'!A57</f>
        <v>1.0.0</v>
      </c>
      <c r="B57" s="21" t="s">
        <v>2967</v>
      </c>
      <c r="C57" s="21" t="s">
        <v>2968</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c r="A58" s="4" t="str">
        <f>'Pellets (Poly)'!A58</f>
        <v>1.0.0</v>
      </c>
      <c r="B58" s="21" t="s">
        <v>2969</v>
      </c>
      <c r="C58" s="21" t="s">
        <v>2970</v>
      </c>
      <c r="D58" s="54" t="str">
        <f t="shared" si="1"/>
        <v>Block (PolyGlycolic Acid)</v>
      </c>
      <c r="E58" s="54" t="str">
        <f xml:space="preserve"> 'Pellets (Poly)'!G58</f>
        <v>Sack (PolyGlycolic Acid Pellets)</v>
      </c>
      <c r="F58" s="54" t="str">
        <f>VLOOKUP(E58, 'Pellets (Poly)'!G:J, 4,FALSE)</f>
        <v>PolyGlycolic Acid</v>
      </c>
      <c r="G58">
        <v>0</v>
      </c>
    </row>
    <row r="59" spans="1:7">
      <c r="A59" s="4">
        <f>'Pellets (Poly)'!A59</f>
        <v>0</v>
      </c>
      <c r="B59" s="21" t="s">
        <v>2971</v>
      </c>
      <c r="C59" s="21" t="s">
        <v>2972</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c r="A60" s="4">
        <f>'Pellets (Poly)'!A60</f>
        <v>0</v>
      </c>
      <c r="B60" s="21" t="s">
        <v>2973</v>
      </c>
      <c r="C60" s="21" t="s">
        <v>2974</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c r="A61" s="4" t="str">
        <f>'Pellets (Poly)'!A61</f>
        <v>1.0.0</v>
      </c>
      <c r="B61" s="21" t="s">
        <v>2975</v>
      </c>
      <c r="C61" s="21" t="s">
        <v>2976</v>
      </c>
      <c r="D61" s="54" t="str">
        <f t="shared" si="1"/>
        <v>Block (PolyHydroxyalkanoate)</v>
      </c>
      <c r="E61" s="54" t="str">
        <f xml:space="preserve"> 'Pellets (Poly)'!G61</f>
        <v>Sack (PolyHydroxyalkanoate Pellets)</v>
      </c>
      <c r="F61" s="54" t="str">
        <f>VLOOKUP(E61, 'Pellets (Poly)'!G:J, 4,FALSE)</f>
        <v>PolyHydroxyalkanoate</v>
      </c>
      <c r="G61">
        <v>0</v>
      </c>
    </row>
    <row r="62" spans="1:7">
      <c r="A62" s="4">
        <f>'Pellets (Poly)'!A62</f>
        <v>0</v>
      </c>
      <c r="B62" s="21" t="s">
        <v>2977</v>
      </c>
      <c r="C62" s="21" t="s">
        <v>2978</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c r="A63" s="4" t="str">
        <f>'Pellets (Poly)'!A63</f>
        <v>1.0.0</v>
      </c>
      <c r="B63" s="21" t="s">
        <v>2979</v>
      </c>
      <c r="C63" s="21" t="s">
        <v>2980</v>
      </c>
      <c r="D63" s="54" t="str">
        <f t="shared" si="1"/>
        <v>Block (PolyImide)</v>
      </c>
      <c r="E63" s="54" t="str">
        <f xml:space="preserve"> 'Pellets (Poly)'!G63</f>
        <v>Sack (PolyImide Pellets)</v>
      </c>
      <c r="F63" s="54" t="str">
        <f>VLOOKUP(E63, 'Pellets (Poly)'!G:J, 4,FALSE)</f>
        <v>PolyImide</v>
      </c>
      <c r="G63">
        <v>0</v>
      </c>
    </row>
    <row r="64" spans="1:7">
      <c r="A64" s="4">
        <f>'Pellets (Poly)'!A64</f>
        <v>0</v>
      </c>
      <c r="B64" s="21" t="s">
        <v>2981</v>
      </c>
      <c r="C64" s="21" t="s">
        <v>2982</v>
      </c>
      <c r="D64" s="54" t="str">
        <f t="shared" si="1"/>
        <v>Block (PolyIsoBorynl Acrylate)</v>
      </c>
      <c r="E64" s="54" t="str">
        <f xml:space="preserve"> 'Pellets (Poly)'!G64</f>
        <v>Sack (PolyIsoBorynl Acrylate Pellets)</v>
      </c>
      <c r="F64" s="54" t="str">
        <f>VLOOKUP(E64, 'Pellets (Poly)'!G:J, 4,FALSE)</f>
        <v>PolyIsoBorynl Acrylate</v>
      </c>
      <c r="G64">
        <v>0</v>
      </c>
    </row>
    <row r="65" spans="1:7">
      <c r="A65" s="4">
        <f>'Pellets (Poly)'!A65</f>
        <v>0</v>
      </c>
      <c r="B65" s="21" t="s">
        <v>2983</v>
      </c>
      <c r="C65" s="21" t="s">
        <v>2984</v>
      </c>
      <c r="D65" s="54" t="str">
        <f t="shared" si="1"/>
        <v>Block (PolyIsoButyl Acrylate)</v>
      </c>
      <c r="E65" s="54" t="str">
        <f xml:space="preserve"> 'Pellets (Poly)'!G65</f>
        <v>Sack (PolyIsoButyl Acrylate Pellets)</v>
      </c>
      <c r="F65" s="54" t="str">
        <f>VLOOKUP(E65, 'Pellets (Poly)'!G:J, 4,FALSE)</f>
        <v>PolyIsoButyl Acrylate</v>
      </c>
      <c r="G65">
        <v>0</v>
      </c>
    </row>
    <row r="66" spans="1:7">
      <c r="A66" s="4" t="str">
        <f>'Pellets (Poly)'!A66</f>
        <v>1.0.0</v>
      </c>
      <c r="B66" s="21" t="s">
        <v>2985</v>
      </c>
      <c r="C66" s="21" t="s">
        <v>2986</v>
      </c>
      <c r="D66" s="54" t="str">
        <f t="shared" si="1"/>
        <v>Block (PolyIsoButylene)</v>
      </c>
      <c r="E66" s="54" t="str">
        <f xml:space="preserve"> 'Pellets (Poly)'!G66</f>
        <v>Sack (PolyIsoButylene Pellets)</v>
      </c>
      <c r="F66" s="54" t="str">
        <f>VLOOKUP(E66, 'Pellets (Poly)'!G:J, 4,FALSE)</f>
        <v>PolyIsoButylene</v>
      </c>
      <c r="G66">
        <v>0</v>
      </c>
    </row>
    <row r="67" spans="1:7">
      <c r="A67" s="4" t="str">
        <f>'Pellets (Poly)'!A67</f>
        <v>1.0.0</v>
      </c>
      <c r="B67" s="21" t="s">
        <v>2987</v>
      </c>
      <c r="C67" s="21" t="s">
        <v>2988</v>
      </c>
      <c r="D67" s="54" t="str">
        <f>$D$1&amp;" ("&amp;F67&amp;")"</f>
        <v>Block (PolyIsoPrene)</v>
      </c>
      <c r="E67" s="54" t="str">
        <f xml:space="preserve"> 'Pellets (Poly)'!G67</f>
        <v>Sack (PolyIsoPrene Pellets)</v>
      </c>
      <c r="F67" s="54" t="str">
        <f>VLOOKUP(E67, 'Pellets (Poly)'!G:J, 4,FALSE)</f>
        <v>PolyIsoPrene</v>
      </c>
      <c r="G67">
        <v>12</v>
      </c>
    </row>
    <row r="68" spans="1:7">
      <c r="A68" s="4" t="str">
        <f>'Pellets (Poly)'!A68</f>
        <v>1.0.0</v>
      </c>
      <c r="B68" s="21" t="s">
        <v>2989</v>
      </c>
      <c r="C68" s="21" t="s">
        <v>2990</v>
      </c>
      <c r="D68" s="54" t="str">
        <f t="shared" ref="D68:D83" si="2">$D$1&amp;" ("&amp;F68&amp;")"</f>
        <v>Block (PolyLactic Acid)</v>
      </c>
      <c r="E68" s="54" t="str">
        <f xml:space="preserve"> 'Pellets (Poly)'!G68</f>
        <v>Sack (PolyLactic Acid Pellets)</v>
      </c>
      <c r="F68" s="54" t="str">
        <f>VLOOKUP(E68, 'Pellets (Poly)'!G:J, 4,FALSE)</f>
        <v>PolyLactic Acid</v>
      </c>
      <c r="G68">
        <v>0</v>
      </c>
    </row>
    <row r="69" spans="1:7">
      <c r="A69" s="4">
        <f>'Pellets (Poly)'!A69</f>
        <v>0</v>
      </c>
      <c r="B69" s="21" t="s">
        <v>2991</v>
      </c>
      <c r="C69" s="21" t="s">
        <v>2992</v>
      </c>
      <c r="D69" s="54" t="str">
        <f t="shared" si="2"/>
        <v>Block (PolyLactic-Co-Glycolic Acid)</v>
      </c>
      <c r="E69" s="54" t="str">
        <f xml:space="preserve"> 'Pellets (Poly)'!G69</f>
        <v>Sack (PolyLactic-Co-Glycolic Acid Pellets)</v>
      </c>
      <c r="F69" s="54" t="str">
        <f>VLOOKUP(E69, 'Pellets (Poly)'!G:J, 4,FALSE)</f>
        <v>PolyLactic-Co-Glycolic Acid</v>
      </c>
      <c r="G69">
        <v>0</v>
      </c>
    </row>
    <row r="70" spans="1:7">
      <c r="A70" s="4">
        <f>'Pellets (Poly)'!A70</f>
        <v>0</v>
      </c>
      <c r="B70" s="21" t="s">
        <v>2993</v>
      </c>
      <c r="C70" s="21" t="s">
        <v>2994</v>
      </c>
      <c r="D70" s="54" t="str">
        <f t="shared" si="2"/>
        <v>Block (PolyMethyl Acrylate)</v>
      </c>
      <c r="E70" s="54" t="str">
        <f xml:space="preserve"> 'Pellets (Poly)'!G70</f>
        <v>Sack (PolyMethyl Acrylate Pellets)</v>
      </c>
      <c r="F70" s="54" t="str">
        <f>VLOOKUP(E70, 'Pellets (Poly)'!G:J, 4,FALSE)</f>
        <v>PolyMethyl Acrylate</v>
      </c>
      <c r="G70">
        <v>0</v>
      </c>
    </row>
    <row r="71" spans="1:7">
      <c r="A71" s="4">
        <f>'Pellets (Poly)'!A71</f>
        <v>0</v>
      </c>
      <c r="B71" s="21" t="s">
        <v>2995</v>
      </c>
      <c r="C71" s="21" t="s">
        <v>2996</v>
      </c>
      <c r="D71" s="54" t="str">
        <f t="shared" si="2"/>
        <v>Block (PolyMethyl Cyanoacrylate)</v>
      </c>
      <c r="E71" s="54" t="str">
        <f xml:space="preserve"> 'Pellets (Poly)'!G71</f>
        <v>Sack (PolyMethyl Cyanoacrylate Pellets)</v>
      </c>
      <c r="F71" s="54" t="str">
        <f>VLOOKUP(E71, 'Pellets (Poly)'!G:J, 4,FALSE)</f>
        <v>PolyMethyl Cyanoacrylate</v>
      </c>
      <c r="G71">
        <v>0</v>
      </c>
    </row>
    <row r="72" spans="1:7">
      <c r="A72" s="4">
        <f>'Pellets (Poly)'!A72</f>
        <v>0</v>
      </c>
      <c r="B72" s="21" t="s">
        <v>2997</v>
      </c>
      <c r="C72" s="21" t="s">
        <v>2998</v>
      </c>
      <c r="D72" s="54" t="str">
        <f t="shared" si="2"/>
        <v>Block (PolyMethyl Methacrylate)</v>
      </c>
      <c r="E72" s="54" t="str">
        <f xml:space="preserve"> 'Pellets (Poly)'!G72</f>
        <v>Sack (PolyMethyl Methacrylate Pellets)</v>
      </c>
      <c r="F72" s="54" t="str">
        <f>VLOOKUP(E72, 'Pellets (Poly)'!G:J, 4,FALSE)</f>
        <v>PolyMethyl Methacrylate</v>
      </c>
      <c r="G72">
        <v>0</v>
      </c>
    </row>
    <row r="73" spans="1:7">
      <c r="A73" s="4">
        <f>'Pellets (Poly)'!A73</f>
        <v>0</v>
      </c>
      <c r="B73" s="21" t="s">
        <v>2999</v>
      </c>
      <c r="C73" s="21" t="s">
        <v>3000</v>
      </c>
      <c r="D73" s="54" t="str">
        <f t="shared" si="2"/>
        <v>Block (PolyM-Methyl Styrene)</v>
      </c>
      <c r="E73" s="54" t="str">
        <f xml:space="preserve"> 'Pellets (Poly)'!G73</f>
        <v>Sack (PolyM-Methyl Styrene Pellets)</v>
      </c>
      <c r="F73" s="54" t="str">
        <f>VLOOKUP(E73, 'Pellets (Poly)'!G:J, 4,FALSE)</f>
        <v>PolyM-Methyl Styrene</v>
      </c>
      <c r="G73">
        <v>0</v>
      </c>
    </row>
    <row r="74" spans="1:7">
      <c r="A74" s="4">
        <f>'Pellets (Poly)'!A74</f>
        <v>0</v>
      </c>
      <c r="B74" s="21" t="s">
        <v>3001</v>
      </c>
      <c r="C74" s="21" t="s">
        <v>3002</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c r="A75" s="4">
        <f>'Pellets (Poly)'!A75</f>
        <v>0</v>
      </c>
      <c r="B75" s="21" t="s">
        <v>3003</v>
      </c>
      <c r="C75" s="21" t="s">
        <v>3004</v>
      </c>
      <c r="D75" s="54" t="str">
        <f t="shared" si="2"/>
        <v>Block (PolyN-Butyl Acrylate)</v>
      </c>
      <c r="E75" s="54" t="str">
        <f xml:space="preserve"> 'Pellets (Poly)'!G75</f>
        <v>Sack (PolyN-Butyl Acrylate Pellets)</v>
      </c>
      <c r="F75" s="54" t="str">
        <f>VLOOKUP(E75, 'Pellets (Poly)'!G:J, 4,FALSE)</f>
        <v>PolyN-Butyl Acrylate</v>
      </c>
      <c r="G75">
        <v>0</v>
      </c>
    </row>
    <row r="76" spans="1:7">
      <c r="A76" s="4" t="str">
        <f>'Pellets (Poly)'!A76</f>
        <v>1.0.0</v>
      </c>
      <c r="B76" s="21" t="s">
        <v>3005</v>
      </c>
      <c r="C76" s="21" t="s">
        <v>3006</v>
      </c>
      <c r="D76" s="54" t="str">
        <f t="shared" si="2"/>
        <v>Block (PolyOxymethylene)</v>
      </c>
      <c r="E76" s="54" t="str">
        <f xml:space="preserve"> 'Pellets (Poly)'!G76</f>
        <v>Sack (PolyOxymethylene Pellets)</v>
      </c>
      <c r="F76" s="54" t="str">
        <f>VLOOKUP(E76, 'Pellets (Poly)'!G:J, 4,FALSE)</f>
        <v>PolyOxymethylene</v>
      </c>
      <c r="G76">
        <v>0</v>
      </c>
    </row>
    <row r="77" spans="1:7">
      <c r="A77" s="4">
        <f>'Pellets (Poly)'!A77</f>
        <v>0</v>
      </c>
      <c r="B77" s="21" t="s">
        <v>3007</v>
      </c>
      <c r="C77" s="21" t="s">
        <v>3008</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c r="A78" s="4">
        <f>'Pellets (Poly)'!A78</f>
        <v>0</v>
      </c>
      <c r="B78" s="21" t="s">
        <v>3009</v>
      </c>
      <c r="C78" s="21" t="s">
        <v>3010</v>
      </c>
      <c r="D78" s="54" t="str">
        <f t="shared" si="2"/>
        <v>Block (PolyPhenol)</v>
      </c>
      <c r="E78" s="54" t="str">
        <f xml:space="preserve"> 'Pellets (Poly)'!G78</f>
        <v>Sack (PolyPhenol Pellets)</v>
      </c>
      <c r="F78" s="54" t="str">
        <f>VLOOKUP(E78, 'Pellets (Poly)'!G:J, 4,FALSE)</f>
        <v>PolyPhenol</v>
      </c>
      <c r="G78">
        <v>0</v>
      </c>
    </row>
    <row r="79" spans="1:7">
      <c r="A79" s="4">
        <f>'Pellets (Poly)'!A79</f>
        <v>0</v>
      </c>
      <c r="B79" s="21" t="s">
        <v>3011</v>
      </c>
      <c r="C79" s="21" t="s">
        <v>3012</v>
      </c>
      <c r="D79" s="54" t="str">
        <f t="shared" si="2"/>
        <v>Block (PolyPhenylene Oxide)</v>
      </c>
      <c r="E79" s="54" t="str">
        <f xml:space="preserve"> 'Pellets (Poly)'!G79</f>
        <v>Sack (PolyPhenylene Oxide Pellets)</v>
      </c>
      <c r="F79" s="54" t="str">
        <f>VLOOKUP(E79, 'Pellets (Poly)'!G:J, 4,FALSE)</f>
        <v>PolyPhenylene Oxide</v>
      </c>
      <c r="G79">
        <v>0</v>
      </c>
    </row>
    <row r="80" spans="1:7">
      <c r="A80" s="4">
        <f>'Pellets (Poly)'!A80</f>
        <v>0</v>
      </c>
      <c r="B80" s="21" t="s">
        <v>3013</v>
      </c>
      <c r="C80" s="21" t="s">
        <v>3014</v>
      </c>
      <c r="D80" s="54" t="str">
        <f t="shared" si="2"/>
        <v>Block (PolyPhosphazene)</v>
      </c>
      <c r="E80" s="54" t="str">
        <f xml:space="preserve"> 'Pellets (Poly)'!G80</f>
        <v>Sack (PolyPhosphazene Pellets)</v>
      </c>
      <c r="F80" s="54" t="str">
        <f>VLOOKUP(E80, 'Pellets (Poly)'!G:J, 4,FALSE)</f>
        <v>PolyPhosphazene</v>
      </c>
      <c r="G80">
        <v>0</v>
      </c>
    </row>
    <row r="81" spans="1:7">
      <c r="A81" s="4">
        <f>'Pellets (Poly)'!A81</f>
        <v>0</v>
      </c>
      <c r="B81" s="21" t="s">
        <v>3015</v>
      </c>
      <c r="C81" s="21" t="s">
        <v>3016</v>
      </c>
      <c r="D81" s="54" t="str">
        <f t="shared" si="2"/>
        <v>Block (PolyP-Methyl Styrene)</v>
      </c>
      <c r="E81" s="54" t="str">
        <f xml:space="preserve"> 'Pellets (Poly)'!G81</f>
        <v>Sack (PolyP-Methyl Styrene Pellets)</v>
      </c>
      <c r="F81" s="54" t="str">
        <f>VLOOKUP(E81, 'Pellets (Poly)'!G:J, 4,FALSE)</f>
        <v>PolyP-Methyl Styrene</v>
      </c>
      <c r="G81">
        <v>0</v>
      </c>
    </row>
    <row r="82" spans="1:7">
      <c r="A82" s="4">
        <f>'Pellets (Poly)'!A82</f>
        <v>0</v>
      </c>
      <c r="B82" s="21" t="s">
        <v>3017</v>
      </c>
      <c r="C82" s="21" t="s">
        <v>3018</v>
      </c>
      <c r="D82" s="54" t="str">
        <f t="shared" si="2"/>
        <v>Block (PolyP-Phenylene Sulphide)</v>
      </c>
      <c r="E82" s="54" t="str">
        <f xml:space="preserve"> 'Pellets (Poly)'!G82</f>
        <v>Sack (PolyP-Phenylene Sulphide Pellets)</v>
      </c>
      <c r="F82" s="54" t="str">
        <f>VLOOKUP(E82, 'Pellets (Poly)'!G:J, 4,FALSE)</f>
        <v>PolyP-Phenylene Sulphide</v>
      </c>
      <c r="G82">
        <v>0</v>
      </c>
    </row>
    <row r="83" spans="1:7">
      <c r="A83" s="4">
        <f>'Pellets (Poly)'!A83</f>
        <v>0</v>
      </c>
      <c r="B83" s="21" t="s">
        <v>3019</v>
      </c>
      <c r="C83" s="21" t="s">
        <v>3020</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c r="A84" s="4" t="str">
        <f>'Pellets (Poly)'!A84</f>
        <v>1.0.0</v>
      </c>
      <c r="B84" s="21" t="s">
        <v>3021</v>
      </c>
      <c r="C84" s="21" t="s">
        <v>3022</v>
      </c>
      <c r="D84" s="54" t="str">
        <f>$D$1&amp;" ("&amp;F84&amp;")"</f>
        <v>Block (PolyPropylene)</v>
      </c>
      <c r="E84" s="54" t="str">
        <f xml:space="preserve"> 'Pellets (Poly)'!G84</f>
        <v>Sack (PolyPropylene Pellets)</v>
      </c>
      <c r="F84" s="54" t="str">
        <f>VLOOKUP(E84, 'Pellets (Poly)'!G:J, 4,FALSE)</f>
        <v>PolyPropylene</v>
      </c>
      <c r="G84">
        <v>0</v>
      </c>
    </row>
    <row r="85" spans="1:7">
      <c r="A85" s="4">
        <f>'Pellets (Poly)'!A85</f>
        <v>0</v>
      </c>
      <c r="B85" s="21" t="s">
        <v>3023</v>
      </c>
      <c r="C85" s="21" t="s">
        <v>3024</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c r="A86" s="4">
        <f>'Pellets (Poly)'!A86</f>
        <v>0</v>
      </c>
      <c r="B86" s="21" t="s">
        <v>3025</v>
      </c>
      <c r="C86" s="21" t="s">
        <v>3026</v>
      </c>
      <c r="D86" s="54" t="str">
        <f t="shared" si="3"/>
        <v>Block (PolyPropylene Oxide)</v>
      </c>
      <c r="E86" s="54" t="str">
        <f xml:space="preserve"> 'Pellets (Poly)'!G86</f>
        <v>Sack (PolyPropylene Oxide Pellets)</v>
      </c>
      <c r="F86" s="54" t="str">
        <f>VLOOKUP(E86, 'Pellets (Poly)'!G:J, 4,FALSE)</f>
        <v>PolyPropylene Oxide</v>
      </c>
      <c r="G86">
        <v>0</v>
      </c>
    </row>
    <row r="87" spans="1:7">
      <c r="A87" s="4" t="str">
        <f>'Pellets (Poly)'!A87</f>
        <v>1.0.0</v>
      </c>
      <c r="B87" s="21" t="s">
        <v>3027</v>
      </c>
      <c r="C87" s="21" t="s">
        <v>3028</v>
      </c>
      <c r="D87" s="54" t="str">
        <f t="shared" si="3"/>
        <v>Block (PolyStyrene)</v>
      </c>
      <c r="E87" s="54" t="str">
        <f xml:space="preserve"> 'Pellets (Poly)'!G87</f>
        <v>Sack (PolyStyrene Pellets)</v>
      </c>
      <c r="F87" s="54" t="str">
        <f>VLOOKUP(E87, 'Pellets (Poly)'!G:J, 4,FALSE)</f>
        <v>PolyStyrene</v>
      </c>
      <c r="G87">
        <v>0</v>
      </c>
    </row>
    <row r="88" spans="1:7">
      <c r="A88" s="4">
        <f>'Pellets (Poly)'!A88</f>
        <v>0</v>
      </c>
      <c r="B88" s="21" t="s">
        <v>3029</v>
      </c>
      <c r="C88" s="21" t="s">
        <v>3030</v>
      </c>
      <c r="D88" s="54" t="str">
        <f t="shared" si="3"/>
        <v>Block (PolyTert-Butyl Acrylate)</v>
      </c>
      <c r="E88" s="54" t="str">
        <f xml:space="preserve"> 'Pellets (Poly)'!G88</f>
        <v>Sack (PolyTert-Butyl Acrylate Pellets)</v>
      </c>
      <c r="F88" s="54" t="str">
        <f>VLOOKUP(E88, 'Pellets (Poly)'!G:J, 4,FALSE)</f>
        <v>PolyTert-Butyl Acrylate</v>
      </c>
      <c r="G88">
        <v>0</v>
      </c>
    </row>
    <row r="89" spans="1:7">
      <c r="A89" s="4" t="str">
        <f>'Pellets (Poly)'!A89</f>
        <v>1.0.0</v>
      </c>
      <c r="B89" s="21" t="s">
        <v>3031</v>
      </c>
      <c r="C89" s="21" t="s">
        <v>3032</v>
      </c>
      <c r="D89" s="54" t="str">
        <f t="shared" si="3"/>
        <v>Block (PolyTetraFluoroEthylene)</v>
      </c>
      <c r="E89" s="54" t="str">
        <f xml:space="preserve"> 'Pellets (Poly)'!G89</f>
        <v>Sack (PolyTetraFluoroEthylene Pellets)</v>
      </c>
      <c r="F89" s="54" t="str">
        <f>VLOOKUP(E89, 'Pellets (Poly)'!G:J, 4,FALSE)</f>
        <v>PolyTetraFluoroEthylene</v>
      </c>
      <c r="G89">
        <v>0</v>
      </c>
    </row>
    <row r="90" spans="1:7">
      <c r="A90" s="4">
        <f>'Pellets (Poly)'!A90</f>
        <v>0</v>
      </c>
      <c r="B90" s="21" t="s">
        <v>3033</v>
      </c>
      <c r="C90" s="21" t="s">
        <v>3034</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c r="A91" s="4">
        <f>'Pellets (Poly)'!A91</f>
        <v>0</v>
      </c>
      <c r="B91" s="21" t="s">
        <v>3035</v>
      </c>
      <c r="C91" s="21" t="s">
        <v>3036</v>
      </c>
      <c r="D91" s="54" t="str">
        <f t="shared" si="3"/>
        <v>Block (PolyTetramethylene Glycol)</v>
      </c>
      <c r="E91" s="54" t="str">
        <f xml:space="preserve"> 'Pellets (Poly)'!G91</f>
        <v>Sack (PolyTetramethylene Glycol Pellets)</v>
      </c>
      <c r="F91" s="54" t="str">
        <f>VLOOKUP(E91, 'Pellets (Poly)'!G:J, 4,FALSE)</f>
        <v>PolyTetramethylene Glycol</v>
      </c>
      <c r="G91">
        <v>0</v>
      </c>
    </row>
    <row r="92" spans="1:7">
      <c r="A92" s="4">
        <f>'Pellets (Poly)'!A92</f>
        <v>0</v>
      </c>
      <c r="B92" s="21" t="s">
        <v>3037</v>
      </c>
      <c r="C92" s="21" t="s">
        <v>3038</v>
      </c>
      <c r="D92" s="54" t="str">
        <f t="shared" si="3"/>
        <v>Block (PolyThiazyl)</v>
      </c>
      <c r="E92" s="54" t="str">
        <f xml:space="preserve"> 'Pellets (Poly)'!G92</f>
        <v>Sack (PolyThiazyl Pellets)</v>
      </c>
      <c r="F92" s="54" t="str">
        <f>VLOOKUP(E92, 'Pellets (Poly)'!G:J, 4,FALSE)</f>
        <v>PolyThiazyl</v>
      </c>
      <c r="G92">
        <v>0</v>
      </c>
    </row>
    <row r="93" spans="1:7">
      <c r="A93" s="4" t="str">
        <f>'Pellets (Poly)'!A93</f>
        <v>1.0.0</v>
      </c>
      <c r="B93" s="21" t="s">
        <v>3039</v>
      </c>
      <c r="C93" s="21" t="s">
        <v>3040</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c r="A94" s="4" t="str">
        <f>'Pellets (Poly)'!A94</f>
        <v>1.0.0</v>
      </c>
      <c r="B94" s="21" t="s">
        <v>3041</v>
      </c>
      <c r="C94" s="21" t="s">
        <v>3042</v>
      </c>
      <c r="D94" s="54" t="str">
        <f t="shared" si="3"/>
        <v>Block (PolyUrethane)</v>
      </c>
      <c r="E94" s="54" t="str">
        <f xml:space="preserve"> 'Pellets (Poly)'!G94</f>
        <v>Sack (PolyUrethane Pellets)</v>
      </c>
      <c r="F94" s="54" t="str">
        <f>VLOOKUP(E94, 'Pellets (Poly)'!G:J, 4,FALSE)</f>
        <v>PolyUrethane</v>
      </c>
      <c r="G94">
        <v>0</v>
      </c>
    </row>
    <row r="95" spans="1:7">
      <c r="A95" s="4" t="str">
        <f>'Pellets (Poly)'!A95</f>
        <v>1.0.0</v>
      </c>
      <c r="B95" s="21" t="s">
        <v>3043</v>
      </c>
      <c r="C95" s="21" t="s">
        <v>3044</v>
      </c>
      <c r="D95" s="54" t="str">
        <f t="shared" si="3"/>
        <v>Block (PolyVinyl Acetate)</v>
      </c>
      <c r="E95" s="54" t="str">
        <f xml:space="preserve"> 'Pellets (Poly)'!G95</f>
        <v>Sack (PolyVinyl Acetate Pellets)</v>
      </c>
      <c r="F95" s="54" t="str">
        <f>VLOOKUP(E95, 'Pellets (Poly)'!G:J, 4,FALSE)</f>
        <v>PolyVinyl Acetate</v>
      </c>
      <c r="G95">
        <v>0</v>
      </c>
    </row>
    <row r="96" spans="1:7">
      <c r="A96" s="4" t="str">
        <f>'Pellets (Poly)'!A96</f>
        <v>1.0.0</v>
      </c>
      <c r="B96" s="21" t="s">
        <v>3045</v>
      </c>
      <c r="C96" s="21" t="s">
        <v>3046</v>
      </c>
      <c r="D96" s="54" t="str">
        <f t="shared" si="3"/>
        <v>Block (PolyVinyl Alcohol)</v>
      </c>
      <c r="E96" s="54" t="str">
        <f xml:space="preserve"> 'Pellets (Poly)'!G96</f>
        <v>Sack (PolyVinyl Alcohol Pellets)</v>
      </c>
      <c r="F96" s="54" t="str">
        <f>VLOOKUP(E96, 'Pellets (Poly)'!G:J, 4,FALSE)</f>
        <v>PolyVinyl Alcohol</v>
      </c>
      <c r="G96">
        <v>0</v>
      </c>
    </row>
    <row r="97" spans="1:7">
      <c r="A97" s="4">
        <f>'Pellets (Poly)'!A97</f>
        <v>0</v>
      </c>
      <c r="B97" s="21" t="s">
        <v>3047</v>
      </c>
      <c r="C97" s="21" t="s">
        <v>3048</v>
      </c>
      <c r="D97" s="54" t="str">
        <f t="shared" si="3"/>
        <v>Block (PolyVinyl Butyral)</v>
      </c>
      <c r="E97" s="54" t="str">
        <f xml:space="preserve"> 'Pellets (Poly)'!G97</f>
        <v>Sack (PolyVinyl Butyral Pellets)</v>
      </c>
      <c r="F97" s="54" t="str">
        <f>VLOOKUP(E97, 'Pellets (Poly)'!G:J, 4,FALSE)</f>
        <v>PolyVinyl Butyral</v>
      </c>
      <c r="G97">
        <v>0</v>
      </c>
    </row>
    <row r="98" spans="1:7">
      <c r="A98" s="4" t="str">
        <f>'Pellets (Poly)'!A98</f>
        <v>1.0.0</v>
      </c>
      <c r="B98" s="21" t="s">
        <v>3049</v>
      </c>
      <c r="C98" s="21" t="s">
        <v>3050</v>
      </c>
      <c r="D98" s="54" t="str">
        <f t="shared" si="3"/>
        <v>Block (PolyVinyl Chloride)</v>
      </c>
      <c r="E98" s="54" t="str">
        <f xml:space="preserve"> 'Pellets (Poly)'!G98</f>
        <v>Sack (PolyVinyl Chloride Pellets)</v>
      </c>
      <c r="F98" s="54" t="str">
        <f>VLOOKUP(E98, 'Pellets (Poly)'!G:J, 4,FALSE)</f>
        <v>PolyVinyl Chloride</v>
      </c>
      <c r="G98">
        <v>0</v>
      </c>
    </row>
    <row r="99" spans="1:7">
      <c r="A99" s="4" t="str">
        <f>'Pellets (Poly)'!A99</f>
        <v>1.0.0</v>
      </c>
      <c r="B99" s="21" t="s">
        <v>3051</v>
      </c>
      <c r="C99" s="21" t="s">
        <v>3052</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c r="A100" s="4">
        <f>'Pellets (Poly)'!A100</f>
        <v>0</v>
      </c>
      <c r="B100" s="21" t="s">
        <v>3053</v>
      </c>
      <c r="C100" s="21" t="s">
        <v>3054</v>
      </c>
      <c r="D100" s="54" t="str">
        <f t="shared" si="3"/>
        <v>Block (PolyVinyl Fluoride)</v>
      </c>
      <c r="E100" s="54" t="str">
        <f xml:space="preserve"> 'Pellets (Poly)'!G100</f>
        <v>Sack (PolyVinyl Fluoride Pellets)</v>
      </c>
      <c r="F100" s="54" t="str">
        <f>VLOOKUP(E100, 'Pellets (Poly)'!G:J, 4,FALSE)</f>
        <v>PolyVinyl Fluoride</v>
      </c>
      <c r="G100">
        <v>0</v>
      </c>
    </row>
    <row r="101" spans="1:7">
      <c r="A101" s="4">
        <f>'Pellets (Poly)'!A101</f>
        <v>0</v>
      </c>
      <c r="B101" s="21" t="s">
        <v>3055</v>
      </c>
      <c r="C101" s="21" t="s">
        <v>3056</v>
      </c>
      <c r="D101" s="54" t="str">
        <f t="shared" si="3"/>
        <v>Block (PolyVinyl Formal)</v>
      </c>
      <c r="E101" s="54" t="str">
        <f xml:space="preserve"> 'Pellets (Poly)'!G101</f>
        <v>Sack (PolyVinyl Formal Pellets)</v>
      </c>
      <c r="F101" s="54" t="str">
        <f>VLOOKUP(E101, 'Pellets (Poly)'!G:J, 4,FALSE)</f>
        <v>PolyVinyl Formal</v>
      </c>
      <c r="G101">
        <v>0</v>
      </c>
    </row>
    <row r="102" spans="1:7">
      <c r="A102" s="4">
        <f>'Pellets (Poly)'!A102</f>
        <v>0</v>
      </c>
      <c r="B102" s="21" t="s">
        <v>3057</v>
      </c>
      <c r="C102" s="21" t="s">
        <v>3058</v>
      </c>
      <c r="D102" s="54" t="str">
        <f t="shared" si="3"/>
        <v>Block (PolyVinyl Methyl Ether)</v>
      </c>
      <c r="E102" s="54" t="str">
        <f xml:space="preserve"> 'Pellets (Poly)'!G102</f>
        <v>Sack (PolyVinyl Methyl Ether Pellets)</v>
      </c>
      <c r="F102" s="54" t="str">
        <f>VLOOKUP(E102, 'Pellets (Poly)'!G:J, 4,FALSE)</f>
        <v>PolyVinyl Methyl Ether</v>
      </c>
      <c r="G102">
        <v>0</v>
      </c>
    </row>
    <row r="103" spans="1:7">
      <c r="A103" s="4">
        <f>'Pellets (Poly)'!A103</f>
        <v>0</v>
      </c>
      <c r="B103" s="21" t="s">
        <v>3059</v>
      </c>
      <c r="C103" s="21" t="s">
        <v>3060</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c r="A104" s="4">
        <f>'Pellets (Poly)'!A104</f>
        <v>0</v>
      </c>
      <c r="B104" s="21" t="s">
        <v>3061</v>
      </c>
      <c r="C104" s="21" t="s">
        <v>3062</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c r="A105" s="4">
        <f>'Pellets (Poly)'!A105</f>
        <v>0</v>
      </c>
      <c r="B105" s="21" t="s">
        <v>3063</v>
      </c>
      <c r="C105" s="21" t="s">
        <v>3064</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c r="A106" s="4">
        <f>'Pellets (Poly)'!A106</f>
        <v>0</v>
      </c>
      <c r="B106" s="21" t="s">
        <v>3065</v>
      </c>
      <c r="C106" s="21" t="s">
        <v>3066</v>
      </c>
      <c r="D106" s="54" t="str">
        <f t="shared" si="3"/>
        <v>Block (Styrene-Acrylonitrile)</v>
      </c>
      <c r="E106" s="54" t="str">
        <f xml:space="preserve"> 'Pellets (Poly)'!G106</f>
        <v>Sack (Styrene-Acrylonitrile Pellets)</v>
      </c>
      <c r="F106" s="54" t="str">
        <f>VLOOKUP(E106, 'Pellets (Poly)'!G:J, 4,FALSE)</f>
        <v>Styrene-Acrylonitrile</v>
      </c>
      <c r="G106">
        <v>0</v>
      </c>
    </row>
    <row r="107" spans="1:7">
      <c r="A107" s="4" t="str">
        <f>'Pellets (Poly)'!A107</f>
        <v>1.0.0</v>
      </c>
      <c r="B107" s="21" t="s">
        <v>3067</v>
      </c>
      <c r="C107" s="21" t="s">
        <v>3068</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c r="A108" s="4">
        <f>'Pellets (Poly)'!A108</f>
        <v>0</v>
      </c>
      <c r="B108" s="21" t="s">
        <v>3069</v>
      </c>
      <c r="C108" s="21" t="s">
        <v>3070</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c r="A109" s="4">
        <f>'Pellets (Poly)'!A109</f>
        <v>0</v>
      </c>
      <c r="B109" s="21" t="s">
        <v>3071</v>
      </c>
      <c r="C109" s="21" t="s">
        <v>3072</v>
      </c>
      <c r="D109" s="54" t="str">
        <f t="shared" si="3"/>
        <v>Block (Styrene-Isoprene-Styrene)</v>
      </c>
      <c r="E109" s="54" t="str">
        <f xml:space="preserve"> 'Pellets (Poly)'!G109</f>
        <v>Sack (Styrene-Isoprene-Styrene Pellets)</v>
      </c>
      <c r="F109" s="54" t="str">
        <f>VLOOKUP(E109, 'Pellets (Poly)'!G:J, 4,FALSE)</f>
        <v>Styrene-Isoprene-Styrene</v>
      </c>
      <c r="G109">
        <v>0</v>
      </c>
    </row>
    <row r="110" spans="1:7">
      <c r="A110" s="4">
        <f>'Pellets (Poly)'!A110</f>
        <v>0</v>
      </c>
      <c r="B110" s="21" t="s">
        <v>3073</v>
      </c>
      <c r="C110" s="21" t="s">
        <v>3074</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c r="A111" s="4" t="str">
        <f>'Pellets (Poly)'!A111</f>
        <v>1.0.0</v>
      </c>
      <c r="B111" s="21" t="s">
        <v>3075</v>
      </c>
      <c r="C111" s="21" t="s">
        <v>3076</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c r="A112" s="4">
        <f>'Pellets (Poly)'!A112</f>
        <v>0</v>
      </c>
      <c r="B112" s="21" t="s">
        <v>3077</v>
      </c>
      <c r="C112" s="21" t="s">
        <v>3078</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c r="A113" s="4" t="str">
        <f>'Pellets (Poly)'!A113</f>
        <v>1.0.0</v>
      </c>
      <c r="B113" s="21" t="s">
        <v>3079</v>
      </c>
      <c r="C113" s="21" t="s">
        <v>3080</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c r="A114" s="4" t="str">
        <f>'Pellets (Poly)'!A114</f>
        <v>1.0.0</v>
      </c>
      <c r="B114" s="21" t="s">
        <v>3081</v>
      </c>
      <c r="C114" s="21" t="s">
        <v>3082</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c r="A115" s="4"/>
    </row>
    <row r="116" spans="1:7">
      <c r="A116" s="4"/>
    </row>
    <row r="117" spans="1:7">
      <c r="A117" s="4"/>
    </row>
    <row r="118" spans="1:7">
      <c r="A118" s="4"/>
    </row>
    <row r="119" spans="1:7">
      <c r="A119" s="4"/>
    </row>
    <row r="120" spans="1:7">
      <c r="A120" s="4"/>
    </row>
    <row r="121" spans="1:7">
      <c r="A121" s="4"/>
    </row>
    <row r="122" spans="1:7">
      <c r="A122" s="4"/>
    </row>
    <row r="123" spans="1:7">
      <c r="A123" s="4"/>
    </row>
    <row r="124" spans="1:7">
      <c r="A124" s="4"/>
    </row>
    <row r="125" spans="1:7">
      <c r="A125" s="4"/>
    </row>
    <row r="126" spans="1:7">
      <c r="A126" s="4"/>
    </row>
    <row r="127" spans="1:7">
      <c r="A127" s="4"/>
    </row>
    <row r="128" spans="1:7">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I333"/>
  <sheetViews>
    <sheetView workbookViewId="0">
      <selection activeCell="H29" sqref="A1:I114"/>
    </sheetView>
  </sheetViews>
  <sheetFormatPr baseColWidth="10" defaultColWidth="8.83203125" defaultRowHeight="12" x14ac:dyDescent="0"/>
  <cols>
    <col min="2" max="3" width="4.5" customWidth="1"/>
    <col min="4" max="4" width="5" customWidth="1"/>
    <col min="5" max="5" width="5.1640625" customWidth="1"/>
    <col min="6" max="6" width="4.6640625" style="54" customWidth="1"/>
    <col min="7" max="7" width="5.83203125" style="54" customWidth="1"/>
    <col min="8" max="8" width="43.6640625" style="54" bestFit="1" customWidth="1"/>
    <col min="9" max="9" width="8.1640625" customWidth="1"/>
  </cols>
  <sheetData>
    <row r="1" spans="1:9" ht="28.5" customHeight="1">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400</v>
      </c>
      <c r="G1" s="63" t="s">
        <v>3980</v>
      </c>
      <c r="H1" s="63" t="str">
        <f xml:space="preserve"> [1]Polymers!$A$1</f>
        <v>Version</v>
      </c>
      <c r="I1" s="20" t="s">
        <v>41</v>
      </c>
    </row>
    <row r="2" spans="1:9">
      <c r="A2" s="4">
        <f>'Pellets (Poly)'!A2</f>
        <v>0</v>
      </c>
      <c r="B2" s="21" t="s">
        <v>3525</v>
      </c>
      <c r="C2" s="21" t="s">
        <v>3524</v>
      </c>
      <c r="D2" s="21" t="s">
        <v>3523</v>
      </c>
      <c r="E2" s="21" t="s">
        <v>3522</v>
      </c>
      <c r="F2" s="54" t="str">
        <f t="shared" ref="F2:F21" si="0">$F$1&amp;" ("&amp;H2&amp;")"</f>
        <v>Slab (Acrylic-Formaldehyde)</v>
      </c>
      <c r="G2" s="54" t="str">
        <f xml:space="preserve"> 'Blocks (Poly)'!D2</f>
        <v>Block (Acrylic-Formaldehyde)</v>
      </c>
      <c r="H2" s="54" t="str">
        <f>VLOOKUP(G2,'Blocks (Poly)'!D:F, 3, FALSE)</f>
        <v>Acrylic-Formaldehyde</v>
      </c>
      <c r="I2">
        <v>0</v>
      </c>
    </row>
    <row r="3" spans="1:9">
      <c r="A3" s="4" t="str">
        <f>'Pellets (Poly)'!A3</f>
        <v>1.0.0</v>
      </c>
      <c r="B3" s="21" t="s">
        <v>3521</v>
      </c>
      <c r="C3" s="21" t="s">
        <v>3520</v>
      </c>
      <c r="D3" s="21" t="s">
        <v>3519</v>
      </c>
      <c r="E3" s="21" t="s">
        <v>3518</v>
      </c>
      <c r="F3" s="54" t="str">
        <f t="shared" si="0"/>
        <v>Slab (Acrylonitrile-Butadiene-Styrene)</v>
      </c>
      <c r="G3" s="54" t="str">
        <f xml:space="preserve"> 'Blocks (Poly)'!D3</f>
        <v>Block (Acrylonitrile-Butadiene-Styrene)</v>
      </c>
      <c r="H3" s="54" t="str">
        <f>VLOOKUP(G3,'Blocks (Poly)'!D:F, 3, FALSE)</f>
        <v>Acrylonitrile-Butadiene-Styrene</v>
      </c>
      <c r="I3">
        <v>0</v>
      </c>
    </row>
    <row r="4" spans="1:9">
      <c r="A4" s="4">
        <f>'Pellets (Poly)'!A4</f>
        <v>0</v>
      </c>
      <c r="B4" s="21" t="s">
        <v>3517</v>
      </c>
      <c r="C4" s="21" t="s">
        <v>3516</v>
      </c>
      <c r="D4" s="21" t="s">
        <v>3515</v>
      </c>
      <c r="E4" s="21" t="s">
        <v>3514</v>
      </c>
      <c r="F4" s="54" t="str">
        <f t="shared" si="0"/>
        <v>Slab (Alkyd Resin)</v>
      </c>
      <c r="G4" s="54" t="str">
        <f xml:space="preserve"> 'Blocks (Poly)'!D4</f>
        <v>Block (Alkyd Resin)</v>
      </c>
      <c r="H4" s="54" t="str">
        <f>VLOOKUP(G4,'Blocks (Poly)'!D:F, 3, FALSE)</f>
        <v>Alkyd Resin</v>
      </c>
      <c r="I4">
        <v>0</v>
      </c>
    </row>
    <row r="5" spans="1:9">
      <c r="A5" s="4" t="str">
        <f>'Pellets (Poly)'!A5</f>
        <v>1.0.0</v>
      </c>
      <c r="B5" s="21" t="s">
        <v>3513</v>
      </c>
      <c r="C5" s="21" t="s">
        <v>3512</v>
      </c>
      <c r="D5" s="21" t="s">
        <v>3511</v>
      </c>
      <c r="E5" s="21" t="s">
        <v>3510</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c r="A6" s="4">
        <f>'Pellets (Poly)'!A6</f>
        <v>0</v>
      </c>
      <c r="B6" s="21" t="s">
        <v>3509</v>
      </c>
      <c r="C6" s="21" t="s">
        <v>3508</v>
      </c>
      <c r="D6" s="21" t="s">
        <v>3507</v>
      </c>
      <c r="E6" s="21" t="s">
        <v>3506</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c r="A7" s="4">
        <f>'Pellets (Poly)'!A7</f>
        <v>0</v>
      </c>
      <c r="B7" s="21" t="s">
        <v>3505</v>
      </c>
      <c r="C7" s="21" t="s">
        <v>3504</v>
      </c>
      <c r="D7" s="21" t="s">
        <v>3503</v>
      </c>
      <c r="E7" s="21" t="s">
        <v>3502</v>
      </c>
      <c r="F7" s="54" t="str">
        <f t="shared" si="0"/>
        <v>Slab (Cellulose Diacetate)</v>
      </c>
      <c r="G7" s="54" t="str">
        <f xml:space="preserve"> 'Blocks (Poly)'!D7</f>
        <v>Block (Cellulose Diacetate)</v>
      </c>
      <c r="H7" s="54" t="str">
        <f>VLOOKUP(G7,'Blocks (Poly)'!D:F, 3, FALSE)</f>
        <v>Cellulose Diacetate</v>
      </c>
      <c r="I7">
        <v>0</v>
      </c>
    </row>
    <row r="8" spans="1:9">
      <c r="A8" s="4">
        <f>'Pellets (Poly)'!A8</f>
        <v>0</v>
      </c>
      <c r="B8" s="21" t="s">
        <v>3501</v>
      </c>
      <c r="C8" s="21" t="s">
        <v>3500</v>
      </c>
      <c r="D8" s="21" t="s">
        <v>3499</v>
      </c>
      <c r="E8" s="21" t="s">
        <v>3498</v>
      </c>
      <c r="F8" s="54" t="str">
        <f t="shared" si="0"/>
        <v>Slab (Cellulose Triacetate)</v>
      </c>
      <c r="G8" s="54" t="str">
        <f xml:space="preserve"> 'Blocks (Poly)'!D8</f>
        <v>Block (Cellulose Triacetate)</v>
      </c>
      <c r="H8" s="54" t="str">
        <f>VLOOKUP(G8,'Blocks (Poly)'!D:F, 3, FALSE)</f>
        <v>Cellulose Triacetate</v>
      </c>
      <c r="I8">
        <v>0</v>
      </c>
    </row>
    <row r="9" spans="1:9">
      <c r="A9" s="4" t="str">
        <f>'Pellets (Poly)'!A9</f>
        <v>1.0.0</v>
      </c>
      <c r="B9" s="21" t="s">
        <v>3497</v>
      </c>
      <c r="C9" s="21" t="s">
        <v>3496</v>
      </c>
      <c r="D9" s="21" t="s">
        <v>3495</v>
      </c>
      <c r="E9" s="21" t="s">
        <v>3494</v>
      </c>
      <c r="F9" s="54" t="str">
        <f t="shared" si="0"/>
        <v>Slab (Cellulosic)</v>
      </c>
      <c r="G9" s="54" t="str">
        <f xml:space="preserve"> 'Blocks (Poly)'!D9</f>
        <v>Block (Cellulosic)</v>
      </c>
      <c r="H9" s="54" t="str">
        <f>VLOOKUP(G9,'Blocks (Poly)'!D:F, 3, FALSE)</f>
        <v>Cellulosic</v>
      </c>
      <c r="I9">
        <v>0</v>
      </c>
    </row>
    <row r="10" spans="1:9">
      <c r="A10" s="4">
        <f>'Pellets (Poly)'!A10</f>
        <v>0</v>
      </c>
      <c r="B10" s="21" t="s">
        <v>3493</v>
      </c>
      <c r="C10" s="21" t="s">
        <v>3492</v>
      </c>
      <c r="D10" s="21" t="s">
        <v>3491</v>
      </c>
      <c r="E10" s="21" t="s">
        <v>3490</v>
      </c>
      <c r="F10" s="54" t="str">
        <f t="shared" si="0"/>
        <v>Slab (Chitin)</v>
      </c>
      <c r="G10" s="54" t="str">
        <f xml:space="preserve"> 'Blocks (Poly)'!D10</f>
        <v>Block (Chitin)</v>
      </c>
      <c r="H10" s="54" t="str">
        <f>VLOOKUP(G10,'Blocks (Poly)'!D:F, 3, FALSE)</f>
        <v>Chitin</v>
      </c>
      <c r="I10">
        <v>0</v>
      </c>
    </row>
    <row r="11" spans="1:9">
      <c r="A11" s="4">
        <f>'Pellets (Poly)'!A11</f>
        <v>0</v>
      </c>
      <c r="B11" s="21" t="s">
        <v>3489</v>
      </c>
      <c r="C11" s="21" t="s">
        <v>3488</v>
      </c>
      <c r="D11" s="21" t="s">
        <v>3487</v>
      </c>
      <c r="E11" s="21" t="s">
        <v>3486</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c r="A12" s="4">
        <f>'Pellets (Poly)'!A12</f>
        <v>0</v>
      </c>
      <c r="B12" s="21" t="s">
        <v>3485</v>
      </c>
      <c r="C12" s="21" t="s">
        <v>3484</v>
      </c>
      <c r="D12" s="21" t="s">
        <v>3483</v>
      </c>
      <c r="E12" s="21" t="s">
        <v>3482</v>
      </c>
      <c r="F12" s="54" t="str">
        <f t="shared" si="0"/>
        <v>Slab (Epoxy Resin)</v>
      </c>
      <c r="G12" s="54" t="str">
        <f xml:space="preserve"> 'Blocks (Poly)'!D12</f>
        <v>Block (Epoxy Resin)</v>
      </c>
      <c r="H12" s="54" t="str">
        <f>VLOOKUP(G12,'Blocks (Poly)'!D:F, 3, FALSE)</f>
        <v>Epoxy Resin</v>
      </c>
      <c r="I12">
        <v>0</v>
      </c>
    </row>
    <row r="13" spans="1:9">
      <c r="A13" s="4">
        <f>'Pellets (Poly)'!A13</f>
        <v>0</v>
      </c>
      <c r="B13" s="21" t="s">
        <v>3481</v>
      </c>
      <c r="C13" s="21" t="s">
        <v>3480</v>
      </c>
      <c r="D13" s="21" t="s">
        <v>3479</v>
      </c>
      <c r="E13" s="21" t="s">
        <v>3478</v>
      </c>
      <c r="F13" s="54" t="str">
        <f t="shared" si="0"/>
        <v>Slab (Ethoxylates)</v>
      </c>
      <c r="G13" s="54" t="str">
        <f xml:space="preserve"> 'Blocks (Poly)'!D13</f>
        <v>Block (Ethoxylates)</v>
      </c>
      <c r="H13" s="54" t="str">
        <f>VLOOKUP(G13,'Blocks (Poly)'!D:F, 3, FALSE)</f>
        <v>Ethoxylates</v>
      </c>
      <c r="I13">
        <v>0</v>
      </c>
    </row>
    <row r="14" spans="1:9">
      <c r="A14" s="4">
        <f>'Pellets (Poly)'!A14</f>
        <v>0</v>
      </c>
      <c r="B14" s="21" t="s">
        <v>3477</v>
      </c>
      <c r="C14" s="21" t="s">
        <v>3476</v>
      </c>
      <c r="D14" s="21" t="s">
        <v>3475</v>
      </c>
      <c r="E14" s="21" t="s">
        <v>3474</v>
      </c>
      <c r="F14" s="54" t="str">
        <f t="shared" si="0"/>
        <v>Slab (Ethylene-Propylene Monomer)</v>
      </c>
      <c r="G14" s="54" t="str">
        <f xml:space="preserve"> 'Blocks (Poly)'!D14</f>
        <v>Block (Ethylene-Propylene Monomer)</v>
      </c>
      <c r="H14" s="54" t="str">
        <f>VLOOKUP(G14,'Blocks (Poly)'!D:F, 3, FALSE)</f>
        <v>Ethylene-Propylene Monomer</v>
      </c>
      <c r="I14">
        <v>0</v>
      </c>
    </row>
    <row r="15" spans="1:9">
      <c r="A15" s="4">
        <f>'Pellets (Poly)'!A15</f>
        <v>0</v>
      </c>
      <c r="B15" s="21" t="s">
        <v>3473</v>
      </c>
      <c r="C15" s="21" t="s">
        <v>3472</v>
      </c>
      <c r="D15" s="21" t="s">
        <v>3471</v>
      </c>
      <c r="E15" s="21" t="s">
        <v>3470</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c r="A16" s="4" t="str">
        <f>'Pellets (Poly)'!A16</f>
        <v>1.0.0</v>
      </c>
      <c r="B16" s="21" t="s">
        <v>3469</v>
      </c>
      <c r="C16" s="21" t="s">
        <v>3468</v>
      </c>
      <c r="D16" s="21" t="s">
        <v>3467</v>
      </c>
      <c r="E16" s="21" t="s">
        <v>3466</v>
      </c>
      <c r="F16" s="54" t="str">
        <f t="shared" si="0"/>
        <v>Slab (Ethylene-Vinyl Acetate)</v>
      </c>
      <c r="G16" s="54" t="str">
        <f xml:space="preserve"> 'Blocks (Poly)'!D16</f>
        <v>Block (Ethylene-Vinyl Acetate)</v>
      </c>
      <c r="H16" s="54" t="str">
        <f>VLOOKUP(G16,'Blocks (Poly)'!D:F, 3, FALSE)</f>
        <v>Ethylene-Vinyl Acetate</v>
      </c>
      <c r="I16">
        <v>0</v>
      </c>
    </row>
    <row r="17" spans="1:9">
      <c r="A17" s="4" t="str">
        <f>'Pellets (Poly)'!A17</f>
        <v>1.0.0</v>
      </c>
      <c r="B17" s="21" t="s">
        <v>3465</v>
      </c>
      <c r="C17" s="21" t="s">
        <v>3464</v>
      </c>
      <c r="D17" s="21" t="s">
        <v>3463</v>
      </c>
      <c r="E17" s="21" t="s">
        <v>3462</v>
      </c>
      <c r="F17" s="54" t="str">
        <f t="shared" si="0"/>
        <v>Slab (High Density PolyEthylene)</v>
      </c>
      <c r="G17" s="54" t="str">
        <f xml:space="preserve"> 'Blocks (Poly)'!D17</f>
        <v>Block (High Density PolyEthylene)</v>
      </c>
      <c r="H17" s="54" t="str">
        <f>VLOOKUP(G17,'Blocks (Poly)'!D:F, 3, FALSE)</f>
        <v>High Density PolyEthylene</v>
      </c>
      <c r="I17">
        <v>0</v>
      </c>
    </row>
    <row r="18" spans="1:9">
      <c r="A18" s="4">
        <f>'Pellets (Poly)'!A18</f>
        <v>0</v>
      </c>
      <c r="B18" s="21" t="s">
        <v>3461</v>
      </c>
      <c r="C18" s="21" t="s">
        <v>3460</v>
      </c>
      <c r="D18" s="21" t="s">
        <v>3459</v>
      </c>
      <c r="E18" s="21" t="s">
        <v>3458</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c r="A19" s="4">
        <f>'Pellets (Poly)'!A19</f>
        <v>0</v>
      </c>
      <c r="B19" s="21" t="s">
        <v>3457</v>
      </c>
      <c r="C19" s="21" t="s">
        <v>3456</v>
      </c>
      <c r="D19" s="21" t="s">
        <v>3455</v>
      </c>
      <c r="E19" s="21" t="s">
        <v>3454</v>
      </c>
      <c r="F19" s="54" t="str">
        <f t="shared" si="0"/>
        <v>Slab (Isobutylene-Isoprene Rubber)</v>
      </c>
      <c r="G19" s="54" t="str">
        <f xml:space="preserve"> 'Blocks (Poly)'!D19</f>
        <v>Block (Isobutylene-Isoprene Rubber)</v>
      </c>
      <c r="H19" s="54" t="str">
        <f>VLOOKUP(G19,'Blocks (Poly)'!D:F, 3, FALSE)</f>
        <v>Isobutylene-Isoprene Rubber</v>
      </c>
      <c r="I19">
        <v>0</v>
      </c>
    </row>
    <row r="20" spans="1:9">
      <c r="A20" s="4">
        <f>'Pellets (Poly)'!A20</f>
        <v>0</v>
      </c>
      <c r="B20" s="21" t="s">
        <v>3453</v>
      </c>
      <c r="C20" s="21" t="s">
        <v>3452</v>
      </c>
      <c r="D20" s="21" t="s">
        <v>3451</v>
      </c>
      <c r="E20" s="21" t="s">
        <v>3450</v>
      </c>
      <c r="F20" s="54" t="str">
        <f t="shared" si="0"/>
        <v>Slab (Lignin)</v>
      </c>
      <c r="G20" s="54" t="str">
        <f xml:space="preserve"> 'Blocks (Poly)'!D20</f>
        <v>Block (Lignin)</v>
      </c>
      <c r="H20" s="54" t="str">
        <f>VLOOKUP(G20,'Blocks (Poly)'!D:F, 3, FALSE)</f>
        <v>Lignin</v>
      </c>
      <c r="I20">
        <v>0</v>
      </c>
    </row>
    <row r="21" spans="1:9">
      <c r="A21" s="4" t="str">
        <f>'Pellets (Poly)'!A21</f>
        <v>1.0.0</v>
      </c>
      <c r="B21" s="21" t="s">
        <v>3449</v>
      </c>
      <c r="C21" s="21" t="s">
        <v>3448</v>
      </c>
      <c r="D21" s="21" t="s">
        <v>3447</v>
      </c>
      <c r="E21" s="21" t="s">
        <v>3446</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c r="A22" s="4" t="str">
        <f>'Pellets (Poly)'!A22</f>
        <v>1.0.0</v>
      </c>
      <c r="B22" s="21" t="s">
        <v>3445</v>
      </c>
      <c r="C22" s="21" t="s">
        <v>3444</v>
      </c>
      <c r="D22" s="21" t="s">
        <v>3443</v>
      </c>
      <c r="E22" s="21" t="s">
        <v>3442</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c r="A23" s="4" t="str">
        <f>'Pellets (Poly)'!A23</f>
        <v>1.0.0</v>
      </c>
      <c r="B23" s="21" t="s">
        <v>3441</v>
      </c>
      <c r="C23" s="21" t="s">
        <v>3440</v>
      </c>
      <c r="D23" s="21" t="s">
        <v>3439</v>
      </c>
      <c r="E23" s="21" t="s">
        <v>3438</v>
      </c>
      <c r="F23" s="54" t="str">
        <f t="shared" si="1"/>
        <v>Slab (Low Density PolyEthylene)</v>
      </c>
      <c r="G23" s="54" t="str">
        <f xml:space="preserve"> 'Blocks (Poly)'!D23</f>
        <v>Block (Low Density PolyEthylene)</v>
      </c>
      <c r="H23" s="54" t="str">
        <f>VLOOKUP(G23,'Blocks (Poly)'!D:F, 3, FALSE)</f>
        <v>Low Density PolyEthylene</v>
      </c>
      <c r="I23">
        <v>0</v>
      </c>
    </row>
    <row r="24" spans="1:9">
      <c r="A24" s="4" t="str">
        <f>'Pellets (Poly)'!A24</f>
        <v>1.0.0</v>
      </c>
      <c r="B24" s="21" t="s">
        <v>3437</v>
      </c>
      <c r="C24" s="21" t="s">
        <v>3436</v>
      </c>
      <c r="D24" s="21" t="s">
        <v>3435</v>
      </c>
      <c r="E24" s="21" t="s">
        <v>3434</v>
      </c>
      <c r="F24" s="54" t="str">
        <f t="shared" si="1"/>
        <v>Slab (Medium Density PolyEthylene)</v>
      </c>
      <c r="G24" s="54" t="str">
        <f xml:space="preserve"> 'Blocks (Poly)'!D24</f>
        <v>Block (Medium Density PolyEthylene)</v>
      </c>
      <c r="H24" s="54" t="str">
        <f>VLOOKUP(G24,'Blocks (Poly)'!D:F, 3, FALSE)</f>
        <v>Medium Density PolyEthylene</v>
      </c>
      <c r="I24">
        <v>0</v>
      </c>
    </row>
    <row r="25" spans="1:9">
      <c r="A25" s="4">
        <f>'Pellets (Poly)'!A25</f>
        <v>0</v>
      </c>
      <c r="B25" s="21" t="s">
        <v>3433</v>
      </c>
      <c r="C25" s="21" t="s">
        <v>3432</v>
      </c>
      <c r="D25" s="21" t="s">
        <v>3431</v>
      </c>
      <c r="E25" s="21" t="s">
        <v>3430</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c r="A26" s="4" t="str">
        <f>'Pellets (Poly)'!A26</f>
        <v>1.0.0</v>
      </c>
      <c r="B26" s="21" t="s">
        <v>3429</v>
      </c>
      <c r="C26" s="21" t="s">
        <v>3428</v>
      </c>
      <c r="D26" s="21" t="s">
        <v>3427</v>
      </c>
      <c r="E26" s="21" t="s">
        <v>3426</v>
      </c>
      <c r="F26" s="54" t="str">
        <f t="shared" si="1"/>
        <v>Slab (Metaldehyde)</v>
      </c>
      <c r="G26" s="54" t="str">
        <f xml:space="preserve"> 'Blocks (Poly)'!D26</f>
        <v>Block (Metaldehyde)</v>
      </c>
      <c r="H26" s="54" t="str">
        <f>VLOOKUP(G26,'Blocks (Poly)'!D:F, 3, FALSE)</f>
        <v>Metaldehyde</v>
      </c>
      <c r="I26">
        <v>0</v>
      </c>
    </row>
    <row r="27" spans="1:9">
      <c r="A27" s="4">
        <f>'Pellets (Poly)'!A27</f>
        <v>0</v>
      </c>
      <c r="B27" s="21" t="s">
        <v>3425</v>
      </c>
      <c r="C27" s="21" t="s">
        <v>3424</v>
      </c>
      <c r="D27" s="21" t="s">
        <v>3423</v>
      </c>
      <c r="E27" s="21" t="s">
        <v>3422</v>
      </c>
      <c r="F27" s="54" t="str">
        <f t="shared" si="1"/>
        <v>Slab (Nitrile-Butadiene Rubber)</v>
      </c>
      <c r="G27" s="54" t="str">
        <f xml:space="preserve"> 'Blocks (Poly)'!D27</f>
        <v>Block (Nitrile-Butadiene Rubber)</v>
      </c>
      <c r="H27" s="54" t="str">
        <f>VLOOKUP(G27,'Blocks (Poly)'!D:F, 3, FALSE)</f>
        <v>Nitrile-Butadiene Rubber</v>
      </c>
      <c r="I27">
        <v>0</v>
      </c>
    </row>
    <row r="28" spans="1:9">
      <c r="A28" s="4" t="str">
        <f>'Pellets (Poly)'!A28</f>
        <v>1.0.0</v>
      </c>
      <c r="B28" s="21" t="s">
        <v>3421</v>
      </c>
      <c r="C28" s="21" t="s">
        <v>3420</v>
      </c>
      <c r="D28" s="21" t="s">
        <v>3419</v>
      </c>
      <c r="E28" s="21" t="s">
        <v>3418</v>
      </c>
      <c r="F28" s="54" t="str">
        <f t="shared" si="1"/>
        <v>Slab (Paraformaldehyde)</v>
      </c>
      <c r="G28" s="54" t="str">
        <f xml:space="preserve"> 'Blocks (Poly)'!D28</f>
        <v>Block (Paraformaldehyde)</v>
      </c>
      <c r="H28" s="54" t="str">
        <f>VLOOKUP(G28,'Blocks (Poly)'!D:F, 3, FALSE)</f>
        <v>Paraformaldehyde</v>
      </c>
      <c r="I28">
        <v>0</v>
      </c>
    </row>
    <row r="29" spans="1:9">
      <c r="A29" s="4" t="str">
        <f>'Pellets (Poly)'!A29</f>
        <v>1.0.0</v>
      </c>
      <c r="B29" s="21" t="s">
        <v>3417</v>
      </c>
      <c r="C29" s="21" t="s">
        <v>3416</v>
      </c>
      <c r="D29" s="21" t="s">
        <v>3415</v>
      </c>
      <c r="E29" s="21" t="s">
        <v>3414</v>
      </c>
      <c r="F29" s="54" t="str">
        <f t="shared" si="1"/>
        <v>Slab (Paraledhyde)</v>
      </c>
      <c r="G29" s="54" t="str">
        <f xml:space="preserve"> 'Blocks (Poly)'!D29</f>
        <v>Block (Paraledhyde)</v>
      </c>
      <c r="H29" s="54" t="str">
        <f>VLOOKUP(G29,'Blocks (Poly)'!D:F, 3, FALSE)</f>
        <v>Paraledhyde</v>
      </c>
      <c r="I29">
        <v>0</v>
      </c>
    </row>
    <row r="30" spans="1:9">
      <c r="A30" s="4">
        <f>'Pellets (Poly)'!A30</f>
        <v>0</v>
      </c>
      <c r="B30" s="21" t="s">
        <v>3413</v>
      </c>
      <c r="C30" s="21" t="s">
        <v>3412</v>
      </c>
      <c r="D30" s="21" t="s">
        <v>3411</v>
      </c>
      <c r="E30" s="21" t="s">
        <v>3410</v>
      </c>
      <c r="F30" s="54" t="str">
        <f t="shared" si="1"/>
        <v>Slab (Phenolic Resin)</v>
      </c>
      <c r="G30" s="54" t="str">
        <f xml:space="preserve"> 'Blocks (Poly)'!D30</f>
        <v>Block (Phenolic Resin)</v>
      </c>
      <c r="H30" s="54" t="str">
        <f>VLOOKUP(G30,'Blocks (Poly)'!D:F, 3, FALSE)</f>
        <v>Phenolic Resin</v>
      </c>
      <c r="I30">
        <v>0</v>
      </c>
    </row>
    <row r="31" spans="1:9">
      <c r="A31" s="4" t="str">
        <f>'Pellets (Poly)'!A31</f>
        <v>1.0.0</v>
      </c>
      <c r="B31" s="21" t="s">
        <v>3409</v>
      </c>
      <c r="C31" s="21" t="s">
        <v>3408</v>
      </c>
      <c r="D31" s="21" t="s">
        <v>3407</v>
      </c>
      <c r="E31" s="21" t="s">
        <v>3406</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c r="A32" s="4">
        <f>'Pellets (Poly)'!A32</f>
        <v>0</v>
      </c>
      <c r="B32" s="21" t="s">
        <v>3405</v>
      </c>
      <c r="C32" s="21" t="s">
        <v>3404</v>
      </c>
      <c r="D32" s="21" t="s">
        <v>3403</v>
      </c>
      <c r="E32" s="21" t="s">
        <v>3402</v>
      </c>
      <c r="F32" s="54" t="str">
        <f t="shared" si="1"/>
        <v>Slab (Poly1-Butene)</v>
      </c>
      <c r="G32" s="54" t="str">
        <f xml:space="preserve"> 'Blocks (Poly)'!D32</f>
        <v>Block (Poly1-Butene)</v>
      </c>
      <c r="H32" s="54" t="str">
        <f>VLOOKUP(G32,'Blocks (Poly)'!D:F, 3, FALSE)</f>
        <v>Poly1-Butene</v>
      </c>
      <c r="I32">
        <v>0</v>
      </c>
    </row>
    <row r="33" spans="1:9">
      <c r="A33" s="4">
        <f>'Pellets (Poly)'!A33</f>
        <v>0</v>
      </c>
      <c r="B33" s="21" t="s">
        <v>3401</v>
      </c>
      <c r="C33" s="21" t="s">
        <v>3400</v>
      </c>
      <c r="D33" s="21" t="s">
        <v>3399</v>
      </c>
      <c r="E33" s="21" t="s">
        <v>3398</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c r="A34" s="4">
        <f>'Pellets (Poly)'!A34</f>
        <v>0</v>
      </c>
      <c r="B34" s="21" t="s">
        <v>3397</v>
      </c>
      <c r="C34" s="21" t="s">
        <v>3396</v>
      </c>
      <c r="D34" s="21" t="s">
        <v>3395</v>
      </c>
      <c r="E34" s="21" t="s">
        <v>3394</v>
      </c>
      <c r="F34" s="54" t="str">
        <f t="shared" si="1"/>
        <v>Slab (Poly-2-Hydroxy Butyrate)</v>
      </c>
      <c r="G34" s="54" t="str">
        <f xml:space="preserve"> 'Blocks (Poly)'!D34</f>
        <v>Block (Poly-2-Hydroxy Butyrate)</v>
      </c>
      <c r="H34" s="54" t="str">
        <f>VLOOKUP(G34,'Blocks (Poly)'!D:F, 3, FALSE)</f>
        <v>Poly-2-Hydroxy Butyrate</v>
      </c>
      <c r="I34">
        <v>0</v>
      </c>
    </row>
    <row r="35" spans="1:9">
      <c r="A35" s="4">
        <f>'Pellets (Poly)'!A35</f>
        <v>0</v>
      </c>
      <c r="B35" s="21" t="s">
        <v>3393</v>
      </c>
      <c r="C35" s="21" t="s">
        <v>3392</v>
      </c>
      <c r="D35" s="21" t="s">
        <v>3391</v>
      </c>
      <c r="E35" s="21" t="s">
        <v>3390</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c r="A36" s="4">
        <f>'Pellets (Poly)'!A36</f>
        <v>0</v>
      </c>
      <c r="B36" s="21" t="s">
        <v>3389</v>
      </c>
      <c r="C36" s="21" t="s">
        <v>3388</v>
      </c>
      <c r="D36" s="21" t="s">
        <v>3387</v>
      </c>
      <c r="E36" s="21" t="s">
        <v>3386</v>
      </c>
      <c r="F36" s="54" t="str">
        <f t="shared" si="1"/>
        <v>Slab (PolyAcrylic Ester)</v>
      </c>
      <c r="G36" s="54" t="str">
        <f xml:space="preserve"> 'Blocks (Poly)'!D36</f>
        <v>Block (PolyAcrylic Ester)</v>
      </c>
      <c r="H36" s="54" t="str">
        <f>VLOOKUP(G36,'Blocks (Poly)'!D:F, 3, FALSE)</f>
        <v>PolyAcrylic Ester</v>
      </c>
      <c r="I36">
        <v>0</v>
      </c>
    </row>
    <row r="37" spans="1:9">
      <c r="A37" s="4" t="str">
        <f>'Pellets (Poly)'!A37</f>
        <v>1.0.0</v>
      </c>
      <c r="B37" s="21" t="s">
        <v>3385</v>
      </c>
      <c r="C37" s="21" t="s">
        <v>3384</v>
      </c>
      <c r="D37" s="21" t="s">
        <v>3383</v>
      </c>
      <c r="E37" s="21" t="s">
        <v>3382</v>
      </c>
      <c r="F37" s="54" t="str">
        <f t="shared" si="1"/>
        <v>Slab (PolyAcrylonitrile)</v>
      </c>
      <c r="G37" s="54" t="str">
        <f xml:space="preserve"> 'Blocks (Poly)'!D37</f>
        <v>Block (PolyAcrylonitrile)</v>
      </c>
      <c r="H37" s="54" t="str">
        <f>VLOOKUP(G37,'Blocks (Poly)'!D:F, 3, FALSE)</f>
        <v>PolyAcrylonitrile</v>
      </c>
      <c r="I37">
        <v>0</v>
      </c>
    </row>
    <row r="38" spans="1:9">
      <c r="A38" s="4" t="str">
        <f>'Pellets (Poly)'!A38</f>
        <v>1.0.0</v>
      </c>
      <c r="B38" s="21" t="s">
        <v>3381</v>
      </c>
      <c r="C38" s="21" t="s">
        <v>3380</v>
      </c>
      <c r="D38" s="21" t="s">
        <v>3379</v>
      </c>
      <c r="E38" s="21" t="s">
        <v>3378</v>
      </c>
      <c r="F38" s="54" t="str">
        <f t="shared" si="1"/>
        <v>Slab (PolyButadiene)</v>
      </c>
      <c r="G38" s="54" t="str">
        <f xml:space="preserve"> 'Blocks (Poly)'!D38</f>
        <v>Block (PolyButadiene)</v>
      </c>
      <c r="H38" s="54" t="str">
        <f>VLOOKUP(G38,'Blocks (Poly)'!D:F, 3, FALSE)</f>
        <v>PolyButadiene</v>
      </c>
      <c r="I38">
        <v>0</v>
      </c>
    </row>
    <row r="39" spans="1:9">
      <c r="A39" s="4">
        <f>'Pellets (Poly)'!A39</f>
        <v>0</v>
      </c>
      <c r="B39" s="21" t="s">
        <v>3377</v>
      </c>
      <c r="C39" s="21" t="s">
        <v>3376</v>
      </c>
      <c r="D39" s="21" t="s">
        <v>3375</v>
      </c>
      <c r="E39" s="21" t="s">
        <v>3374</v>
      </c>
      <c r="F39" s="54" t="str">
        <f t="shared" si="1"/>
        <v>Slab (PolyButadiene Rubber)</v>
      </c>
      <c r="G39" s="54" t="str">
        <f xml:space="preserve"> 'Blocks (Poly)'!D39</f>
        <v>Block (PolyButadiene Rubber)</v>
      </c>
      <c r="H39" s="54" t="str">
        <f>VLOOKUP(G39,'Blocks (Poly)'!D:F, 3, FALSE)</f>
        <v>PolyButadiene Rubber</v>
      </c>
      <c r="I39">
        <v>0</v>
      </c>
    </row>
    <row r="40" spans="1:9">
      <c r="A40" s="4" t="str">
        <f>'Pellets (Poly)'!A40</f>
        <v>1.0.0</v>
      </c>
      <c r="B40" s="21" t="s">
        <v>3373</v>
      </c>
      <c r="C40" s="21" t="s">
        <v>3372</v>
      </c>
      <c r="D40" s="21" t="s">
        <v>3371</v>
      </c>
      <c r="E40" s="21" t="s">
        <v>3370</v>
      </c>
      <c r="F40" s="54" t="str">
        <f t="shared" si="1"/>
        <v>Slab (PolyButylene Succinate)</v>
      </c>
      <c r="G40" s="54" t="str">
        <f xml:space="preserve"> 'Blocks (Poly)'!D40</f>
        <v>Block (PolyButylene Succinate)</v>
      </c>
      <c r="H40" s="54" t="str">
        <f>VLOOKUP(G40,'Blocks (Poly)'!D:F, 3, FALSE)</f>
        <v>PolyButylene Succinate</v>
      </c>
      <c r="I40">
        <v>0</v>
      </c>
    </row>
    <row r="41" spans="1:9">
      <c r="A41" s="4" t="str">
        <f>'Pellets (Poly)'!A41</f>
        <v>1.0.0</v>
      </c>
      <c r="B41" s="21" t="s">
        <v>3369</v>
      </c>
      <c r="C41" s="21" t="s">
        <v>3368</v>
      </c>
      <c r="D41" s="21" t="s">
        <v>3367</v>
      </c>
      <c r="E41" s="21" t="s">
        <v>3366</v>
      </c>
      <c r="F41" s="54" t="str">
        <f t="shared" si="1"/>
        <v>Slab (PolyButylene Terephthalate)</v>
      </c>
      <c r="G41" s="54" t="str">
        <f xml:space="preserve"> 'Blocks (Poly)'!D41</f>
        <v>Block (PolyButylene Terephthalate)</v>
      </c>
      <c r="H41" s="54" t="str">
        <f>VLOOKUP(G41,'Blocks (Poly)'!D:F, 3, FALSE)</f>
        <v>PolyButylene Terephthalate</v>
      </c>
      <c r="I41">
        <v>0</v>
      </c>
    </row>
    <row r="42" spans="1:9">
      <c r="A42" s="4" t="str">
        <f>'Pellets (Poly)'!A42</f>
        <v>1.0.0</v>
      </c>
      <c r="B42" s="21" t="s">
        <v>3365</v>
      </c>
      <c r="C42" s="21" t="s">
        <v>3364</v>
      </c>
      <c r="D42" s="21" t="s">
        <v>3363</v>
      </c>
      <c r="E42" s="21" t="s">
        <v>3362</v>
      </c>
      <c r="F42" s="54" t="str">
        <f t="shared" si="1"/>
        <v>Slab (PolyCaprolactone)</v>
      </c>
      <c r="G42" s="54" t="str">
        <f xml:space="preserve"> 'Blocks (Poly)'!D42</f>
        <v>Block (PolyCaprolactone)</v>
      </c>
      <c r="H42" s="54" t="str">
        <f>VLOOKUP(G42,'Blocks (Poly)'!D:F, 3, FALSE)</f>
        <v>PolyCaprolactone</v>
      </c>
      <c r="I42">
        <v>0</v>
      </c>
    </row>
    <row r="43" spans="1:9">
      <c r="A43" s="4" t="str">
        <f>'Pellets (Poly)'!A43</f>
        <v>1.0.0</v>
      </c>
      <c r="B43" s="21" t="s">
        <v>3361</v>
      </c>
      <c r="C43" s="21" t="s">
        <v>3360</v>
      </c>
      <c r="D43" s="21" t="s">
        <v>3359</v>
      </c>
      <c r="E43" s="21" t="s">
        <v>3358</v>
      </c>
      <c r="F43" s="54" t="str">
        <f t="shared" si="1"/>
        <v>Slab (PolyCarbonate)</v>
      </c>
      <c r="G43" s="54" t="str">
        <f xml:space="preserve"> 'Blocks (Poly)'!D43</f>
        <v>Block (PolyCarbonate)</v>
      </c>
      <c r="H43" s="54" t="str">
        <f>VLOOKUP(G43,'Blocks (Poly)'!D:F, 3, FALSE)</f>
        <v>PolyCarbonate</v>
      </c>
      <c r="I43">
        <v>0</v>
      </c>
    </row>
    <row r="44" spans="1:9">
      <c r="A44" s="4">
        <f>'Pellets (Poly)'!A44</f>
        <v>0</v>
      </c>
      <c r="B44" s="21" t="s">
        <v>3357</v>
      </c>
      <c r="C44" s="21" t="s">
        <v>3356</v>
      </c>
      <c r="D44" s="21" t="s">
        <v>3355</v>
      </c>
      <c r="E44" s="21" t="s">
        <v>3354</v>
      </c>
      <c r="F44" s="54" t="str">
        <f t="shared" si="1"/>
        <v>Slab (PolyChloroPrene)</v>
      </c>
      <c r="G44" s="54" t="str">
        <f xml:space="preserve"> 'Blocks (Poly)'!D44</f>
        <v>Block (PolyChloroPrene)</v>
      </c>
      <c r="H44" s="54" t="str">
        <f>VLOOKUP(G44,'Blocks (Poly)'!D:F, 3, FALSE)</f>
        <v>PolyChloroPrene</v>
      </c>
      <c r="I44">
        <v>0</v>
      </c>
    </row>
    <row r="45" spans="1:9">
      <c r="A45" s="4">
        <f>'Pellets (Poly)'!A45</f>
        <v>0</v>
      </c>
      <c r="B45" s="21" t="s">
        <v>3353</v>
      </c>
      <c r="C45" s="21" t="s">
        <v>3352</v>
      </c>
      <c r="D45" s="21" t="s">
        <v>3351</v>
      </c>
      <c r="E45" s="21" t="s">
        <v>3350</v>
      </c>
      <c r="F45" s="54" t="str">
        <f t="shared" si="1"/>
        <v>Slab (PolyChlorotrifluoroethylene)</v>
      </c>
      <c r="G45" s="54" t="str">
        <f xml:space="preserve"> 'Blocks (Poly)'!D45</f>
        <v>Block (PolyChlorotrifluoroethylene)</v>
      </c>
      <c r="H45" s="54" t="str">
        <f>VLOOKUP(G45,'Blocks (Poly)'!D:F, 3, FALSE)</f>
        <v>PolyChlorotrifluoroethylene</v>
      </c>
      <c r="I45">
        <v>0</v>
      </c>
    </row>
    <row r="46" spans="1:9">
      <c r="A46" s="4" t="str">
        <f>'Pellets (Poly)'!A46</f>
        <v>1.0.0</v>
      </c>
      <c r="B46" s="21" t="s">
        <v>3349</v>
      </c>
      <c r="C46" s="21" t="s">
        <v>3348</v>
      </c>
      <c r="D46" s="21" t="s">
        <v>3347</v>
      </c>
      <c r="E46" s="21" t="s">
        <v>3346</v>
      </c>
      <c r="F46" s="54" t="str">
        <f t="shared" si="1"/>
        <v>Slab (PolyDiMethylSiloxane)</v>
      </c>
      <c r="G46" s="54" t="str">
        <f xml:space="preserve"> 'Blocks (Poly)'!D46</f>
        <v>Block (PolyDiMethylSiloxane)</v>
      </c>
      <c r="H46" s="54" t="str">
        <f>VLOOKUP(G46,'Blocks (Poly)'!D:F, 3, FALSE)</f>
        <v>PolyDiMethylSiloxane</v>
      </c>
      <c r="I46">
        <v>0</v>
      </c>
    </row>
    <row r="47" spans="1:9">
      <c r="A47" s="4" t="str">
        <f>'Pellets (Poly)'!A47</f>
        <v>1.0.0</v>
      </c>
      <c r="B47" s="21" t="s">
        <v>3345</v>
      </c>
      <c r="C47" s="21" t="s">
        <v>3344</v>
      </c>
      <c r="D47" s="21" t="s">
        <v>3343</v>
      </c>
      <c r="E47" s="21" t="s">
        <v>3342</v>
      </c>
      <c r="F47" s="54" t="str">
        <f t="shared" si="1"/>
        <v>Slab (PolyEther Ether Ketone)</v>
      </c>
      <c r="G47" s="54" t="str">
        <f xml:space="preserve"> 'Blocks (Poly)'!D47</f>
        <v>Block (PolyEther Ether Ketone)</v>
      </c>
      <c r="H47" s="54" t="str">
        <f>VLOOKUP(G47,'Blocks (Poly)'!D:F, 3, FALSE)</f>
        <v>PolyEther Ether Ketone</v>
      </c>
      <c r="I47">
        <v>0</v>
      </c>
    </row>
    <row r="48" spans="1:9">
      <c r="A48" s="4" t="str">
        <f>'Pellets (Poly)'!A48</f>
        <v>1.0.0</v>
      </c>
      <c r="B48" s="21" t="s">
        <v>3341</v>
      </c>
      <c r="C48" s="21" t="s">
        <v>3340</v>
      </c>
      <c r="D48" s="21" t="s">
        <v>3339</v>
      </c>
      <c r="E48" s="21" t="s">
        <v>3338</v>
      </c>
      <c r="F48" s="54" t="str">
        <f t="shared" si="1"/>
        <v>Slab (PolyEtherImide)</v>
      </c>
      <c r="G48" s="54" t="str">
        <f xml:space="preserve"> 'Blocks (Poly)'!D48</f>
        <v>Block (PolyEtherImide)</v>
      </c>
      <c r="H48" s="54" t="str">
        <f>VLOOKUP(G48,'Blocks (Poly)'!D:F, 3, FALSE)</f>
        <v>PolyEtherImide</v>
      </c>
      <c r="I48">
        <v>0</v>
      </c>
    </row>
    <row r="49" spans="1:9">
      <c r="A49" s="4">
        <f>'Pellets (Poly)'!A49</f>
        <v>0</v>
      </c>
      <c r="B49" s="21" t="s">
        <v>3337</v>
      </c>
      <c r="C49" s="21" t="s">
        <v>3336</v>
      </c>
      <c r="D49" s="21" t="s">
        <v>3335</v>
      </c>
      <c r="E49" s="21" t="s">
        <v>3334</v>
      </c>
      <c r="F49" s="54" t="str">
        <f t="shared" si="1"/>
        <v>Slab (PolyEthyl Acrylate)</v>
      </c>
      <c r="G49" s="54" t="str">
        <f xml:space="preserve"> 'Blocks (Poly)'!D49</f>
        <v>Block (PolyEthyl Acrylate)</v>
      </c>
      <c r="H49" s="54" t="str">
        <f>VLOOKUP(G49,'Blocks (Poly)'!D:F, 3, FALSE)</f>
        <v>PolyEthyl Acrylate</v>
      </c>
      <c r="I49">
        <v>0</v>
      </c>
    </row>
    <row r="50" spans="1:9">
      <c r="A50" s="4">
        <f>'Pellets (Poly)'!A50</f>
        <v>0</v>
      </c>
      <c r="B50" s="21" t="s">
        <v>3333</v>
      </c>
      <c r="C50" s="21" t="s">
        <v>3332</v>
      </c>
      <c r="D50" s="21" t="s">
        <v>3331</v>
      </c>
      <c r="E50" s="21" t="s">
        <v>3330</v>
      </c>
      <c r="F50" s="54" t="str">
        <f t="shared" si="1"/>
        <v>Slab (PolyEthylene Adipate)</v>
      </c>
      <c r="G50" s="54" t="str">
        <f xml:space="preserve"> 'Blocks (Poly)'!D50</f>
        <v>Block (PolyEthylene Adipate)</v>
      </c>
      <c r="H50" s="54" t="str">
        <f>VLOOKUP(G50,'Blocks (Poly)'!D:F, 3, FALSE)</f>
        <v>PolyEthylene Adipate</v>
      </c>
      <c r="I50">
        <v>0</v>
      </c>
    </row>
    <row r="51" spans="1:9">
      <c r="A51" s="4" t="str">
        <f>'Pellets (Poly)'!A51</f>
        <v>1.0.0</v>
      </c>
      <c r="B51" s="21" t="s">
        <v>3329</v>
      </c>
      <c r="C51" s="21" t="s">
        <v>3328</v>
      </c>
      <c r="D51" s="21" t="s">
        <v>3327</v>
      </c>
      <c r="E51" s="21" t="s">
        <v>3326</v>
      </c>
      <c r="F51" s="54" t="str">
        <f t="shared" si="1"/>
        <v>Slab (PolyEthylene Glycol)</v>
      </c>
      <c r="G51" s="54" t="str">
        <f xml:space="preserve"> 'Blocks (Poly)'!D51</f>
        <v>Block (PolyEthylene Glycol)</v>
      </c>
      <c r="H51" s="54" t="str">
        <f>VLOOKUP(G51,'Blocks (Poly)'!D:F, 3, FALSE)</f>
        <v>PolyEthylene Glycol</v>
      </c>
      <c r="I51">
        <v>0</v>
      </c>
    </row>
    <row r="52" spans="1:9">
      <c r="A52" s="4">
        <f>'Pellets (Poly)'!A52</f>
        <v>0</v>
      </c>
      <c r="B52" s="21" t="s">
        <v>3325</v>
      </c>
      <c r="C52" s="21" t="s">
        <v>3324</v>
      </c>
      <c r="D52" s="21" t="s">
        <v>3323</v>
      </c>
      <c r="E52" s="21" t="s">
        <v>3322</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c r="A53" s="4" t="str">
        <f>'Pellets (Poly)'!A53</f>
        <v>1.0.0</v>
      </c>
      <c r="B53" s="21" t="s">
        <v>3321</v>
      </c>
      <c r="C53" s="21" t="s">
        <v>3320</v>
      </c>
      <c r="D53" s="21" t="s">
        <v>3319</v>
      </c>
      <c r="E53" s="21" t="s">
        <v>3318</v>
      </c>
      <c r="F53" s="54" t="str">
        <f t="shared" si="1"/>
        <v>Slab (PolyEthylene Naphthalate)</v>
      </c>
      <c r="G53" s="54" t="str">
        <f xml:space="preserve"> 'Blocks (Poly)'!D53</f>
        <v>Block (PolyEthylene Naphthalate)</v>
      </c>
      <c r="H53" s="54" t="str">
        <f>VLOOKUP(G53,'Blocks (Poly)'!D:F, 3, FALSE)</f>
        <v>PolyEthylene Naphthalate</v>
      </c>
      <c r="I53">
        <v>0</v>
      </c>
    </row>
    <row r="54" spans="1:9">
      <c r="A54" s="4" t="str">
        <f>'Pellets (Poly)'!A54</f>
        <v>1.0.0</v>
      </c>
      <c r="B54" s="21" t="s">
        <v>3317</v>
      </c>
      <c r="C54" s="21" t="s">
        <v>3316</v>
      </c>
      <c r="D54" s="21" t="s">
        <v>3315</v>
      </c>
      <c r="E54" s="21" t="s">
        <v>3314</v>
      </c>
      <c r="F54" s="54" t="str">
        <f t="shared" si="1"/>
        <v>Slab (PolyEthylene Oxide)</v>
      </c>
      <c r="G54" s="54" t="str">
        <f xml:space="preserve"> 'Blocks (Poly)'!D54</f>
        <v>Block (PolyEthylene Oxide)</v>
      </c>
      <c r="H54" s="54" t="str">
        <f>VLOOKUP(G54,'Blocks (Poly)'!D:F, 3, FALSE)</f>
        <v>PolyEthylene Oxide</v>
      </c>
      <c r="I54">
        <v>0</v>
      </c>
    </row>
    <row r="55" spans="1:9">
      <c r="A55" s="4">
        <f>'Pellets (Poly)'!A55</f>
        <v>0</v>
      </c>
      <c r="B55" s="21" t="s">
        <v>3313</v>
      </c>
      <c r="C55" s="21" t="s">
        <v>3312</v>
      </c>
      <c r="D55" s="21" t="s">
        <v>3311</v>
      </c>
      <c r="E55" s="21" t="s">
        <v>3310</v>
      </c>
      <c r="F55" s="54" t="str">
        <f t="shared" si="1"/>
        <v>Slab (PolyEthylene Sulphide)</v>
      </c>
      <c r="G55" s="54" t="str">
        <f xml:space="preserve"> 'Blocks (Poly)'!D55</f>
        <v>Block (PolyEthylene Sulphide)</v>
      </c>
      <c r="H55" s="54" t="str">
        <f>VLOOKUP(G55,'Blocks (Poly)'!D:F, 3, FALSE)</f>
        <v>PolyEthylene Sulphide</v>
      </c>
      <c r="I55">
        <v>0</v>
      </c>
    </row>
    <row r="56" spans="1:9">
      <c r="A56" s="4" t="str">
        <f>'Pellets (Poly)'!A56</f>
        <v>1.0.0</v>
      </c>
      <c r="B56" s="21" t="s">
        <v>3309</v>
      </c>
      <c r="C56" s="21" t="s">
        <v>3308</v>
      </c>
      <c r="D56" s="21" t="s">
        <v>3307</v>
      </c>
      <c r="E56" s="21" t="s">
        <v>3306</v>
      </c>
      <c r="F56" s="54" t="str">
        <f t="shared" si="1"/>
        <v>Slab (PolyEthylene Terephthalate)</v>
      </c>
      <c r="G56" s="54" t="str">
        <f xml:space="preserve"> 'Blocks (Poly)'!D56</f>
        <v>Block (PolyEthylene Terephthalate)</v>
      </c>
      <c r="H56" s="54" t="str">
        <f>VLOOKUP(G56,'Blocks (Poly)'!D:F, 3, FALSE)</f>
        <v>PolyEthylene Terephthalate</v>
      </c>
      <c r="I56">
        <v>0</v>
      </c>
    </row>
    <row r="57" spans="1:9">
      <c r="A57" s="4" t="str">
        <f>'Pellets (Poly)'!A57</f>
        <v>1.0.0</v>
      </c>
      <c r="B57" s="21" t="s">
        <v>3305</v>
      </c>
      <c r="C57" s="21" t="s">
        <v>3304</v>
      </c>
      <c r="D57" s="21" t="s">
        <v>3303</v>
      </c>
      <c r="E57" s="21" t="s">
        <v>3302</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c r="A58" s="4" t="str">
        <f>'Pellets (Poly)'!A58</f>
        <v>1.0.0</v>
      </c>
      <c r="B58" s="21" t="s">
        <v>3301</v>
      </c>
      <c r="C58" s="21" t="s">
        <v>3300</v>
      </c>
      <c r="D58" s="21" t="s">
        <v>3299</v>
      </c>
      <c r="E58" s="21" t="s">
        <v>3298</v>
      </c>
      <c r="F58" s="54" t="str">
        <f t="shared" si="1"/>
        <v>Slab (PolyGlycolic Acid)</v>
      </c>
      <c r="G58" s="54" t="str">
        <f xml:space="preserve"> 'Blocks (Poly)'!D58</f>
        <v>Block (PolyGlycolic Acid)</v>
      </c>
      <c r="H58" s="54" t="str">
        <f>VLOOKUP(G58,'Blocks (Poly)'!D:F, 3, FALSE)</f>
        <v>PolyGlycolic Acid</v>
      </c>
      <c r="I58">
        <v>0</v>
      </c>
    </row>
    <row r="59" spans="1:9">
      <c r="A59" s="4">
        <f>'Pellets (Poly)'!A59</f>
        <v>0</v>
      </c>
      <c r="B59" s="21" t="s">
        <v>3297</v>
      </c>
      <c r="C59" s="21" t="s">
        <v>3296</v>
      </c>
      <c r="D59" s="21" t="s">
        <v>3295</v>
      </c>
      <c r="E59" s="21" t="s">
        <v>3294</v>
      </c>
      <c r="F59" s="54" t="str">
        <f t="shared" si="1"/>
        <v>Slab (PolyHexamethylene Adipamide)</v>
      </c>
      <c r="G59" s="54" t="str">
        <f xml:space="preserve"> 'Blocks (Poly)'!D59</f>
        <v>Block (PolyHexamethylene Adipamide)</v>
      </c>
      <c r="H59" s="54" t="str">
        <f>VLOOKUP(G59,'Blocks (Poly)'!D:F, 3, FALSE)</f>
        <v>PolyHexamethylene Adipamide</v>
      </c>
      <c r="I59">
        <v>0</v>
      </c>
    </row>
    <row r="60" spans="1:9">
      <c r="A60" s="4">
        <f>'Pellets (Poly)'!A60</f>
        <v>0</v>
      </c>
      <c r="B60" s="21" t="s">
        <v>3293</v>
      </c>
      <c r="C60" s="21" t="s">
        <v>3292</v>
      </c>
      <c r="D60" s="21" t="s">
        <v>3291</v>
      </c>
      <c r="E60" s="21" t="s">
        <v>3290</v>
      </c>
      <c r="F60" s="54" t="str">
        <f t="shared" si="1"/>
        <v>Slab (PolyHexamethylene Sebacamide)</v>
      </c>
      <c r="G60" s="54" t="str">
        <f xml:space="preserve"> 'Blocks (Poly)'!D60</f>
        <v>Block (PolyHexamethylene Sebacamide)</v>
      </c>
      <c r="H60" s="54" t="str">
        <f>VLOOKUP(G60,'Blocks (Poly)'!D:F, 3, FALSE)</f>
        <v>PolyHexamethylene Sebacamide</v>
      </c>
      <c r="I60">
        <v>0</v>
      </c>
    </row>
    <row r="61" spans="1:9">
      <c r="A61" s="4" t="str">
        <f>'Pellets (Poly)'!A61</f>
        <v>1.0.0</v>
      </c>
      <c r="B61" s="21" t="s">
        <v>3289</v>
      </c>
      <c r="C61" s="21" t="s">
        <v>3288</v>
      </c>
      <c r="D61" s="21" t="s">
        <v>3287</v>
      </c>
      <c r="E61" s="21" t="s">
        <v>3286</v>
      </c>
      <c r="F61" s="54" t="str">
        <f t="shared" si="1"/>
        <v>Slab (PolyHydroxyalkanoate)</v>
      </c>
      <c r="G61" s="54" t="str">
        <f xml:space="preserve"> 'Blocks (Poly)'!D61</f>
        <v>Block (PolyHydroxyalkanoate)</v>
      </c>
      <c r="H61" s="54" t="str">
        <f>VLOOKUP(G61,'Blocks (Poly)'!D:F, 3, FALSE)</f>
        <v>PolyHydroxyalkanoate</v>
      </c>
      <c r="I61">
        <v>0</v>
      </c>
    </row>
    <row r="62" spans="1:9">
      <c r="A62" s="4">
        <f>'Pellets (Poly)'!A62</f>
        <v>0</v>
      </c>
      <c r="B62" s="21" t="s">
        <v>3285</v>
      </c>
      <c r="C62" s="21" t="s">
        <v>3284</v>
      </c>
      <c r="D62" s="21" t="s">
        <v>3283</v>
      </c>
      <c r="E62" s="21" t="s">
        <v>3282</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c r="A63" s="4" t="str">
        <f>'Pellets (Poly)'!A63</f>
        <v>1.0.0</v>
      </c>
      <c r="B63" s="21" t="s">
        <v>3281</v>
      </c>
      <c r="C63" s="21" t="s">
        <v>3280</v>
      </c>
      <c r="D63" s="21" t="s">
        <v>3279</v>
      </c>
      <c r="E63" s="21" t="s">
        <v>3278</v>
      </c>
      <c r="F63" s="54" t="str">
        <f t="shared" si="1"/>
        <v>Slab (PolyImide)</v>
      </c>
      <c r="G63" s="54" t="str">
        <f xml:space="preserve"> 'Blocks (Poly)'!D63</f>
        <v>Block (PolyImide)</v>
      </c>
      <c r="H63" s="54" t="str">
        <f>VLOOKUP(G63,'Blocks (Poly)'!D:F, 3, FALSE)</f>
        <v>PolyImide</v>
      </c>
      <c r="I63">
        <v>0</v>
      </c>
    </row>
    <row r="64" spans="1:9">
      <c r="A64" s="4">
        <f>'Pellets (Poly)'!A64</f>
        <v>0</v>
      </c>
      <c r="B64" s="21" t="s">
        <v>3277</v>
      </c>
      <c r="C64" s="21" t="s">
        <v>3276</v>
      </c>
      <c r="D64" s="21" t="s">
        <v>3275</v>
      </c>
      <c r="E64" s="21" t="s">
        <v>3274</v>
      </c>
      <c r="F64" s="54" t="str">
        <f t="shared" si="1"/>
        <v>Slab (PolyIsoBorynl Acrylate)</v>
      </c>
      <c r="G64" s="54" t="str">
        <f xml:space="preserve"> 'Blocks (Poly)'!D64</f>
        <v>Block (PolyIsoBorynl Acrylate)</v>
      </c>
      <c r="H64" s="54" t="str">
        <f>VLOOKUP(G64,'Blocks (Poly)'!D:F, 3, FALSE)</f>
        <v>PolyIsoBorynl Acrylate</v>
      </c>
      <c r="I64">
        <v>0</v>
      </c>
    </row>
    <row r="65" spans="1:9">
      <c r="A65" s="4">
        <f>'Pellets (Poly)'!A65</f>
        <v>0</v>
      </c>
      <c r="B65" s="21" t="s">
        <v>3273</v>
      </c>
      <c r="C65" s="21" t="s">
        <v>313</v>
      </c>
      <c r="D65" s="21" t="s">
        <v>3272</v>
      </c>
      <c r="E65" s="21" t="s">
        <v>3271</v>
      </c>
      <c r="F65" s="54" t="str">
        <f t="shared" si="1"/>
        <v>Slab (PolyIsoButyl Acrylate)</v>
      </c>
      <c r="G65" s="54" t="str">
        <f xml:space="preserve"> 'Blocks (Poly)'!D65</f>
        <v>Block (PolyIsoButyl Acrylate)</v>
      </c>
      <c r="H65" s="54" t="str">
        <f>VLOOKUP(G65,'Blocks (Poly)'!D:F, 3, FALSE)</f>
        <v>PolyIsoButyl Acrylate</v>
      </c>
      <c r="I65">
        <v>0</v>
      </c>
    </row>
    <row r="66" spans="1:9">
      <c r="A66" s="4" t="str">
        <f>'Pellets (Poly)'!A66</f>
        <v>1.0.0</v>
      </c>
      <c r="B66" s="21" t="s">
        <v>3270</v>
      </c>
      <c r="C66" s="21" t="s">
        <v>314</v>
      </c>
      <c r="D66" s="21" t="s">
        <v>3269</v>
      </c>
      <c r="E66" s="21" t="s">
        <v>3268</v>
      </c>
      <c r="F66" s="54" t="str">
        <f t="shared" si="1"/>
        <v>Slab (PolyIsoButylene)</v>
      </c>
      <c r="G66" s="54" t="str">
        <f xml:space="preserve"> 'Blocks (Poly)'!D66</f>
        <v>Block (PolyIsoButylene)</v>
      </c>
      <c r="H66" s="54" t="str">
        <f>VLOOKUP(G66,'Blocks (Poly)'!D:F, 3, FALSE)</f>
        <v>PolyIsoButylene</v>
      </c>
      <c r="I66">
        <v>0</v>
      </c>
    </row>
    <row r="67" spans="1:9">
      <c r="A67" s="4" t="str">
        <f>'Pellets (Poly)'!A67</f>
        <v>1.0.0</v>
      </c>
      <c r="B67" s="21" t="s">
        <v>3267</v>
      </c>
      <c r="C67" s="21" t="s">
        <v>315</v>
      </c>
      <c r="D67" s="21" t="s">
        <v>3266</v>
      </c>
      <c r="E67" s="21" t="s">
        <v>3265</v>
      </c>
      <c r="F67" s="54" t="str">
        <f t="shared" si="1"/>
        <v>Slab (PolyIsoPrene)</v>
      </c>
      <c r="G67" s="54" t="str">
        <f xml:space="preserve"> 'Blocks (Poly)'!D67</f>
        <v>Block (PolyIsoPrene)</v>
      </c>
      <c r="H67" s="54" t="str">
        <f>VLOOKUP(G67,'Blocks (Poly)'!D:F, 3, FALSE)</f>
        <v>PolyIsoPrene</v>
      </c>
      <c r="I67">
        <v>6</v>
      </c>
    </row>
    <row r="68" spans="1:9">
      <c r="A68" s="4" t="str">
        <f>'Pellets (Poly)'!A68</f>
        <v>1.0.0</v>
      </c>
      <c r="B68" s="21" t="s">
        <v>3264</v>
      </c>
      <c r="C68" s="21" t="s">
        <v>316</v>
      </c>
      <c r="D68" s="21" t="s">
        <v>3263</v>
      </c>
      <c r="E68" s="21" t="s">
        <v>3262</v>
      </c>
      <c r="F68" s="54" t="str">
        <f t="shared" si="1"/>
        <v>Slab (PolyLactic Acid)</v>
      </c>
      <c r="G68" s="54" t="str">
        <f xml:space="preserve"> 'Blocks (Poly)'!D68</f>
        <v>Block (PolyLactic Acid)</v>
      </c>
      <c r="H68" s="54" t="str">
        <f>VLOOKUP(G68,'Blocks (Poly)'!D:F, 3, FALSE)</f>
        <v>PolyLactic Acid</v>
      </c>
      <c r="I68">
        <v>0</v>
      </c>
    </row>
    <row r="69" spans="1:9">
      <c r="A69" s="4">
        <f>'Pellets (Poly)'!A69</f>
        <v>0</v>
      </c>
      <c r="B69" s="21" t="s">
        <v>3261</v>
      </c>
      <c r="C69" s="21" t="s">
        <v>317</v>
      </c>
      <c r="D69" s="21" t="s">
        <v>3260</v>
      </c>
      <c r="E69" s="21" t="s">
        <v>3259</v>
      </c>
      <c r="F69" s="54" t="str">
        <f t="shared" si="1"/>
        <v>Slab (PolyLactic-Co-Glycolic Acid)</v>
      </c>
      <c r="G69" s="54" t="str">
        <f xml:space="preserve"> 'Blocks (Poly)'!D69</f>
        <v>Block (PolyLactic-Co-Glycolic Acid)</v>
      </c>
      <c r="H69" s="54" t="str">
        <f>VLOOKUP(G69,'Blocks (Poly)'!D:F, 3, FALSE)</f>
        <v>PolyLactic-Co-Glycolic Acid</v>
      </c>
      <c r="I69">
        <v>0</v>
      </c>
    </row>
    <row r="70" spans="1:9">
      <c r="A70" s="4">
        <f>'Pellets (Poly)'!A70</f>
        <v>0</v>
      </c>
      <c r="B70" s="21" t="s">
        <v>3258</v>
      </c>
      <c r="C70" s="21" t="s">
        <v>318</v>
      </c>
      <c r="D70" s="21" t="s">
        <v>3257</v>
      </c>
      <c r="E70" s="21" t="s">
        <v>3256</v>
      </c>
      <c r="F70" s="54" t="str">
        <f t="shared" si="1"/>
        <v>Slab (PolyMethyl Acrylate)</v>
      </c>
      <c r="G70" s="54" t="str">
        <f xml:space="preserve"> 'Blocks (Poly)'!D70</f>
        <v>Block (PolyMethyl Acrylate)</v>
      </c>
      <c r="H70" s="54" t="str">
        <f>VLOOKUP(G70,'Blocks (Poly)'!D:F, 3, FALSE)</f>
        <v>PolyMethyl Acrylate</v>
      </c>
      <c r="I70">
        <v>0</v>
      </c>
    </row>
    <row r="71" spans="1:9">
      <c r="A71" s="4">
        <f>'Pellets (Poly)'!A71</f>
        <v>0</v>
      </c>
      <c r="B71" s="21" t="s">
        <v>3255</v>
      </c>
      <c r="C71" s="21" t="s">
        <v>319</v>
      </c>
      <c r="D71" s="21" t="s">
        <v>3254</v>
      </c>
      <c r="E71" s="21" t="s">
        <v>3253</v>
      </c>
      <c r="F71" s="54" t="str">
        <f t="shared" si="1"/>
        <v>Slab (PolyMethyl Cyanoacrylate)</v>
      </c>
      <c r="G71" s="54" t="str">
        <f xml:space="preserve"> 'Blocks (Poly)'!D71</f>
        <v>Block (PolyMethyl Cyanoacrylate)</v>
      </c>
      <c r="H71" s="54" t="str">
        <f>VLOOKUP(G71,'Blocks (Poly)'!D:F, 3, FALSE)</f>
        <v>PolyMethyl Cyanoacrylate</v>
      </c>
      <c r="I71">
        <v>0</v>
      </c>
    </row>
    <row r="72" spans="1:9">
      <c r="A72" s="4">
        <f>'Pellets (Poly)'!A72</f>
        <v>0</v>
      </c>
      <c r="B72" s="21" t="s">
        <v>3252</v>
      </c>
      <c r="C72" s="21" t="s">
        <v>320</v>
      </c>
      <c r="D72" s="21" t="s">
        <v>3251</v>
      </c>
      <c r="E72" s="21" t="s">
        <v>3250</v>
      </c>
      <c r="F72" s="54" t="str">
        <f t="shared" si="1"/>
        <v>Slab (PolyMethyl Methacrylate)</v>
      </c>
      <c r="G72" s="54" t="str">
        <f xml:space="preserve"> 'Blocks (Poly)'!D72</f>
        <v>Block (PolyMethyl Methacrylate)</v>
      </c>
      <c r="H72" s="54" t="str">
        <f>VLOOKUP(G72,'Blocks (Poly)'!D:F, 3, FALSE)</f>
        <v>PolyMethyl Methacrylate</v>
      </c>
      <c r="I72">
        <v>0</v>
      </c>
    </row>
    <row r="73" spans="1:9">
      <c r="A73" s="4">
        <f>'Pellets (Poly)'!A73</f>
        <v>0</v>
      </c>
      <c r="B73" s="21" t="s">
        <v>3249</v>
      </c>
      <c r="C73" s="21" t="s">
        <v>321</v>
      </c>
      <c r="D73" s="21" t="s">
        <v>3248</v>
      </c>
      <c r="E73" s="21" t="s">
        <v>3247</v>
      </c>
      <c r="F73" s="54" t="str">
        <f t="shared" si="1"/>
        <v>Slab (PolyM-Methyl Styrene)</v>
      </c>
      <c r="G73" s="54" t="str">
        <f xml:space="preserve"> 'Blocks (Poly)'!D73</f>
        <v>Block (PolyM-Methyl Styrene)</v>
      </c>
      <c r="H73" s="54" t="str">
        <f>VLOOKUP(G73,'Blocks (Poly)'!D:F, 3, FALSE)</f>
        <v>PolyM-Methyl Styrene</v>
      </c>
      <c r="I73">
        <v>0</v>
      </c>
    </row>
    <row r="74" spans="1:9">
      <c r="A74" s="4">
        <f>'Pellets (Poly)'!A74</f>
        <v>0</v>
      </c>
      <c r="B74" s="21" t="s">
        <v>3246</v>
      </c>
      <c r="C74" s="21" t="s">
        <v>3245</v>
      </c>
      <c r="D74" s="21" t="s">
        <v>3244</v>
      </c>
      <c r="E74" s="21" t="s">
        <v>3243</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c r="A75" s="4">
        <f>'Pellets (Poly)'!A75</f>
        <v>0</v>
      </c>
      <c r="B75" s="21" t="s">
        <v>3242</v>
      </c>
      <c r="C75" s="21" t="s">
        <v>3241</v>
      </c>
      <c r="D75" s="21" t="s">
        <v>3240</v>
      </c>
      <c r="E75" s="21" t="s">
        <v>3239</v>
      </c>
      <c r="F75" s="54" t="str">
        <f t="shared" si="1"/>
        <v>Slab (PolyN-Butyl Acrylate)</v>
      </c>
      <c r="G75" s="54" t="str">
        <f xml:space="preserve"> 'Blocks (Poly)'!D75</f>
        <v>Block (PolyN-Butyl Acrylate)</v>
      </c>
      <c r="H75" s="54" t="str">
        <f>VLOOKUP(G75,'Blocks (Poly)'!D:F, 3, FALSE)</f>
        <v>PolyN-Butyl Acrylate</v>
      </c>
      <c r="I75">
        <v>0</v>
      </c>
    </row>
    <row r="76" spans="1:9">
      <c r="A76" s="4" t="str">
        <f>'Pellets (Poly)'!A76</f>
        <v>1.0.0</v>
      </c>
      <c r="B76" s="21" t="s">
        <v>3238</v>
      </c>
      <c r="C76" s="21" t="s">
        <v>3237</v>
      </c>
      <c r="D76" s="21" t="s">
        <v>3236</v>
      </c>
      <c r="E76" s="21" t="s">
        <v>3235</v>
      </c>
      <c r="F76" s="54" t="str">
        <f t="shared" si="1"/>
        <v>Slab (PolyOxymethylene)</v>
      </c>
      <c r="G76" s="54" t="str">
        <f xml:space="preserve"> 'Blocks (Poly)'!D76</f>
        <v>Block (PolyOxymethylene)</v>
      </c>
      <c r="H76" s="54" t="str">
        <f>VLOOKUP(G76,'Blocks (Poly)'!D:F, 3, FALSE)</f>
        <v>PolyOxymethylene</v>
      </c>
      <c r="I76">
        <v>0</v>
      </c>
    </row>
    <row r="77" spans="1:9">
      <c r="A77" s="4">
        <f>'Pellets (Poly)'!A77</f>
        <v>0</v>
      </c>
      <c r="B77" s="21" t="s">
        <v>3234</v>
      </c>
      <c r="C77" s="21" t="s">
        <v>3233</v>
      </c>
      <c r="D77" s="21" t="s">
        <v>3232</v>
      </c>
      <c r="E77" s="21" t="s">
        <v>3231</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c r="A78" s="4">
        <f>'Pellets (Poly)'!A78</f>
        <v>0</v>
      </c>
      <c r="B78" s="21" t="s">
        <v>3230</v>
      </c>
      <c r="C78" s="21" t="s">
        <v>3229</v>
      </c>
      <c r="D78" s="21" t="s">
        <v>3228</v>
      </c>
      <c r="E78" s="21" t="s">
        <v>3227</v>
      </c>
      <c r="F78" s="54" t="str">
        <f t="shared" si="1"/>
        <v>Slab (PolyPhenol)</v>
      </c>
      <c r="G78" s="54" t="str">
        <f xml:space="preserve"> 'Blocks (Poly)'!D78</f>
        <v>Block (PolyPhenol)</v>
      </c>
      <c r="H78" s="54" t="str">
        <f>VLOOKUP(G78,'Blocks (Poly)'!D:F, 3, FALSE)</f>
        <v>PolyPhenol</v>
      </c>
      <c r="I78">
        <v>0</v>
      </c>
    </row>
    <row r="79" spans="1:9">
      <c r="A79" s="4">
        <f>'Pellets (Poly)'!A79</f>
        <v>0</v>
      </c>
      <c r="B79" s="21" t="s">
        <v>3226</v>
      </c>
      <c r="C79" s="21" t="s">
        <v>3225</v>
      </c>
      <c r="D79" s="21" t="s">
        <v>3224</v>
      </c>
      <c r="E79" s="21" t="s">
        <v>3223</v>
      </c>
      <c r="F79" s="54" t="str">
        <f t="shared" si="1"/>
        <v>Slab (PolyPhenylene Oxide)</v>
      </c>
      <c r="G79" s="54" t="str">
        <f xml:space="preserve"> 'Blocks (Poly)'!D79</f>
        <v>Block (PolyPhenylene Oxide)</v>
      </c>
      <c r="H79" s="54" t="str">
        <f>VLOOKUP(G79,'Blocks (Poly)'!D:F, 3, FALSE)</f>
        <v>PolyPhenylene Oxide</v>
      </c>
      <c r="I79">
        <v>0</v>
      </c>
    </row>
    <row r="80" spans="1:9">
      <c r="A80" s="4">
        <f>'Pellets (Poly)'!A80</f>
        <v>0</v>
      </c>
      <c r="B80" s="21" t="s">
        <v>3222</v>
      </c>
      <c r="C80" s="21" t="s">
        <v>3221</v>
      </c>
      <c r="D80" s="21" t="s">
        <v>3220</v>
      </c>
      <c r="E80" s="21" t="s">
        <v>3219</v>
      </c>
      <c r="F80" s="54" t="str">
        <f t="shared" si="1"/>
        <v>Slab (PolyPhosphazene)</v>
      </c>
      <c r="G80" s="54" t="str">
        <f xml:space="preserve"> 'Blocks (Poly)'!D80</f>
        <v>Block (PolyPhosphazene)</v>
      </c>
      <c r="H80" s="54" t="str">
        <f>VLOOKUP(G80,'Blocks (Poly)'!D:F, 3, FALSE)</f>
        <v>PolyPhosphazene</v>
      </c>
      <c r="I80">
        <v>0</v>
      </c>
    </row>
    <row r="81" spans="1:9">
      <c r="A81" s="4">
        <f>'Pellets (Poly)'!A81</f>
        <v>0</v>
      </c>
      <c r="B81" s="21" t="s">
        <v>3218</v>
      </c>
      <c r="C81" s="21" t="s">
        <v>3217</v>
      </c>
      <c r="D81" s="21" t="s">
        <v>3216</v>
      </c>
      <c r="E81" s="21" t="s">
        <v>3215</v>
      </c>
      <c r="F81" s="54" t="str">
        <f t="shared" si="1"/>
        <v>Slab (PolyP-Methyl Styrene)</v>
      </c>
      <c r="G81" s="54" t="str">
        <f xml:space="preserve"> 'Blocks (Poly)'!D81</f>
        <v>Block (PolyP-Methyl Styrene)</v>
      </c>
      <c r="H81" s="54" t="str">
        <f>VLOOKUP(G81,'Blocks (Poly)'!D:F, 3, FALSE)</f>
        <v>PolyP-Methyl Styrene</v>
      </c>
      <c r="I81">
        <v>0</v>
      </c>
    </row>
    <row r="82" spans="1:9">
      <c r="A82" s="4">
        <f>'Pellets (Poly)'!A82</f>
        <v>0</v>
      </c>
      <c r="B82" s="21" t="s">
        <v>3214</v>
      </c>
      <c r="C82" s="21" t="s">
        <v>3213</v>
      </c>
      <c r="D82" s="21" t="s">
        <v>3212</v>
      </c>
      <c r="E82" s="21" t="s">
        <v>3211</v>
      </c>
      <c r="F82" s="54" t="str">
        <f t="shared" si="1"/>
        <v>Slab (PolyP-Phenylene Sulphide)</v>
      </c>
      <c r="G82" s="54" t="str">
        <f xml:space="preserve"> 'Blocks (Poly)'!D82</f>
        <v>Block (PolyP-Phenylene Sulphide)</v>
      </c>
      <c r="H82" s="54" t="str">
        <f>VLOOKUP(G82,'Blocks (Poly)'!D:F, 3, FALSE)</f>
        <v>PolyP-Phenylene Sulphide</v>
      </c>
      <c r="I82">
        <v>0</v>
      </c>
    </row>
    <row r="83" spans="1:9">
      <c r="A83" s="4">
        <f>'Pellets (Poly)'!A83</f>
        <v>0</v>
      </c>
      <c r="B83" s="21" t="s">
        <v>3210</v>
      </c>
      <c r="C83" s="21" t="s">
        <v>3209</v>
      </c>
      <c r="D83" s="21" t="s">
        <v>3208</v>
      </c>
      <c r="E83" s="21" t="s">
        <v>3207</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c r="A84" s="4" t="str">
        <f>'Pellets (Poly)'!A84</f>
        <v>1.0.0</v>
      </c>
      <c r="B84" s="21" t="s">
        <v>3206</v>
      </c>
      <c r="C84" s="21" t="s">
        <v>3205</v>
      </c>
      <c r="D84" s="21" t="s">
        <v>3204</v>
      </c>
      <c r="E84" s="21" t="s">
        <v>3203</v>
      </c>
      <c r="F84" s="54" t="str">
        <f t="shared" si="1"/>
        <v>Slab (PolyPropylene)</v>
      </c>
      <c r="G84" s="54" t="str">
        <f xml:space="preserve"> 'Blocks (Poly)'!D84</f>
        <v>Block (PolyPropylene)</v>
      </c>
      <c r="H84" s="54" t="str">
        <f>VLOOKUP(G84,'Blocks (Poly)'!D:F, 3, FALSE)</f>
        <v>PolyPropylene</v>
      </c>
      <c r="I84">
        <v>0</v>
      </c>
    </row>
    <row r="85" spans="1:9">
      <c r="A85" s="4">
        <f>'Pellets (Poly)'!A85</f>
        <v>0</v>
      </c>
      <c r="B85" s="21" t="s">
        <v>3202</v>
      </c>
      <c r="C85" s="21" t="s">
        <v>3201</v>
      </c>
      <c r="D85" s="21" t="s">
        <v>3200</v>
      </c>
      <c r="E85" s="21" t="s">
        <v>3199</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c r="A86" s="4">
        <f>'Pellets (Poly)'!A86</f>
        <v>0</v>
      </c>
      <c r="B86" s="21" t="s">
        <v>3198</v>
      </c>
      <c r="C86" s="21" t="s">
        <v>3197</v>
      </c>
      <c r="D86" s="21" t="s">
        <v>3196</v>
      </c>
      <c r="E86" s="21" t="s">
        <v>3195</v>
      </c>
      <c r="F86" s="54" t="str">
        <f t="shared" si="2"/>
        <v>Slab (PolyPropylene Oxide)</v>
      </c>
      <c r="G86" s="54" t="str">
        <f xml:space="preserve"> 'Blocks (Poly)'!D86</f>
        <v>Block (PolyPropylene Oxide)</v>
      </c>
      <c r="H86" s="54" t="str">
        <f>VLOOKUP(G86,'Blocks (Poly)'!D:F, 3, FALSE)</f>
        <v>PolyPropylene Oxide</v>
      </c>
      <c r="I86">
        <v>0</v>
      </c>
    </row>
    <row r="87" spans="1:9">
      <c r="A87" s="4" t="str">
        <f>'Pellets (Poly)'!A87</f>
        <v>1.0.0</v>
      </c>
      <c r="B87" s="21" t="s">
        <v>3194</v>
      </c>
      <c r="C87" s="21" t="s">
        <v>3193</v>
      </c>
      <c r="D87" s="21" t="s">
        <v>3192</v>
      </c>
      <c r="E87" s="21" t="s">
        <v>3191</v>
      </c>
      <c r="F87" s="54" t="str">
        <f t="shared" si="2"/>
        <v>Slab (PolyStyrene)</v>
      </c>
      <c r="G87" s="54" t="str">
        <f xml:space="preserve"> 'Blocks (Poly)'!D87</f>
        <v>Block (PolyStyrene)</v>
      </c>
      <c r="H87" s="54" t="str">
        <f>VLOOKUP(G87,'Blocks (Poly)'!D:F, 3, FALSE)</f>
        <v>PolyStyrene</v>
      </c>
      <c r="I87">
        <v>0</v>
      </c>
    </row>
    <row r="88" spans="1:9">
      <c r="A88" s="4">
        <f>'Pellets (Poly)'!A88</f>
        <v>0</v>
      </c>
      <c r="B88" s="21" t="s">
        <v>3190</v>
      </c>
      <c r="C88" s="21" t="s">
        <v>3189</v>
      </c>
      <c r="D88" s="21" t="s">
        <v>3188</v>
      </c>
      <c r="E88" s="21" t="s">
        <v>3187</v>
      </c>
      <c r="F88" s="54" t="str">
        <f t="shared" si="2"/>
        <v>Slab (PolyTert-Butyl Acrylate)</v>
      </c>
      <c r="G88" s="54" t="str">
        <f xml:space="preserve"> 'Blocks (Poly)'!D88</f>
        <v>Block (PolyTert-Butyl Acrylate)</v>
      </c>
      <c r="H88" s="54" t="str">
        <f>VLOOKUP(G88,'Blocks (Poly)'!D:F, 3, FALSE)</f>
        <v>PolyTert-Butyl Acrylate</v>
      </c>
      <c r="I88">
        <v>0</v>
      </c>
    </row>
    <row r="89" spans="1:9">
      <c r="A89" s="4" t="str">
        <f>'Pellets (Poly)'!A89</f>
        <v>1.0.0</v>
      </c>
      <c r="B89" s="21" t="s">
        <v>3186</v>
      </c>
      <c r="C89" s="21" t="s">
        <v>3185</v>
      </c>
      <c r="D89" s="21" t="s">
        <v>3184</v>
      </c>
      <c r="E89" s="21" t="s">
        <v>3183</v>
      </c>
      <c r="F89" s="54" t="str">
        <f t="shared" si="2"/>
        <v>Slab (PolyTetraFluoroEthylene)</v>
      </c>
      <c r="G89" s="54" t="str">
        <f xml:space="preserve"> 'Blocks (Poly)'!D89</f>
        <v>Block (PolyTetraFluoroEthylene)</v>
      </c>
      <c r="H89" s="54" t="str">
        <f>VLOOKUP(G89,'Blocks (Poly)'!D:F, 3, FALSE)</f>
        <v>PolyTetraFluoroEthylene</v>
      </c>
      <c r="I89">
        <v>0</v>
      </c>
    </row>
    <row r="90" spans="1:9">
      <c r="A90" s="4">
        <f>'Pellets (Poly)'!A90</f>
        <v>0</v>
      </c>
      <c r="B90" s="21" t="s">
        <v>3182</v>
      </c>
      <c r="C90" s="21" t="s">
        <v>3181</v>
      </c>
      <c r="D90" s="21" t="s">
        <v>3180</v>
      </c>
      <c r="E90" s="21" t="s">
        <v>3179</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c r="A91" s="4">
        <f>'Pellets (Poly)'!A91</f>
        <v>0</v>
      </c>
      <c r="B91" s="21" t="s">
        <v>3178</v>
      </c>
      <c r="C91" s="21" t="s">
        <v>3177</v>
      </c>
      <c r="D91" s="21" t="s">
        <v>3176</v>
      </c>
      <c r="E91" s="21" t="s">
        <v>3175</v>
      </c>
      <c r="F91" s="54" t="str">
        <f t="shared" si="2"/>
        <v>Slab (PolyTetramethylene Glycol)</v>
      </c>
      <c r="G91" s="54" t="str">
        <f xml:space="preserve"> 'Blocks (Poly)'!D91</f>
        <v>Block (PolyTetramethylene Glycol)</v>
      </c>
      <c r="H91" s="54" t="str">
        <f>VLOOKUP(G91,'Blocks (Poly)'!D:F, 3, FALSE)</f>
        <v>PolyTetramethylene Glycol</v>
      </c>
      <c r="I91">
        <v>0</v>
      </c>
    </row>
    <row r="92" spans="1:9">
      <c r="A92" s="4">
        <f>'Pellets (Poly)'!A92</f>
        <v>0</v>
      </c>
      <c r="B92" s="21" t="s">
        <v>3174</v>
      </c>
      <c r="C92" s="21" t="s">
        <v>3173</v>
      </c>
      <c r="D92" s="21" t="s">
        <v>3172</v>
      </c>
      <c r="E92" s="21" t="s">
        <v>3171</v>
      </c>
      <c r="F92" s="54" t="str">
        <f t="shared" si="2"/>
        <v>Slab (PolyThiazyl)</v>
      </c>
      <c r="G92" s="54" t="str">
        <f xml:space="preserve"> 'Blocks (Poly)'!D92</f>
        <v>Block (PolyThiazyl)</v>
      </c>
      <c r="H92" s="54" t="str">
        <f>VLOOKUP(G92,'Blocks (Poly)'!D:F, 3, FALSE)</f>
        <v>PolyThiazyl</v>
      </c>
      <c r="I92">
        <v>0</v>
      </c>
    </row>
    <row r="93" spans="1:9">
      <c r="A93" s="4" t="str">
        <f>'Pellets (Poly)'!A93</f>
        <v>1.0.0</v>
      </c>
      <c r="B93" s="21" t="s">
        <v>3170</v>
      </c>
      <c r="C93" s="21" t="s">
        <v>3169</v>
      </c>
      <c r="D93" s="21" t="s">
        <v>3168</v>
      </c>
      <c r="E93" s="21" t="s">
        <v>3167</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c r="A94" s="4" t="str">
        <f>'Pellets (Poly)'!A94</f>
        <v>1.0.0</v>
      </c>
      <c r="B94" s="21" t="s">
        <v>3166</v>
      </c>
      <c r="C94" s="21" t="s">
        <v>3165</v>
      </c>
      <c r="D94" s="21" t="s">
        <v>3164</v>
      </c>
      <c r="E94" s="21" t="s">
        <v>3163</v>
      </c>
      <c r="F94" s="54" t="str">
        <f t="shared" si="2"/>
        <v>Slab (PolyUrethane)</v>
      </c>
      <c r="G94" s="54" t="str">
        <f xml:space="preserve"> 'Blocks (Poly)'!D94</f>
        <v>Block (PolyUrethane)</v>
      </c>
      <c r="H94" s="54" t="str">
        <f>VLOOKUP(G94,'Blocks (Poly)'!D:F, 3, FALSE)</f>
        <v>PolyUrethane</v>
      </c>
      <c r="I94">
        <v>0</v>
      </c>
    </row>
    <row r="95" spans="1:9">
      <c r="A95" s="4" t="str">
        <f>'Pellets (Poly)'!A95</f>
        <v>1.0.0</v>
      </c>
      <c r="B95" s="21" t="s">
        <v>3162</v>
      </c>
      <c r="C95" s="21" t="s">
        <v>3161</v>
      </c>
      <c r="D95" s="21" t="s">
        <v>3160</v>
      </c>
      <c r="E95" s="21" t="s">
        <v>3159</v>
      </c>
      <c r="F95" s="54" t="str">
        <f t="shared" si="2"/>
        <v>Slab (PolyVinyl Acetate)</v>
      </c>
      <c r="G95" s="54" t="str">
        <f xml:space="preserve"> 'Blocks (Poly)'!D95</f>
        <v>Block (PolyVinyl Acetate)</v>
      </c>
      <c r="H95" s="54" t="str">
        <f>VLOOKUP(G95,'Blocks (Poly)'!D:F, 3, FALSE)</f>
        <v>PolyVinyl Acetate</v>
      </c>
      <c r="I95">
        <v>0</v>
      </c>
    </row>
    <row r="96" spans="1:9">
      <c r="A96" s="4" t="str">
        <f>'Pellets (Poly)'!A96</f>
        <v>1.0.0</v>
      </c>
      <c r="B96" s="21" t="s">
        <v>3158</v>
      </c>
      <c r="C96" s="21" t="s">
        <v>3157</v>
      </c>
      <c r="D96" s="21" t="s">
        <v>3156</v>
      </c>
      <c r="E96" s="21" t="s">
        <v>3155</v>
      </c>
      <c r="F96" s="54" t="str">
        <f t="shared" si="2"/>
        <v>Slab (PolyVinyl Alcohol)</v>
      </c>
      <c r="G96" s="54" t="str">
        <f xml:space="preserve"> 'Blocks (Poly)'!D96</f>
        <v>Block (PolyVinyl Alcohol)</v>
      </c>
      <c r="H96" s="54" t="str">
        <f>VLOOKUP(G96,'Blocks (Poly)'!D:F, 3, FALSE)</f>
        <v>PolyVinyl Alcohol</v>
      </c>
      <c r="I96">
        <v>0</v>
      </c>
    </row>
    <row r="97" spans="1:9">
      <c r="A97" s="4">
        <f>'Pellets (Poly)'!A97</f>
        <v>0</v>
      </c>
      <c r="B97" s="21" t="s">
        <v>3154</v>
      </c>
      <c r="C97" s="21" t="s">
        <v>3153</v>
      </c>
      <c r="D97" s="21" t="s">
        <v>3152</v>
      </c>
      <c r="E97" s="21" t="s">
        <v>3151</v>
      </c>
      <c r="F97" s="54" t="str">
        <f t="shared" si="2"/>
        <v>Slab (PolyVinyl Butyral)</v>
      </c>
      <c r="G97" s="54" t="str">
        <f xml:space="preserve"> 'Blocks (Poly)'!D97</f>
        <v>Block (PolyVinyl Butyral)</v>
      </c>
      <c r="H97" s="54" t="str">
        <f>VLOOKUP(G97,'Blocks (Poly)'!D:F, 3, FALSE)</f>
        <v>PolyVinyl Butyral</v>
      </c>
      <c r="I97">
        <v>0</v>
      </c>
    </row>
    <row r="98" spans="1:9">
      <c r="A98" s="4" t="str">
        <f>'Pellets (Poly)'!A98</f>
        <v>1.0.0</v>
      </c>
      <c r="B98" s="21" t="s">
        <v>3150</v>
      </c>
      <c r="C98" s="21" t="s">
        <v>3149</v>
      </c>
      <c r="D98" s="21" t="s">
        <v>3148</v>
      </c>
      <c r="E98" s="21" t="s">
        <v>3147</v>
      </c>
      <c r="F98" s="54" t="str">
        <f t="shared" si="2"/>
        <v>Slab (PolyVinyl Chloride)</v>
      </c>
      <c r="G98" s="54" t="str">
        <f xml:space="preserve"> 'Blocks (Poly)'!D98</f>
        <v>Block (PolyVinyl Chloride)</v>
      </c>
      <c r="H98" s="54" t="str">
        <f>VLOOKUP(G98,'Blocks (Poly)'!D:F, 3, FALSE)</f>
        <v>PolyVinyl Chloride</v>
      </c>
      <c r="I98">
        <v>0</v>
      </c>
    </row>
    <row r="99" spans="1:9">
      <c r="A99" s="4" t="str">
        <f>'Pellets (Poly)'!A99</f>
        <v>1.0.0</v>
      </c>
      <c r="B99" s="21" t="s">
        <v>3146</v>
      </c>
      <c r="C99" s="21" t="s">
        <v>3145</v>
      </c>
      <c r="D99" s="21" t="s">
        <v>3144</v>
      </c>
      <c r="E99" s="21" t="s">
        <v>3143</v>
      </c>
      <c r="F99" s="54" t="str">
        <f t="shared" si="2"/>
        <v>Slab (PolyVinyl Chloride Acetate)</v>
      </c>
      <c r="G99" s="54" t="str">
        <f xml:space="preserve"> 'Blocks (Poly)'!D99</f>
        <v>Block (PolyVinyl Chloride Acetate)</v>
      </c>
      <c r="H99" s="54" t="str">
        <f>VLOOKUP(G99,'Blocks (Poly)'!D:F, 3, FALSE)</f>
        <v>PolyVinyl Chloride Acetate</v>
      </c>
      <c r="I99">
        <v>0</v>
      </c>
    </row>
    <row r="100" spans="1:9">
      <c r="A100" s="4">
        <f>'Pellets (Poly)'!A100</f>
        <v>0</v>
      </c>
      <c r="B100" s="21" t="s">
        <v>3142</v>
      </c>
      <c r="C100" s="21" t="s">
        <v>3141</v>
      </c>
      <c r="D100" s="21" t="s">
        <v>3140</v>
      </c>
      <c r="E100" s="21" t="s">
        <v>3139</v>
      </c>
      <c r="F100" s="54" t="str">
        <f t="shared" si="2"/>
        <v>Slab (PolyVinyl Fluoride)</v>
      </c>
      <c r="G100" s="54" t="str">
        <f xml:space="preserve"> 'Blocks (Poly)'!D100</f>
        <v>Block (PolyVinyl Fluoride)</v>
      </c>
      <c r="H100" s="54" t="str">
        <f>VLOOKUP(G100,'Blocks (Poly)'!D:F, 3, FALSE)</f>
        <v>PolyVinyl Fluoride</v>
      </c>
      <c r="I100">
        <v>0</v>
      </c>
    </row>
    <row r="101" spans="1:9">
      <c r="A101" s="4">
        <f>'Pellets (Poly)'!A101</f>
        <v>0</v>
      </c>
      <c r="B101" s="21" t="s">
        <v>3138</v>
      </c>
      <c r="C101" s="21" t="s">
        <v>3137</v>
      </c>
      <c r="D101" s="21" t="s">
        <v>3136</v>
      </c>
      <c r="E101" s="21" t="s">
        <v>3135</v>
      </c>
      <c r="F101" s="54" t="str">
        <f t="shared" si="2"/>
        <v>Slab (PolyVinyl Formal)</v>
      </c>
      <c r="G101" s="54" t="str">
        <f xml:space="preserve"> 'Blocks (Poly)'!D101</f>
        <v>Block (PolyVinyl Formal)</v>
      </c>
      <c r="H101" s="54" t="str">
        <f>VLOOKUP(G101,'Blocks (Poly)'!D:F, 3, FALSE)</f>
        <v>PolyVinyl Formal</v>
      </c>
      <c r="I101">
        <v>0</v>
      </c>
    </row>
    <row r="102" spans="1:9">
      <c r="A102" s="4">
        <f>'Pellets (Poly)'!A102</f>
        <v>0</v>
      </c>
      <c r="B102" s="21" t="s">
        <v>3134</v>
      </c>
      <c r="C102" s="21" t="s">
        <v>3133</v>
      </c>
      <c r="D102" s="21" t="s">
        <v>3132</v>
      </c>
      <c r="E102" s="21" t="s">
        <v>3131</v>
      </c>
      <c r="F102" s="54" t="str">
        <f t="shared" si="2"/>
        <v>Slab (PolyVinyl Methyl Ether)</v>
      </c>
      <c r="G102" s="54" t="str">
        <f xml:space="preserve"> 'Blocks (Poly)'!D102</f>
        <v>Block (PolyVinyl Methyl Ether)</v>
      </c>
      <c r="H102" s="54" t="str">
        <f>VLOOKUP(G102,'Blocks (Poly)'!D:F, 3, FALSE)</f>
        <v>PolyVinyl Methyl Ether</v>
      </c>
      <c r="I102">
        <v>0</v>
      </c>
    </row>
    <row r="103" spans="1:9">
      <c r="A103" s="4">
        <f>'Pellets (Poly)'!A103</f>
        <v>0</v>
      </c>
      <c r="B103" s="21" t="s">
        <v>3130</v>
      </c>
      <c r="C103" s="21" t="s">
        <v>3129</v>
      </c>
      <c r="D103" s="21" t="s">
        <v>3128</v>
      </c>
      <c r="E103" s="21" t="s">
        <v>3127</v>
      </c>
      <c r="F103" s="54" t="str">
        <f t="shared" si="2"/>
        <v>Slab (PolyVinylidene Dichloride)</v>
      </c>
      <c r="G103" s="54" t="str">
        <f xml:space="preserve"> 'Blocks (Poly)'!D103</f>
        <v>Block (PolyVinylidene Dichloride)</v>
      </c>
      <c r="H103" s="54" t="str">
        <f>VLOOKUP(G103,'Blocks (Poly)'!D:F, 3, FALSE)</f>
        <v>PolyVinylidene Dichloride</v>
      </c>
      <c r="I103">
        <v>0</v>
      </c>
    </row>
    <row r="104" spans="1:9">
      <c r="A104" s="4">
        <f>'Pellets (Poly)'!A104</f>
        <v>0</v>
      </c>
      <c r="B104" s="21" t="s">
        <v>3126</v>
      </c>
      <c r="C104" s="21" t="s">
        <v>3125</v>
      </c>
      <c r="D104" s="21" t="s">
        <v>3124</v>
      </c>
      <c r="E104" s="21" t="s">
        <v>3123</v>
      </c>
      <c r="F104" s="54" t="str">
        <f t="shared" si="2"/>
        <v>Slab (PolyVinylidene Fluoride)</v>
      </c>
      <c r="G104" s="54" t="str">
        <f xml:space="preserve"> 'Blocks (Poly)'!D104</f>
        <v>Block (PolyVinylidene Fluoride)</v>
      </c>
      <c r="H104" s="54" t="str">
        <f>VLOOKUP(G104,'Blocks (Poly)'!D:F, 3, FALSE)</f>
        <v>PolyVinylidene Fluoride</v>
      </c>
      <c r="I104">
        <v>0</v>
      </c>
    </row>
    <row r="105" spans="1:9">
      <c r="A105" s="4">
        <f>'Pellets (Poly)'!A105</f>
        <v>0</v>
      </c>
      <c r="B105" s="21" t="s">
        <v>3122</v>
      </c>
      <c r="C105" s="21" t="s">
        <v>3121</v>
      </c>
      <c r="D105" s="21" t="s">
        <v>3120</v>
      </c>
      <c r="E105" s="21" t="s">
        <v>3119</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c r="A106" s="4">
        <f>'Pellets (Poly)'!A106</f>
        <v>0</v>
      </c>
      <c r="B106" s="21" t="s">
        <v>3118</v>
      </c>
      <c r="C106" s="21" t="s">
        <v>3117</v>
      </c>
      <c r="D106" s="21" t="s">
        <v>3116</v>
      </c>
      <c r="E106" s="21" t="s">
        <v>3115</v>
      </c>
      <c r="F106" s="54" t="str">
        <f t="shared" si="2"/>
        <v>Slab (Styrene-Acrylonitrile)</v>
      </c>
      <c r="G106" s="54" t="str">
        <f xml:space="preserve"> 'Blocks (Poly)'!D106</f>
        <v>Block (Styrene-Acrylonitrile)</v>
      </c>
      <c r="H106" s="54" t="str">
        <f>VLOOKUP(G106,'Blocks (Poly)'!D:F, 3, FALSE)</f>
        <v>Styrene-Acrylonitrile</v>
      </c>
      <c r="I106">
        <v>0</v>
      </c>
    </row>
    <row r="107" spans="1:9">
      <c r="A107" s="4" t="str">
        <f>'Pellets (Poly)'!A107</f>
        <v>1.0.0</v>
      </c>
      <c r="B107" s="21" t="s">
        <v>3114</v>
      </c>
      <c r="C107" s="21" t="s">
        <v>3113</v>
      </c>
      <c r="D107" s="21" t="s">
        <v>3112</v>
      </c>
      <c r="E107" s="21" t="s">
        <v>3111</v>
      </c>
      <c r="F107" s="54" t="str">
        <f t="shared" si="2"/>
        <v>Slab (Styrene-Butadiene Rubber)</v>
      </c>
      <c r="G107" s="54" t="str">
        <f xml:space="preserve"> 'Blocks (Poly)'!D107</f>
        <v>Block (Styrene-Butadiene Rubber)</v>
      </c>
      <c r="H107" s="54" t="str">
        <f>VLOOKUP(G107,'Blocks (Poly)'!D:F, 3, FALSE)</f>
        <v>Styrene-Butadiene Rubber</v>
      </c>
      <c r="I107">
        <v>12</v>
      </c>
    </row>
    <row r="108" spans="1:9">
      <c r="A108" s="4">
        <f>'Pellets (Poly)'!A108</f>
        <v>0</v>
      </c>
      <c r="B108" s="21" t="s">
        <v>3110</v>
      </c>
      <c r="C108" s="21" t="s">
        <v>3109</v>
      </c>
      <c r="D108" s="21" t="s">
        <v>3108</v>
      </c>
      <c r="E108" s="21" t="s">
        <v>3107</v>
      </c>
      <c r="F108" s="54" t="str">
        <f t="shared" si="2"/>
        <v>Slab (Styrene-Butadiene-Styrene)</v>
      </c>
      <c r="G108" s="54" t="str">
        <f xml:space="preserve"> 'Blocks (Poly)'!D108</f>
        <v>Block (Styrene-Butadiene-Styrene)</v>
      </c>
      <c r="H108" s="54" t="str">
        <f>VLOOKUP(G108,'Blocks (Poly)'!D:F, 3, FALSE)</f>
        <v>Styrene-Butadiene-Styrene</v>
      </c>
      <c r="I108">
        <v>0</v>
      </c>
    </row>
    <row r="109" spans="1:9">
      <c r="A109" s="4">
        <f>'Pellets (Poly)'!A109</f>
        <v>0</v>
      </c>
      <c r="B109" s="21" t="s">
        <v>3106</v>
      </c>
      <c r="C109" s="21" t="s">
        <v>3105</v>
      </c>
      <c r="D109" s="21" t="s">
        <v>3104</v>
      </c>
      <c r="E109" s="21" t="s">
        <v>3103</v>
      </c>
      <c r="F109" s="54" t="str">
        <f t="shared" si="2"/>
        <v>Slab (Styrene-Isoprene-Styrene)</v>
      </c>
      <c r="G109" s="54" t="str">
        <f xml:space="preserve"> 'Blocks (Poly)'!D109</f>
        <v>Block (Styrene-Isoprene-Styrene)</v>
      </c>
      <c r="H109" s="54" t="str">
        <f>VLOOKUP(G109,'Blocks (Poly)'!D:F, 3, FALSE)</f>
        <v>Styrene-Isoprene-Styrene</v>
      </c>
      <c r="I109">
        <v>0</v>
      </c>
    </row>
    <row r="110" spans="1:9">
      <c r="A110" s="4">
        <f>'Pellets (Poly)'!A110</f>
        <v>0</v>
      </c>
      <c r="B110" s="21" t="s">
        <v>3102</v>
      </c>
      <c r="C110" s="21" t="s">
        <v>3101</v>
      </c>
      <c r="D110" s="21" t="s">
        <v>3100</v>
      </c>
      <c r="E110" s="21" t="s">
        <v>3099</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c r="A111" s="4" t="str">
        <f>'Pellets (Poly)'!A111</f>
        <v>1.0.0</v>
      </c>
      <c r="B111" s="21" t="s">
        <v>3098</v>
      </c>
      <c r="C111" s="21" t="s">
        <v>3097</v>
      </c>
      <c r="D111" s="21" t="s">
        <v>3096</v>
      </c>
      <c r="E111" s="21" t="s">
        <v>3095</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c r="A112" s="4">
        <f>'Pellets (Poly)'!A112</f>
        <v>0</v>
      </c>
      <c r="B112" s="21" t="s">
        <v>3094</v>
      </c>
      <c r="C112" s="21" t="s">
        <v>3093</v>
      </c>
      <c r="D112" s="21" t="s">
        <v>3092</v>
      </c>
      <c r="E112" s="21" t="s">
        <v>3091</v>
      </c>
      <c r="F112" s="54" t="str">
        <f t="shared" si="2"/>
        <v>Slab (Urea-Formaldehyde Polymers)</v>
      </c>
      <c r="G112" s="54" t="str">
        <f xml:space="preserve"> 'Blocks (Poly)'!D112</f>
        <v>Block (Urea-Formaldehyde Polymers)</v>
      </c>
      <c r="H112" s="54" t="str">
        <f>VLOOKUP(G112,'Blocks (Poly)'!D:F, 3, FALSE)</f>
        <v>Urea-Formaldehyde Polymers</v>
      </c>
      <c r="I112">
        <v>0</v>
      </c>
    </row>
    <row r="113" spans="1:9">
      <c r="A113" s="4" t="str">
        <f>'Pellets (Poly)'!A113</f>
        <v>1.0.0</v>
      </c>
      <c r="B113" s="21" t="s">
        <v>3090</v>
      </c>
      <c r="C113" s="21" t="s">
        <v>3089</v>
      </c>
      <c r="D113" s="21" t="s">
        <v>3088</v>
      </c>
      <c r="E113" s="21" t="s">
        <v>3087</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c r="A114" s="4" t="str">
        <f>'Pellets (Poly)'!A114</f>
        <v>1.0.0</v>
      </c>
      <c r="B114" s="21" t="s">
        <v>3086</v>
      </c>
      <c r="C114" s="21" t="s">
        <v>3085</v>
      </c>
      <c r="D114" s="21" t="s">
        <v>3084</v>
      </c>
      <c r="E114" s="21" t="s">
        <v>3083</v>
      </c>
      <c r="F114" s="54" t="str">
        <f t="shared" si="2"/>
        <v>Slab (Vinyl Acetate-Acrylic Acid)</v>
      </c>
      <c r="G114" s="54" t="str">
        <f xml:space="preserve"> 'Blocks (Poly)'!D114</f>
        <v>Block (Vinyl Acetate-Acrylic Acid)</v>
      </c>
      <c r="H114" s="54" t="str">
        <f>VLOOKUP(G114,'Blocks (Poly)'!D:F, 3, FALSE)</f>
        <v>Vinyl Acetate-Acrylic Acid</v>
      </c>
      <c r="I114">
        <v>0</v>
      </c>
    </row>
    <row r="115" spans="1:9">
      <c r="A115" s="4"/>
    </row>
    <row r="116" spans="1:9">
      <c r="A116" s="4"/>
    </row>
    <row r="117" spans="1:9">
      <c r="A117" s="4"/>
    </row>
    <row r="118" spans="1:9">
      <c r="A118" s="4"/>
    </row>
    <row r="119" spans="1:9">
      <c r="A119" s="4"/>
    </row>
    <row r="120" spans="1:9">
      <c r="A120" s="4"/>
    </row>
    <row r="121" spans="1:9">
      <c r="A121" s="4"/>
    </row>
    <row r="122" spans="1:9">
      <c r="A122" s="4"/>
    </row>
    <row r="123" spans="1:9">
      <c r="A123" s="4"/>
    </row>
    <row r="124" spans="1:9">
      <c r="A124" s="4"/>
    </row>
    <row r="125" spans="1:9">
      <c r="A125" s="4"/>
    </row>
    <row r="126" spans="1:9">
      <c r="A126" s="4"/>
    </row>
    <row r="127" spans="1:9">
      <c r="A127" s="4"/>
    </row>
    <row r="128" spans="1:9">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333"/>
  <sheetViews>
    <sheetView workbookViewId="0">
      <selection activeCell="I25" sqref="I25"/>
    </sheetView>
  </sheetViews>
  <sheetFormatPr baseColWidth="10" defaultColWidth="8.83203125" defaultRowHeight="12" x14ac:dyDescent="0"/>
  <cols>
    <col min="4" max="4" width="4.6640625" style="54" customWidth="1"/>
    <col min="5" max="5" width="5.5" style="54" customWidth="1"/>
    <col min="6" max="6" width="43.6640625" style="54" bestFit="1" customWidth="1"/>
    <col min="7" max="7" width="14.5" bestFit="1" customWidth="1"/>
  </cols>
  <sheetData>
    <row r="1" spans="1:7" ht="24">
      <c r="A1" s="5" t="str">
        <f>'Pellets (Poly)'!A1</f>
        <v>Version</v>
      </c>
      <c r="B1" s="19" t="s">
        <v>426</v>
      </c>
      <c r="C1" s="19" t="s">
        <v>427</v>
      </c>
      <c r="D1" s="53" t="s">
        <v>428</v>
      </c>
      <c r="E1" s="63" t="s">
        <v>3980</v>
      </c>
      <c r="F1" s="63" t="str">
        <f xml:space="preserve"> [1]Polymers!$A$1</f>
        <v>Version</v>
      </c>
      <c r="G1" s="5" t="s">
        <v>41</v>
      </c>
    </row>
    <row r="2" spans="1:7">
      <c r="A2" s="4">
        <f>'Pellets (Poly)'!A2</f>
        <v>0</v>
      </c>
      <c r="B2" s="21" t="s">
        <v>3638</v>
      </c>
      <c r="C2" s="21" t="s">
        <v>3751</v>
      </c>
      <c r="D2" s="54" t="str">
        <f>$D$1&amp;" ("&amp;F2&amp;")"</f>
        <v>Wall (Acrylic-Formaldehyde)</v>
      </c>
      <c r="E2" s="54" t="str">
        <f xml:space="preserve"> 'Blocks (Poly)'!D2</f>
        <v>Block (Acrylic-Formaldehyde)</v>
      </c>
      <c r="F2" s="54" t="str">
        <f>VLOOKUP(E2,'Blocks (Poly)'!D:F, 3, FALSE)</f>
        <v>Acrylic-Formaldehyde</v>
      </c>
      <c r="G2">
        <f>'Slabs (Poly)'!I2</f>
        <v>0</v>
      </c>
    </row>
    <row r="3" spans="1:7">
      <c r="A3" s="4" t="str">
        <f>'Pellets (Poly)'!A3</f>
        <v>1.0.0</v>
      </c>
      <c r="B3" s="21" t="s">
        <v>3637</v>
      </c>
      <c r="C3" s="21" t="s">
        <v>3750</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c r="A4" s="4">
        <f>'Pellets (Poly)'!A4</f>
        <v>0</v>
      </c>
      <c r="B4" s="21" t="s">
        <v>3636</v>
      </c>
      <c r="C4" s="21" t="s">
        <v>3749</v>
      </c>
      <c r="D4" s="54" t="str">
        <f>$D$1&amp;" ("&amp;F4&amp;")"</f>
        <v>Wall (Alkyd Resin)</v>
      </c>
      <c r="E4" s="54" t="str">
        <f xml:space="preserve"> 'Blocks (Poly)'!D4</f>
        <v>Block (Alkyd Resin)</v>
      </c>
      <c r="F4" s="54" t="str">
        <f>VLOOKUP(E4,'Blocks (Poly)'!D:F, 3, FALSE)</f>
        <v>Alkyd Resin</v>
      </c>
      <c r="G4">
        <f>'Slabs (Poly)'!I4</f>
        <v>0</v>
      </c>
    </row>
    <row r="5" spans="1:7">
      <c r="A5" s="4" t="str">
        <f>'Pellets (Poly)'!A5</f>
        <v>1.0.0</v>
      </c>
      <c r="B5" s="21" t="s">
        <v>3635</v>
      </c>
      <c r="C5" s="21" t="s">
        <v>3748</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c r="A6" s="4">
        <f>'Pellets (Poly)'!A6</f>
        <v>0</v>
      </c>
      <c r="B6" s="21" t="s">
        <v>3634</v>
      </c>
      <c r="C6" s="21" t="s">
        <v>3747</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c r="A7" s="4">
        <f>'Pellets (Poly)'!A7</f>
        <v>0</v>
      </c>
      <c r="B7" s="21" t="s">
        <v>3633</v>
      </c>
      <c r="C7" s="21" t="s">
        <v>3746</v>
      </c>
      <c r="D7" s="54" t="str">
        <f t="shared" si="0"/>
        <v>Wall (Cellulose Diacetate)</v>
      </c>
      <c r="E7" s="54" t="str">
        <f xml:space="preserve"> 'Blocks (Poly)'!D7</f>
        <v>Block (Cellulose Diacetate)</v>
      </c>
      <c r="F7" s="54" t="str">
        <f>VLOOKUP(E7,'Blocks (Poly)'!D:F, 3, FALSE)</f>
        <v>Cellulose Diacetate</v>
      </c>
      <c r="G7">
        <f>'Slabs (Poly)'!I7</f>
        <v>0</v>
      </c>
    </row>
    <row r="8" spans="1:7">
      <c r="A8" s="4">
        <f>'Pellets (Poly)'!A8</f>
        <v>0</v>
      </c>
      <c r="B8" s="21" t="s">
        <v>3632</v>
      </c>
      <c r="C8" s="21" t="s">
        <v>3745</v>
      </c>
      <c r="D8" s="54" t="str">
        <f t="shared" si="0"/>
        <v>Wall (Cellulose Triacetate)</v>
      </c>
      <c r="E8" s="54" t="str">
        <f xml:space="preserve"> 'Blocks (Poly)'!D8</f>
        <v>Block (Cellulose Triacetate)</v>
      </c>
      <c r="F8" s="54" t="str">
        <f>VLOOKUP(E8,'Blocks (Poly)'!D:F, 3, FALSE)</f>
        <v>Cellulose Triacetate</v>
      </c>
      <c r="G8">
        <f>'Slabs (Poly)'!I8</f>
        <v>0</v>
      </c>
    </row>
    <row r="9" spans="1:7">
      <c r="A9" s="4" t="str">
        <f>'Pellets (Poly)'!A9</f>
        <v>1.0.0</v>
      </c>
      <c r="B9" s="21" t="s">
        <v>3631</v>
      </c>
      <c r="C9" s="21" t="s">
        <v>3744</v>
      </c>
      <c r="D9" s="54" t="str">
        <f t="shared" si="0"/>
        <v>Wall (Cellulosic)</v>
      </c>
      <c r="E9" s="54" t="str">
        <f xml:space="preserve"> 'Blocks (Poly)'!D9</f>
        <v>Block (Cellulosic)</v>
      </c>
      <c r="F9" s="54" t="str">
        <f>VLOOKUP(E9,'Blocks (Poly)'!D:F, 3, FALSE)</f>
        <v>Cellulosic</v>
      </c>
      <c r="G9">
        <f>'Slabs (Poly)'!I9</f>
        <v>0</v>
      </c>
    </row>
    <row r="10" spans="1:7">
      <c r="A10" s="4">
        <f>'Pellets (Poly)'!A10</f>
        <v>0</v>
      </c>
      <c r="B10" s="21" t="s">
        <v>3630</v>
      </c>
      <c r="C10" s="21" t="s">
        <v>3743</v>
      </c>
      <c r="D10" s="54" t="str">
        <f t="shared" si="0"/>
        <v>Wall (Chitin)</v>
      </c>
      <c r="E10" s="54" t="str">
        <f xml:space="preserve"> 'Blocks (Poly)'!D10</f>
        <v>Block (Chitin)</v>
      </c>
      <c r="F10" s="54" t="str">
        <f>VLOOKUP(E10,'Blocks (Poly)'!D:F, 3, FALSE)</f>
        <v>Chitin</v>
      </c>
      <c r="G10">
        <f>'Slabs (Poly)'!I10</f>
        <v>0</v>
      </c>
    </row>
    <row r="11" spans="1:7">
      <c r="A11" s="4">
        <f>'Pellets (Poly)'!A11</f>
        <v>0</v>
      </c>
      <c r="B11" s="21" t="s">
        <v>3629</v>
      </c>
      <c r="C11" s="21" t="s">
        <v>3742</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c r="A12" s="4">
        <f>'Pellets (Poly)'!A12</f>
        <v>0</v>
      </c>
      <c r="B12" s="21" t="s">
        <v>3628</v>
      </c>
      <c r="C12" s="21" t="s">
        <v>3741</v>
      </c>
      <c r="D12" s="54" t="str">
        <f t="shared" si="0"/>
        <v>Wall (Epoxy Resin)</v>
      </c>
      <c r="E12" s="54" t="str">
        <f xml:space="preserve"> 'Blocks (Poly)'!D12</f>
        <v>Block (Epoxy Resin)</v>
      </c>
      <c r="F12" s="54" t="str">
        <f>VLOOKUP(E12,'Blocks (Poly)'!D:F, 3, FALSE)</f>
        <v>Epoxy Resin</v>
      </c>
      <c r="G12">
        <f>'Slabs (Poly)'!I12</f>
        <v>0</v>
      </c>
    </row>
    <row r="13" spans="1:7">
      <c r="A13" s="4">
        <f>'Pellets (Poly)'!A13</f>
        <v>0</v>
      </c>
      <c r="B13" s="21" t="s">
        <v>3627</v>
      </c>
      <c r="C13" s="21" t="s">
        <v>3740</v>
      </c>
      <c r="D13" s="54" t="str">
        <f t="shared" si="0"/>
        <v>Wall (Ethoxylates)</v>
      </c>
      <c r="E13" s="54" t="str">
        <f xml:space="preserve"> 'Blocks (Poly)'!D13</f>
        <v>Block (Ethoxylates)</v>
      </c>
      <c r="F13" s="54" t="str">
        <f>VLOOKUP(E13,'Blocks (Poly)'!D:F, 3, FALSE)</f>
        <v>Ethoxylates</v>
      </c>
      <c r="G13">
        <f>'Slabs (Poly)'!I13</f>
        <v>0</v>
      </c>
    </row>
    <row r="14" spans="1:7">
      <c r="A14" s="4">
        <f>'Pellets (Poly)'!A14</f>
        <v>0</v>
      </c>
      <c r="B14" s="21" t="s">
        <v>3626</v>
      </c>
      <c r="C14" s="21" t="s">
        <v>3739</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c r="A15" s="4">
        <f>'Pellets (Poly)'!A15</f>
        <v>0</v>
      </c>
      <c r="B15" s="21" t="s">
        <v>3625</v>
      </c>
      <c r="C15" s="21" t="s">
        <v>3738</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c r="A16" s="4" t="str">
        <f>'Pellets (Poly)'!A16</f>
        <v>1.0.0</v>
      </c>
      <c r="B16" s="21" t="s">
        <v>3624</v>
      </c>
      <c r="C16" s="21" t="s">
        <v>3737</v>
      </c>
      <c r="D16" s="54" t="str">
        <f t="shared" si="0"/>
        <v>Wall (Ethylene-Vinyl Acetate)</v>
      </c>
      <c r="E16" s="54" t="str">
        <f xml:space="preserve"> 'Blocks (Poly)'!D16</f>
        <v>Block (Ethylene-Vinyl Acetate)</v>
      </c>
      <c r="F16" s="54" t="str">
        <f>VLOOKUP(E16,'Blocks (Poly)'!D:F, 3, FALSE)</f>
        <v>Ethylene-Vinyl Acetate</v>
      </c>
      <c r="G16">
        <f>'Slabs (Poly)'!I16</f>
        <v>0</v>
      </c>
    </row>
    <row r="17" spans="1:7">
      <c r="A17" s="4" t="str">
        <f>'Pellets (Poly)'!A17</f>
        <v>1.0.0</v>
      </c>
      <c r="B17" s="21" t="s">
        <v>3623</v>
      </c>
      <c r="C17" s="21" t="s">
        <v>3736</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c r="A18" s="4">
        <f>'Pellets (Poly)'!A18</f>
        <v>0</v>
      </c>
      <c r="B18" s="21" t="s">
        <v>3622</v>
      </c>
      <c r="C18" s="21" t="s">
        <v>3735</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c r="A19" s="4">
        <f>'Pellets (Poly)'!A19</f>
        <v>0</v>
      </c>
      <c r="B19" s="21" t="s">
        <v>3621</v>
      </c>
      <c r="C19" s="21" t="s">
        <v>3734</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c r="A20" s="4">
        <f>'Pellets (Poly)'!A20</f>
        <v>0</v>
      </c>
      <c r="B20" s="21" t="s">
        <v>3620</v>
      </c>
      <c r="C20" s="21" t="s">
        <v>3733</v>
      </c>
      <c r="D20" s="54" t="str">
        <f t="shared" si="0"/>
        <v>Wall (Lignin)</v>
      </c>
      <c r="E20" s="54" t="str">
        <f xml:space="preserve"> 'Blocks (Poly)'!D20</f>
        <v>Block (Lignin)</v>
      </c>
      <c r="F20" s="54" t="str">
        <f>VLOOKUP(E20,'Blocks (Poly)'!D:F, 3, FALSE)</f>
        <v>Lignin</v>
      </c>
      <c r="G20">
        <f>'Slabs (Poly)'!I20</f>
        <v>0</v>
      </c>
    </row>
    <row r="21" spans="1:7">
      <c r="A21" s="4" t="str">
        <f>'Pellets (Poly)'!A21</f>
        <v>1.0.0</v>
      </c>
      <c r="B21" s="21" t="s">
        <v>3619</v>
      </c>
      <c r="C21" s="21" t="s">
        <v>3732</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c r="A22" s="4" t="str">
        <f>'Pellets (Poly)'!A22</f>
        <v>1.0.0</v>
      </c>
      <c r="B22" s="21" t="s">
        <v>3618</v>
      </c>
      <c r="C22" s="21" t="s">
        <v>3731</v>
      </c>
      <c r="D22" s="54" t="str">
        <f t="shared" si="0"/>
        <v>Wall (Liquid Crystal Polymer)</v>
      </c>
      <c r="E22" s="54" t="str">
        <f xml:space="preserve"> 'Blocks (Poly)'!D22</f>
        <v>Block (Liquid Crystal Polymer)</v>
      </c>
      <c r="F22" s="54" t="str">
        <f>VLOOKUP(E22,'Blocks (Poly)'!D:F, 3, FALSE)</f>
        <v>Liquid Crystal Polymer</v>
      </c>
      <c r="G22">
        <f>'Slabs (Poly)'!I22</f>
        <v>0</v>
      </c>
    </row>
    <row r="23" spans="1:7">
      <c r="A23" s="4" t="str">
        <f>'Pellets (Poly)'!A23</f>
        <v>1.0.0</v>
      </c>
      <c r="B23" s="21" t="s">
        <v>3617</v>
      </c>
      <c r="C23" s="21" t="s">
        <v>3730</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c r="A24" s="4" t="str">
        <f>'Pellets (Poly)'!A24</f>
        <v>1.0.0</v>
      </c>
      <c r="B24" s="21" t="s">
        <v>3616</v>
      </c>
      <c r="C24" s="21" t="s">
        <v>3729</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c r="A25" s="4">
        <f>'Pellets (Poly)'!A25</f>
        <v>0</v>
      </c>
      <c r="B25" s="21" t="s">
        <v>3615</v>
      </c>
      <c r="C25" s="21" t="s">
        <v>3728</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c r="A26" s="4" t="str">
        <f>'Pellets (Poly)'!A26</f>
        <v>1.0.0</v>
      </c>
      <c r="B26" s="21" t="s">
        <v>3614</v>
      </c>
      <c r="C26" s="21" t="s">
        <v>3727</v>
      </c>
      <c r="D26" s="54" t="str">
        <f t="shared" si="0"/>
        <v>Wall (Metaldehyde)</v>
      </c>
      <c r="E26" s="54" t="str">
        <f xml:space="preserve"> 'Blocks (Poly)'!D26</f>
        <v>Block (Metaldehyde)</v>
      </c>
      <c r="F26" s="54" t="str">
        <f>VLOOKUP(E26,'Blocks (Poly)'!D:F, 3, FALSE)</f>
        <v>Metaldehyde</v>
      </c>
      <c r="G26">
        <f>'Slabs (Poly)'!I26</f>
        <v>0</v>
      </c>
    </row>
    <row r="27" spans="1:7">
      <c r="A27" s="4">
        <f>'Pellets (Poly)'!A27</f>
        <v>0</v>
      </c>
      <c r="B27" s="21" t="s">
        <v>3613</v>
      </c>
      <c r="C27" s="21" t="s">
        <v>3726</v>
      </c>
      <c r="D27" s="54" t="str">
        <f t="shared" si="0"/>
        <v>Wall (Nitrile-Butadiene Rubber)</v>
      </c>
      <c r="E27" s="54" t="str">
        <f xml:space="preserve"> 'Blocks (Poly)'!D27</f>
        <v>Block (Nitrile-Butadiene Rubber)</v>
      </c>
      <c r="F27" s="54" t="str">
        <f>VLOOKUP(E27,'Blocks (Poly)'!D:F, 3, FALSE)</f>
        <v>Nitrile-Butadiene Rubber</v>
      </c>
      <c r="G27">
        <f>'Slabs (Poly)'!I27</f>
        <v>0</v>
      </c>
    </row>
    <row r="28" spans="1:7">
      <c r="A28" s="4" t="str">
        <f>'Pellets (Poly)'!A28</f>
        <v>1.0.0</v>
      </c>
      <c r="B28" s="21" t="s">
        <v>3612</v>
      </c>
      <c r="C28" s="21" t="s">
        <v>3725</v>
      </c>
      <c r="D28" s="54" t="str">
        <f t="shared" si="0"/>
        <v>Wall (Paraformaldehyde)</v>
      </c>
      <c r="E28" s="54" t="str">
        <f xml:space="preserve"> 'Blocks (Poly)'!D28</f>
        <v>Block (Paraformaldehyde)</v>
      </c>
      <c r="F28" s="54" t="str">
        <f>VLOOKUP(E28,'Blocks (Poly)'!D:F, 3, FALSE)</f>
        <v>Paraformaldehyde</v>
      </c>
      <c r="G28">
        <f>'Slabs (Poly)'!I28</f>
        <v>0</v>
      </c>
    </row>
    <row r="29" spans="1:7">
      <c r="A29" s="4" t="str">
        <f>'Pellets (Poly)'!A29</f>
        <v>1.0.0</v>
      </c>
      <c r="B29" s="21" t="s">
        <v>3611</v>
      </c>
      <c r="C29" s="21" t="s">
        <v>3724</v>
      </c>
      <c r="D29" s="54" t="str">
        <f t="shared" si="0"/>
        <v>Wall (Paraledhyde)</v>
      </c>
      <c r="E29" s="54" t="str">
        <f xml:space="preserve"> 'Blocks (Poly)'!D29</f>
        <v>Block (Paraledhyde)</v>
      </c>
      <c r="F29" s="54" t="str">
        <f>VLOOKUP(E29,'Blocks (Poly)'!D:F, 3, FALSE)</f>
        <v>Paraledhyde</v>
      </c>
      <c r="G29">
        <f>'Slabs (Poly)'!I29</f>
        <v>0</v>
      </c>
    </row>
    <row r="30" spans="1:7">
      <c r="A30" s="4">
        <f>'Pellets (Poly)'!A30</f>
        <v>0</v>
      </c>
      <c r="B30" s="21" t="s">
        <v>3610</v>
      </c>
      <c r="C30" s="21" t="s">
        <v>3723</v>
      </c>
      <c r="D30" s="54" t="str">
        <f t="shared" si="0"/>
        <v>Wall (Phenolic Resin)</v>
      </c>
      <c r="E30" s="54" t="str">
        <f xml:space="preserve"> 'Blocks (Poly)'!D30</f>
        <v>Block (Phenolic Resin)</v>
      </c>
      <c r="F30" s="54" t="str">
        <f>VLOOKUP(E30,'Blocks (Poly)'!D:F, 3, FALSE)</f>
        <v>Phenolic Resin</v>
      </c>
      <c r="G30">
        <f>'Slabs (Poly)'!I30</f>
        <v>0</v>
      </c>
    </row>
    <row r="31" spans="1:7">
      <c r="A31" s="4" t="str">
        <f>'Pellets (Poly)'!A31</f>
        <v>1.0.0</v>
      </c>
      <c r="B31" s="21" t="s">
        <v>3609</v>
      </c>
      <c r="C31" s="21" t="s">
        <v>3722</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c r="A32" s="4">
        <f>'Pellets (Poly)'!A32</f>
        <v>0</v>
      </c>
      <c r="B32" s="21" t="s">
        <v>3608</v>
      </c>
      <c r="C32" s="21" t="s">
        <v>3721</v>
      </c>
      <c r="D32" s="54" t="str">
        <f t="shared" si="0"/>
        <v>Wall (Poly1-Butene)</v>
      </c>
      <c r="E32" s="54" t="str">
        <f xml:space="preserve"> 'Blocks (Poly)'!D32</f>
        <v>Block (Poly1-Butene)</v>
      </c>
      <c r="F32" s="54" t="str">
        <f>VLOOKUP(E32,'Blocks (Poly)'!D:F, 3, FALSE)</f>
        <v>Poly1-Butene</v>
      </c>
      <c r="G32">
        <f>'Slabs (Poly)'!I32</f>
        <v>0</v>
      </c>
    </row>
    <row r="33" spans="1:7">
      <c r="A33" s="4">
        <f>'Pellets (Poly)'!A33</f>
        <v>0</v>
      </c>
      <c r="B33" s="21" t="s">
        <v>3607</v>
      </c>
      <c r="C33" s="21" t="s">
        <v>3720</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c r="A34" s="4">
        <f>'Pellets (Poly)'!A34</f>
        <v>0</v>
      </c>
      <c r="B34" s="21" t="s">
        <v>3606</v>
      </c>
      <c r="C34" s="21" t="s">
        <v>3719</v>
      </c>
      <c r="D34" s="54" t="str">
        <f t="shared" si="0"/>
        <v>Wall (Poly-2-Hydroxy Butyrate)</v>
      </c>
      <c r="E34" s="54" t="str">
        <f xml:space="preserve"> 'Blocks (Poly)'!D34</f>
        <v>Block (Poly-2-Hydroxy Butyrate)</v>
      </c>
      <c r="F34" s="54" t="str">
        <f>VLOOKUP(E34,'Blocks (Poly)'!D:F, 3, FALSE)</f>
        <v>Poly-2-Hydroxy Butyrate</v>
      </c>
      <c r="G34">
        <f>'Slabs (Poly)'!I34</f>
        <v>0</v>
      </c>
    </row>
    <row r="35" spans="1:7">
      <c r="A35" s="4">
        <f>'Pellets (Poly)'!A35</f>
        <v>0</v>
      </c>
      <c r="B35" s="21" t="s">
        <v>3605</v>
      </c>
      <c r="C35" s="21" t="s">
        <v>3718</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c r="A36" s="4">
        <f>'Pellets (Poly)'!A36</f>
        <v>0</v>
      </c>
      <c r="B36" s="21" t="s">
        <v>3604</v>
      </c>
      <c r="C36" s="21" t="s">
        <v>3717</v>
      </c>
      <c r="D36" s="54" t="str">
        <f t="shared" si="0"/>
        <v>Wall (PolyAcrylic Ester)</v>
      </c>
      <c r="E36" s="54" t="str">
        <f xml:space="preserve"> 'Blocks (Poly)'!D36</f>
        <v>Block (PolyAcrylic Ester)</v>
      </c>
      <c r="F36" s="54" t="str">
        <f>VLOOKUP(E36,'Blocks (Poly)'!D:F, 3, FALSE)</f>
        <v>PolyAcrylic Ester</v>
      </c>
      <c r="G36">
        <f>'Slabs (Poly)'!I36</f>
        <v>0</v>
      </c>
    </row>
    <row r="37" spans="1:7">
      <c r="A37" s="4" t="str">
        <f>'Pellets (Poly)'!A37</f>
        <v>1.0.0</v>
      </c>
      <c r="B37" s="21" t="s">
        <v>3603</v>
      </c>
      <c r="C37" s="21" t="s">
        <v>3716</v>
      </c>
      <c r="D37" s="54" t="str">
        <f t="shared" si="0"/>
        <v>Wall (PolyAcrylonitrile)</v>
      </c>
      <c r="E37" s="54" t="str">
        <f xml:space="preserve"> 'Blocks (Poly)'!D37</f>
        <v>Block (PolyAcrylonitrile)</v>
      </c>
      <c r="F37" s="54" t="str">
        <f>VLOOKUP(E37,'Blocks (Poly)'!D:F, 3, FALSE)</f>
        <v>PolyAcrylonitrile</v>
      </c>
      <c r="G37">
        <f>'Slabs (Poly)'!I37</f>
        <v>0</v>
      </c>
    </row>
    <row r="38" spans="1:7">
      <c r="A38" s="4" t="str">
        <f>'Pellets (Poly)'!A38</f>
        <v>1.0.0</v>
      </c>
      <c r="B38" s="21" t="s">
        <v>3602</v>
      </c>
      <c r="C38" s="21" t="s">
        <v>3715</v>
      </c>
      <c r="D38" s="54" t="str">
        <f t="shared" si="0"/>
        <v>Wall (PolyButadiene)</v>
      </c>
      <c r="E38" s="54" t="str">
        <f xml:space="preserve"> 'Blocks (Poly)'!D38</f>
        <v>Block (PolyButadiene)</v>
      </c>
      <c r="F38" s="54" t="str">
        <f>VLOOKUP(E38,'Blocks (Poly)'!D:F, 3, FALSE)</f>
        <v>PolyButadiene</v>
      </c>
      <c r="G38">
        <f>'Slabs (Poly)'!I38</f>
        <v>0</v>
      </c>
    </row>
    <row r="39" spans="1:7">
      <c r="A39" s="4">
        <f>'Pellets (Poly)'!A39</f>
        <v>0</v>
      </c>
      <c r="B39" s="21" t="s">
        <v>3601</v>
      </c>
      <c r="C39" s="21" t="s">
        <v>3714</v>
      </c>
      <c r="D39" s="54" t="str">
        <f t="shared" si="0"/>
        <v>Wall (PolyButadiene Rubber)</v>
      </c>
      <c r="E39" s="54" t="str">
        <f xml:space="preserve"> 'Blocks (Poly)'!D39</f>
        <v>Block (PolyButadiene Rubber)</v>
      </c>
      <c r="F39" s="54" t="str">
        <f>VLOOKUP(E39,'Blocks (Poly)'!D:F, 3, FALSE)</f>
        <v>PolyButadiene Rubber</v>
      </c>
      <c r="G39">
        <f>'Slabs (Poly)'!I39</f>
        <v>0</v>
      </c>
    </row>
    <row r="40" spans="1:7">
      <c r="A40" s="4" t="str">
        <f>'Pellets (Poly)'!A40</f>
        <v>1.0.0</v>
      </c>
      <c r="B40" s="21" t="s">
        <v>3600</v>
      </c>
      <c r="C40" s="21" t="s">
        <v>3713</v>
      </c>
      <c r="D40" s="54" t="str">
        <f t="shared" si="0"/>
        <v>Wall (PolyButylene Succinate)</v>
      </c>
      <c r="E40" s="54" t="str">
        <f xml:space="preserve"> 'Blocks (Poly)'!D40</f>
        <v>Block (PolyButylene Succinate)</v>
      </c>
      <c r="F40" s="54" t="str">
        <f>VLOOKUP(E40,'Blocks (Poly)'!D:F, 3, FALSE)</f>
        <v>PolyButylene Succinate</v>
      </c>
      <c r="G40">
        <f>'Slabs (Poly)'!I40</f>
        <v>0</v>
      </c>
    </row>
    <row r="41" spans="1:7">
      <c r="A41" s="4" t="str">
        <f>'Pellets (Poly)'!A41</f>
        <v>1.0.0</v>
      </c>
      <c r="B41" s="21" t="s">
        <v>3599</v>
      </c>
      <c r="C41" s="21" t="s">
        <v>3712</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c r="A42" s="4" t="str">
        <f>'Pellets (Poly)'!A42</f>
        <v>1.0.0</v>
      </c>
      <c r="B42" s="21" t="s">
        <v>3598</v>
      </c>
      <c r="C42" s="21" t="s">
        <v>3711</v>
      </c>
      <c r="D42" s="54" t="str">
        <f t="shared" si="0"/>
        <v>Wall (PolyCaprolactone)</v>
      </c>
      <c r="E42" s="54" t="str">
        <f xml:space="preserve"> 'Blocks (Poly)'!D42</f>
        <v>Block (PolyCaprolactone)</v>
      </c>
      <c r="F42" s="54" t="str">
        <f>VLOOKUP(E42,'Blocks (Poly)'!D:F, 3, FALSE)</f>
        <v>PolyCaprolactone</v>
      </c>
      <c r="G42">
        <f>'Slabs (Poly)'!I42</f>
        <v>0</v>
      </c>
    </row>
    <row r="43" spans="1:7">
      <c r="A43" s="4" t="str">
        <f>'Pellets (Poly)'!A43</f>
        <v>1.0.0</v>
      </c>
      <c r="B43" s="21" t="s">
        <v>3597</v>
      </c>
      <c r="C43" s="21" t="s">
        <v>3710</v>
      </c>
      <c r="D43" s="54" t="str">
        <f t="shared" si="0"/>
        <v>Wall (PolyCarbonate)</v>
      </c>
      <c r="E43" s="54" t="str">
        <f xml:space="preserve"> 'Blocks (Poly)'!D43</f>
        <v>Block (PolyCarbonate)</v>
      </c>
      <c r="F43" s="54" t="str">
        <f>VLOOKUP(E43,'Blocks (Poly)'!D:F, 3, FALSE)</f>
        <v>PolyCarbonate</v>
      </c>
      <c r="G43">
        <f>'Slabs (Poly)'!I43</f>
        <v>0</v>
      </c>
    </row>
    <row r="44" spans="1:7">
      <c r="A44" s="4">
        <f>'Pellets (Poly)'!A44</f>
        <v>0</v>
      </c>
      <c r="B44" s="21" t="s">
        <v>3596</v>
      </c>
      <c r="C44" s="21" t="s">
        <v>3709</v>
      </c>
      <c r="D44" s="54" t="str">
        <f t="shared" si="0"/>
        <v>Wall (PolyChloroPrene)</v>
      </c>
      <c r="E44" s="54" t="str">
        <f xml:space="preserve"> 'Blocks (Poly)'!D44</f>
        <v>Block (PolyChloroPrene)</v>
      </c>
      <c r="F44" s="54" t="str">
        <f>VLOOKUP(E44,'Blocks (Poly)'!D:F, 3, FALSE)</f>
        <v>PolyChloroPrene</v>
      </c>
      <c r="G44">
        <f>'Slabs (Poly)'!I44</f>
        <v>0</v>
      </c>
    </row>
    <row r="45" spans="1:7">
      <c r="A45" s="4">
        <f>'Pellets (Poly)'!A45</f>
        <v>0</v>
      </c>
      <c r="B45" s="21" t="s">
        <v>3595</v>
      </c>
      <c r="C45" s="21" t="s">
        <v>3708</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c r="A46" s="4" t="str">
        <f>'Pellets (Poly)'!A46</f>
        <v>1.0.0</v>
      </c>
      <c r="B46" s="21" t="s">
        <v>3594</v>
      </c>
      <c r="C46" s="21" t="s">
        <v>3707</v>
      </c>
      <c r="D46" s="54" t="str">
        <f t="shared" si="0"/>
        <v>Wall (PolyDiMethylSiloxane)</v>
      </c>
      <c r="E46" s="54" t="str">
        <f xml:space="preserve"> 'Blocks (Poly)'!D46</f>
        <v>Block (PolyDiMethylSiloxane)</v>
      </c>
      <c r="F46" s="54" t="str">
        <f>VLOOKUP(E46,'Blocks (Poly)'!D:F, 3, FALSE)</f>
        <v>PolyDiMethylSiloxane</v>
      </c>
      <c r="G46">
        <f>'Slabs (Poly)'!I46</f>
        <v>0</v>
      </c>
    </row>
    <row r="47" spans="1:7">
      <c r="A47" s="4" t="str">
        <f>'Pellets (Poly)'!A47</f>
        <v>1.0.0</v>
      </c>
      <c r="B47" s="21" t="s">
        <v>3593</v>
      </c>
      <c r="C47" s="21" t="s">
        <v>3706</v>
      </c>
      <c r="D47" s="54" t="str">
        <f t="shared" si="0"/>
        <v>Wall (PolyEther Ether Ketone)</v>
      </c>
      <c r="E47" s="54" t="str">
        <f xml:space="preserve"> 'Blocks (Poly)'!D47</f>
        <v>Block (PolyEther Ether Ketone)</v>
      </c>
      <c r="F47" s="54" t="str">
        <f>VLOOKUP(E47,'Blocks (Poly)'!D:F, 3, FALSE)</f>
        <v>PolyEther Ether Ketone</v>
      </c>
      <c r="G47">
        <f>'Slabs (Poly)'!I47</f>
        <v>0</v>
      </c>
    </row>
    <row r="48" spans="1:7">
      <c r="A48" s="4" t="str">
        <f>'Pellets (Poly)'!A48</f>
        <v>1.0.0</v>
      </c>
      <c r="B48" s="21" t="s">
        <v>3592</v>
      </c>
      <c r="C48" s="21" t="s">
        <v>3705</v>
      </c>
      <c r="D48" s="54" t="str">
        <f t="shared" si="0"/>
        <v>Wall (PolyEtherImide)</v>
      </c>
      <c r="E48" s="54" t="str">
        <f xml:space="preserve"> 'Blocks (Poly)'!D48</f>
        <v>Block (PolyEtherImide)</v>
      </c>
      <c r="F48" s="54" t="str">
        <f>VLOOKUP(E48,'Blocks (Poly)'!D:F, 3, FALSE)</f>
        <v>PolyEtherImide</v>
      </c>
      <c r="G48">
        <f>'Slabs (Poly)'!I48</f>
        <v>0</v>
      </c>
    </row>
    <row r="49" spans="1:7">
      <c r="A49" s="4">
        <f>'Pellets (Poly)'!A49</f>
        <v>0</v>
      </c>
      <c r="B49" s="21" t="s">
        <v>3591</v>
      </c>
      <c r="C49" s="21" t="s">
        <v>3704</v>
      </c>
      <c r="D49" s="54" t="str">
        <f t="shared" si="0"/>
        <v>Wall (PolyEthyl Acrylate)</v>
      </c>
      <c r="E49" s="54" t="str">
        <f xml:space="preserve"> 'Blocks (Poly)'!D49</f>
        <v>Block (PolyEthyl Acrylate)</v>
      </c>
      <c r="F49" s="54" t="str">
        <f>VLOOKUP(E49,'Blocks (Poly)'!D:F, 3, FALSE)</f>
        <v>PolyEthyl Acrylate</v>
      </c>
      <c r="G49">
        <f>'Slabs (Poly)'!I49</f>
        <v>0</v>
      </c>
    </row>
    <row r="50" spans="1:7">
      <c r="A50" s="4">
        <f>'Pellets (Poly)'!A50</f>
        <v>0</v>
      </c>
      <c r="B50" s="21" t="s">
        <v>3590</v>
      </c>
      <c r="C50" s="21" t="s">
        <v>3703</v>
      </c>
      <c r="D50" s="54" t="str">
        <f t="shared" si="0"/>
        <v>Wall (PolyEthylene Adipate)</v>
      </c>
      <c r="E50" s="54" t="str">
        <f xml:space="preserve"> 'Blocks (Poly)'!D50</f>
        <v>Block (PolyEthylene Adipate)</v>
      </c>
      <c r="F50" s="54" t="str">
        <f>VLOOKUP(E50,'Blocks (Poly)'!D:F, 3, FALSE)</f>
        <v>PolyEthylene Adipate</v>
      </c>
      <c r="G50">
        <f>'Slabs (Poly)'!I50</f>
        <v>0</v>
      </c>
    </row>
    <row r="51" spans="1:7">
      <c r="A51" s="4" t="str">
        <f>'Pellets (Poly)'!A51</f>
        <v>1.0.0</v>
      </c>
      <c r="B51" s="21" t="s">
        <v>3589</v>
      </c>
      <c r="C51" s="21" t="s">
        <v>3702</v>
      </c>
      <c r="D51" s="54" t="str">
        <f t="shared" si="0"/>
        <v>Wall (PolyEthylene Glycol)</v>
      </c>
      <c r="E51" s="54" t="str">
        <f xml:space="preserve"> 'Blocks (Poly)'!D51</f>
        <v>Block (PolyEthylene Glycol)</v>
      </c>
      <c r="F51" s="54" t="str">
        <f>VLOOKUP(E51,'Blocks (Poly)'!D:F, 3, FALSE)</f>
        <v>PolyEthylene Glycol</v>
      </c>
      <c r="G51">
        <f>'Slabs (Poly)'!I51</f>
        <v>0</v>
      </c>
    </row>
    <row r="52" spans="1:7">
      <c r="A52" s="4">
        <f>'Pellets (Poly)'!A52</f>
        <v>0</v>
      </c>
      <c r="B52" s="21" t="s">
        <v>3588</v>
      </c>
      <c r="C52" s="21" t="s">
        <v>3701</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c r="A53" s="4" t="str">
        <f>'Pellets (Poly)'!A53</f>
        <v>1.0.0</v>
      </c>
      <c r="B53" s="21" t="s">
        <v>3587</v>
      </c>
      <c r="C53" s="21" t="s">
        <v>3700</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c r="A54" s="4" t="str">
        <f>'Pellets (Poly)'!A54</f>
        <v>1.0.0</v>
      </c>
      <c r="B54" s="21" t="s">
        <v>3586</v>
      </c>
      <c r="C54" s="21" t="s">
        <v>3699</v>
      </c>
      <c r="D54" s="54" t="str">
        <f t="shared" si="0"/>
        <v>Wall (PolyEthylene Oxide)</v>
      </c>
      <c r="E54" s="54" t="str">
        <f xml:space="preserve"> 'Blocks (Poly)'!D54</f>
        <v>Block (PolyEthylene Oxide)</v>
      </c>
      <c r="F54" s="54" t="str">
        <f>VLOOKUP(E54,'Blocks (Poly)'!D:F, 3, FALSE)</f>
        <v>PolyEthylene Oxide</v>
      </c>
      <c r="G54">
        <f>'Slabs (Poly)'!I54</f>
        <v>0</v>
      </c>
    </row>
    <row r="55" spans="1:7">
      <c r="A55" s="4">
        <f>'Pellets (Poly)'!A55</f>
        <v>0</v>
      </c>
      <c r="B55" s="21" t="s">
        <v>3585</v>
      </c>
      <c r="C55" s="21" t="s">
        <v>3698</v>
      </c>
      <c r="D55" s="54" t="str">
        <f t="shared" si="0"/>
        <v>Wall (PolyEthylene Sulphide)</v>
      </c>
      <c r="E55" s="54" t="str">
        <f xml:space="preserve"> 'Blocks (Poly)'!D55</f>
        <v>Block (PolyEthylene Sulphide)</v>
      </c>
      <c r="F55" s="54" t="str">
        <f>VLOOKUP(E55,'Blocks (Poly)'!D:F, 3, FALSE)</f>
        <v>PolyEthylene Sulphide</v>
      </c>
      <c r="G55">
        <f>'Slabs (Poly)'!I55</f>
        <v>0</v>
      </c>
    </row>
    <row r="56" spans="1:7">
      <c r="A56" s="4" t="str">
        <f>'Pellets (Poly)'!A56</f>
        <v>1.0.0</v>
      </c>
      <c r="B56" s="21" t="s">
        <v>3584</v>
      </c>
      <c r="C56" s="21" t="s">
        <v>3697</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c r="A57" s="4" t="str">
        <f>'Pellets (Poly)'!A57</f>
        <v>1.0.0</v>
      </c>
      <c r="B57" s="21" t="s">
        <v>3583</v>
      </c>
      <c r="C57" s="21" t="s">
        <v>3696</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c r="A58" s="4" t="str">
        <f>'Pellets (Poly)'!A58</f>
        <v>1.0.0</v>
      </c>
      <c r="B58" s="21" t="s">
        <v>3582</v>
      </c>
      <c r="C58" s="21" t="s">
        <v>3695</v>
      </c>
      <c r="D58" s="54" t="str">
        <f t="shared" si="0"/>
        <v>Wall (PolyGlycolic Acid)</v>
      </c>
      <c r="E58" s="54" t="str">
        <f xml:space="preserve"> 'Blocks (Poly)'!D58</f>
        <v>Block (PolyGlycolic Acid)</v>
      </c>
      <c r="F58" s="54" t="str">
        <f>VLOOKUP(E58,'Blocks (Poly)'!D:F, 3, FALSE)</f>
        <v>PolyGlycolic Acid</v>
      </c>
      <c r="G58">
        <f>'Slabs (Poly)'!I58</f>
        <v>0</v>
      </c>
    </row>
    <row r="59" spans="1:7">
      <c r="A59" s="4">
        <f>'Pellets (Poly)'!A59</f>
        <v>0</v>
      </c>
      <c r="B59" s="21" t="s">
        <v>3581</v>
      </c>
      <c r="C59" s="21" t="s">
        <v>3694</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c r="A60" s="4">
        <f>'Pellets (Poly)'!A60</f>
        <v>0</v>
      </c>
      <c r="B60" s="21" t="s">
        <v>3580</v>
      </c>
      <c r="C60" s="21" t="s">
        <v>3693</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c r="A61" s="4" t="str">
        <f>'Pellets (Poly)'!A61</f>
        <v>1.0.0</v>
      </c>
      <c r="B61" s="21" t="s">
        <v>3579</v>
      </c>
      <c r="C61" s="21" t="s">
        <v>3692</v>
      </c>
      <c r="D61" s="54" t="str">
        <f t="shared" si="0"/>
        <v>Wall (PolyHydroxyalkanoate)</v>
      </c>
      <c r="E61" s="54" t="str">
        <f xml:space="preserve"> 'Blocks (Poly)'!D61</f>
        <v>Block (PolyHydroxyalkanoate)</v>
      </c>
      <c r="F61" s="54" t="str">
        <f>VLOOKUP(E61,'Blocks (Poly)'!D:F, 3, FALSE)</f>
        <v>PolyHydroxyalkanoate</v>
      </c>
      <c r="G61">
        <f>'Slabs (Poly)'!I61</f>
        <v>0</v>
      </c>
    </row>
    <row r="62" spans="1:7">
      <c r="A62" s="4">
        <f>'Pellets (Poly)'!A62</f>
        <v>0</v>
      </c>
      <c r="B62" s="21" t="s">
        <v>3578</v>
      </c>
      <c r="C62" s="21" t="s">
        <v>3691</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c r="A63" s="4" t="str">
        <f>'Pellets (Poly)'!A63</f>
        <v>1.0.0</v>
      </c>
      <c r="B63" s="21" t="s">
        <v>3577</v>
      </c>
      <c r="C63" s="21" t="s">
        <v>3690</v>
      </c>
      <c r="D63" s="54" t="str">
        <f t="shared" si="0"/>
        <v>Wall (PolyImide)</v>
      </c>
      <c r="E63" s="54" t="str">
        <f xml:space="preserve"> 'Blocks (Poly)'!D63</f>
        <v>Block (PolyImide)</v>
      </c>
      <c r="F63" s="54" t="str">
        <f>VLOOKUP(E63,'Blocks (Poly)'!D:F, 3, FALSE)</f>
        <v>PolyImide</v>
      </c>
      <c r="G63">
        <f>'Slabs (Poly)'!I63</f>
        <v>0</v>
      </c>
    </row>
    <row r="64" spans="1:7">
      <c r="A64" s="4">
        <f>'Pellets (Poly)'!A64</f>
        <v>0</v>
      </c>
      <c r="B64" s="21" t="s">
        <v>3576</v>
      </c>
      <c r="C64" s="21" t="s">
        <v>3689</v>
      </c>
      <c r="D64" s="54" t="str">
        <f t="shared" si="0"/>
        <v>Wall (PolyIsoBorynl Acrylate)</v>
      </c>
      <c r="E64" s="54" t="str">
        <f xml:space="preserve"> 'Blocks (Poly)'!D64</f>
        <v>Block (PolyIsoBorynl Acrylate)</v>
      </c>
      <c r="F64" s="54" t="str">
        <f>VLOOKUP(E64,'Blocks (Poly)'!D:F, 3, FALSE)</f>
        <v>PolyIsoBorynl Acrylate</v>
      </c>
      <c r="G64">
        <f>'Slabs (Poly)'!I64</f>
        <v>0</v>
      </c>
    </row>
    <row r="65" spans="1:7">
      <c r="A65" s="4">
        <f>'Pellets (Poly)'!A65</f>
        <v>0</v>
      </c>
      <c r="B65" s="21" t="s">
        <v>3575</v>
      </c>
      <c r="C65" s="21" t="s">
        <v>3688</v>
      </c>
      <c r="D65" s="54" t="str">
        <f t="shared" si="0"/>
        <v>Wall (PolyIsoButyl Acrylate)</v>
      </c>
      <c r="E65" s="54" t="str">
        <f xml:space="preserve"> 'Blocks (Poly)'!D65</f>
        <v>Block (PolyIsoButyl Acrylate)</v>
      </c>
      <c r="F65" s="54" t="str">
        <f>VLOOKUP(E65,'Blocks (Poly)'!D:F, 3, FALSE)</f>
        <v>PolyIsoButyl Acrylate</v>
      </c>
      <c r="G65">
        <f>'Slabs (Poly)'!I65</f>
        <v>0</v>
      </c>
    </row>
    <row r="66" spans="1:7">
      <c r="A66" s="4" t="str">
        <f>'Pellets (Poly)'!A66</f>
        <v>1.0.0</v>
      </c>
      <c r="B66" s="21" t="s">
        <v>3574</v>
      </c>
      <c r="C66" s="21" t="s">
        <v>3687</v>
      </c>
      <c r="D66" s="54" t="str">
        <f t="shared" si="0"/>
        <v>Wall (PolyIsoButylene)</v>
      </c>
      <c r="E66" s="54" t="str">
        <f xml:space="preserve"> 'Blocks (Poly)'!D66</f>
        <v>Block (PolyIsoButylene)</v>
      </c>
      <c r="F66" s="54" t="str">
        <f>VLOOKUP(E66,'Blocks (Poly)'!D:F, 3, FALSE)</f>
        <v>PolyIsoButylene</v>
      </c>
      <c r="G66">
        <f>'Slabs (Poly)'!I66</f>
        <v>0</v>
      </c>
    </row>
    <row r="67" spans="1:7">
      <c r="A67" s="4" t="str">
        <f>'Pellets (Poly)'!A67</f>
        <v>1.0.0</v>
      </c>
      <c r="B67" s="21" t="s">
        <v>3573</v>
      </c>
      <c r="C67" s="21" t="s">
        <v>3686</v>
      </c>
      <c r="D67" s="54" t="str">
        <f t="shared" si="0"/>
        <v>Wall (PolyIsoPrene)</v>
      </c>
      <c r="E67" s="54" t="str">
        <f xml:space="preserve"> 'Blocks (Poly)'!D67</f>
        <v>Block (PolyIsoPrene)</v>
      </c>
      <c r="F67" s="54" t="str">
        <f>VLOOKUP(E67,'Blocks (Poly)'!D:F, 3, FALSE)</f>
        <v>PolyIsoPrene</v>
      </c>
      <c r="G67">
        <f>'Slabs (Poly)'!I67</f>
        <v>6</v>
      </c>
    </row>
    <row r="68" spans="1:7">
      <c r="A68" s="4" t="str">
        <f>'Pellets (Poly)'!A68</f>
        <v>1.0.0</v>
      </c>
      <c r="B68" s="21" t="s">
        <v>3572</v>
      </c>
      <c r="C68" s="21" t="s">
        <v>3685</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c r="A69" s="4">
        <f>'Pellets (Poly)'!A69</f>
        <v>0</v>
      </c>
      <c r="B69" s="21" t="s">
        <v>3571</v>
      </c>
      <c r="C69" s="21" t="s">
        <v>3684</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c r="A70" s="4">
        <f>'Pellets (Poly)'!A70</f>
        <v>0</v>
      </c>
      <c r="B70" s="21" t="s">
        <v>3570</v>
      </c>
      <c r="C70" s="21" t="s">
        <v>3683</v>
      </c>
      <c r="D70" s="54" t="str">
        <f t="shared" si="1"/>
        <v>Wall (PolyMethyl Acrylate)</v>
      </c>
      <c r="E70" s="54" t="str">
        <f xml:space="preserve"> 'Blocks (Poly)'!D70</f>
        <v>Block (PolyMethyl Acrylate)</v>
      </c>
      <c r="F70" s="54" t="str">
        <f>VLOOKUP(E70,'Blocks (Poly)'!D:F, 3, FALSE)</f>
        <v>PolyMethyl Acrylate</v>
      </c>
      <c r="G70">
        <f>'Slabs (Poly)'!I70</f>
        <v>0</v>
      </c>
    </row>
    <row r="71" spans="1:7">
      <c r="A71" s="4">
        <f>'Pellets (Poly)'!A71</f>
        <v>0</v>
      </c>
      <c r="B71" s="21" t="s">
        <v>3569</v>
      </c>
      <c r="C71" s="21" t="s">
        <v>3682</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c r="A72" s="4">
        <f>'Pellets (Poly)'!A72</f>
        <v>0</v>
      </c>
      <c r="B72" s="21" t="s">
        <v>3568</v>
      </c>
      <c r="C72" s="21" t="s">
        <v>3681</v>
      </c>
      <c r="D72" s="54" t="str">
        <f t="shared" si="1"/>
        <v>Wall (PolyMethyl Methacrylate)</v>
      </c>
      <c r="E72" s="54" t="str">
        <f xml:space="preserve"> 'Blocks (Poly)'!D72</f>
        <v>Block (PolyMethyl Methacrylate)</v>
      </c>
      <c r="F72" s="54" t="str">
        <f>VLOOKUP(E72,'Blocks (Poly)'!D:F, 3, FALSE)</f>
        <v>PolyMethyl Methacrylate</v>
      </c>
      <c r="G72">
        <f>'Slabs (Poly)'!I72</f>
        <v>0</v>
      </c>
    </row>
    <row r="73" spans="1:7">
      <c r="A73" s="4">
        <f>'Pellets (Poly)'!A73</f>
        <v>0</v>
      </c>
      <c r="B73" s="21" t="s">
        <v>3567</v>
      </c>
      <c r="C73" s="21" t="s">
        <v>3680</v>
      </c>
      <c r="D73" s="54" t="str">
        <f t="shared" si="1"/>
        <v>Wall (PolyM-Methyl Styrene)</v>
      </c>
      <c r="E73" s="54" t="str">
        <f xml:space="preserve"> 'Blocks (Poly)'!D73</f>
        <v>Block (PolyM-Methyl Styrene)</v>
      </c>
      <c r="F73" s="54" t="str">
        <f>VLOOKUP(E73,'Blocks (Poly)'!D:F, 3, FALSE)</f>
        <v>PolyM-Methyl Styrene</v>
      </c>
      <c r="G73">
        <f>'Slabs (Poly)'!I73</f>
        <v>0</v>
      </c>
    </row>
    <row r="74" spans="1:7">
      <c r="A74" s="4">
        <f>'Pellets (Poly)'!A74</f>
        <v>0</v>
      </c>
      <c r="B74" s="21" t="s">
        <v>3566</v>
      </c>
      <c r="C74" s="21" t="s">
        <v>3679</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c r="A75" s="4">
        <f>'Pellets (Poly)'!A75</f>
        <v>0</v>
      </c>
      <c r="B75" s="21" t="s">
        <v>3565</v>
      </c>
      <c r="C75" s="21" t="s">
        <v>3678</v>
      </c>
      <c r="D75" s="54" t="str">
        <f t="shared" si="1"/>
        <v>Wall (PolyN-Butyl Acrylate)</v>
      </c>
      <c r="E75" s="54" t="str">
        <f xml:space="preserve"> 'Blocks (Poly)'!D75</f>
        <v>Block (PolyN-Butyl Acrylate)</v>
      </c>
      <c r="F75" s="54" t="str">
        <f>VLOOKUP(E75,'Blocks (Poly)'!D:F, 3, FALSE)</f>
        <v>PolyN-Butyl Acrylate</v>
      </c>
      <c r="G75">
        <f>'Slabs (Poly)'!I75</f>
        <v>0</v>
      </c>
    </row>
    <row r="76" spans="1:7">
      <c r="A76" s="4" t="str">
        <f>'Pellets (Poly)'!A76</f>
        <v>1.0.0</v>
      </c>
      <c r="B76" s="21" t="s">
        <v>3564</v>
      </c>
      <c r="C76" s="21" t="s">
        <v>3677</v>
      </c>
      <c r="D76" s="54" t="str">
        <f t="shared" si="1"/>
        <v>Wall (PolyOxymethylene)</v>
      </c>
      <c r="E76" s="54" t="str">
        <f xml:space="preserve"> 'Blocks (Poly)'!D76</f>
        <v>Block (PolyOxymethylene)</v>
      </c>
      <c r="F76" s="54" t="str">
        <f>VLOOKUP(E76,'Blocks (Poly)'!D:F, 3, FALSE)</f>
        <v>PolyOxymethylene</v>
      </c>
      <c r="G76">
        <f>'Slabs (Poly)'!I76</f>
        <v>0</v>
      </c>
    </row>
    <row r="77" spans="1:7">
      <c r="A77" s="4">
        <f>'Pellets (Poly)'!A77</f>
        <v>0</v>
      </c>
      <c r="B77" s="21" t="s">
        <v>3563</v>
      </c>
      <c r="C77" s="21" t="s">
        <v>3676</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c r="A78" s="4">
        <f>'Pellets (Poly)'!A78</f>
        <v>0</v>
      </c>
      <c r="B78" s="21" t="s">
        <v>3562</v>
      </c>
      <c r="C78" s="21" t="s">
        <v>3675</v>
      </c>
      <c r="D78" s="54" t="str">
        <f t="shared" si="1"/>
        <v>Wall (PolyPhenol)</v>
      </c>
      <c r="E78" s="54" t="str">
        <f xml:space="preserve"> 'Blocks (Poly)'!D78</f>
        <v>Block (PolyPhenol)</v>
      </c>
      <c r="F78" s="54" t="str">
        <f>VLOOKUP(E78,'Blocks (Poly)'!D:F, 3, FALSE)</f>
        <v>PolyPhenol</v>
      </c>
      <c r="G78">
        <f>'Slabs (Poly)'!I78</f>
        <v>0</v>
      </c>
    </row>
    <row r="79" spans="1:7">
      <c r="A79" s="4">
        <f>'Pellets (Poly)'!A79</f>
        <v>0</v>
      </c>
      <c r="B79" s="21" t="s">
        <v>3561</v>
      </c>
      <c r="C79" s="21" t="s">
        <v>3674</v>
      </c>
      <c r="D79" s="54" t="str">
        <f t="shared" si="1"/>
        <v>Wall (PolyPhenylene Oxide)</v>
      </c>
      <c r="E79" s="54" t="str">
        <f xml:space="preserve"> 'Blocks (Poly)'!D79</f>
        <v>Block (PolyPhenylene Oxide)</v>
      </c>
      <c r="F79" s="54" t="str">
        <f>VLOOKUP(E79,'Blocks (Poly)'!D:F, 3, FALSE)</f>
        <v>PolyPhenylene Oxide</v>
      </c>
      <c r="G79">
        <f>'Slabs (Poly)'!I79</f>
        <v>0</v>
      </c>
    </row>
    <row r="80" spans="1:7">
      <c r="A80" s="4">
        <f>'Pellets (Poly)'!A80</f>
        <v>0</v>
      </c>
      <c r="B80" s="21" t="s">
        <v>3560</v>
      </c>
      <c r="C80" s="21" t="s">
        <v>3673</v>
      </c>
      <c r="D80" s="54" t="str">
        <f t="shared" si="1"/>
        <v>Wall (PolyPhosphazene)</v>
      </c>
      <c r="E80" s="54" t="str">
        <f xml:space="preserve"> 'Blocks (Poly)'!D80</f>
        <v>Block (PolyPhosphazene)</v>
      </c>
      <c r="F80" s="54" t="str">
        <f>VLOOKUP(E80,'Blocks (Poly)'!D:F, 3, FALSE)</f>
        <v>PolyPhosphazene</v>
      </c>
      <c r="G80">
        <f>'Slabs (Poly)'!I80</f>
        <v>0</v>
      </c>
    </row>
    <row r="81" spans="1:7">
      <c r="A81" s="4">
        <f>'Pellets (Poly)'!A81</f>
        <v>0</v>
      </c>
      <c r="B81" s="21" t="s">
        <v>3559</v>
      </c>
      <c r="C81" s="21" t="s">
        <v>3672</v>
      </c>
      <c r="D81" s="54" t="str">
        <f t="shared" si="1"/>
        <v>Wall (PolyP-Methyl Styrene)</v>
      </c>
      <c r="E81" s="54" t="str">
        <f xml:space="preserve"> 'Blocks (Poly)'!D81</f>
        <v>Block (PolyP-Methyl Styrene)</v>
      </c>
      <c r="F81" s="54" t="str">
        <f>VLOOKUP(E81,'Blocks (Poly)'!D:F, 3, FALSE)</f>
        <v>PolyP-Methyl Styrene</v>
      </c>
      <c r="G81">
        <f>'Slabs (Poly)'!I81</f>
        <v>0</v>
      </c>
    </row>
    <row r="82" spans="1:7">
      <c r="A82" s="4">
        <f>'Pellets (Poly)'!A82</f>
        <v>0</v>
      </c>
      <c r="B82" s="21" t="s">
        <v>3558</v>
      </c>
      <c r="C82" s="21" t="s">
        <v>3671</v>
      </c>
      <c r="D82" s="54" t="str">
        <f t="shared" si="1"/>
        <v>Wall (PolyP-Phenylene Sulphide)</v>
      </c>
      <c r="E82" s="54" t="str">
        <f xml:space="preserve"> 'Blocks (Poly)'!D82</f>
        <v>Block (PolyP-Phenylene Sulphide)</v>
      </c>
      <c r="F82" s="54" t="str">
        <f>VLOOKUP(E82,'Blocks (Poly)'!D:F, 3, FALSE)</f>
        <v>PolyP-Phenylene Sulphide</v>
      </c>
      <c r="G82">
        <f>'Slabs (Poly)'!I82</f>
        <v>0</v>
      </c>
    </row>
    <row r="83" spans="1:7">
      <c r="A83" s="4">
        <f>'Pellets (Poly)'!A83</f>
        <v>0</v>
      </c>
      <c r="B83" s="21" t="s">
        <v>3557</v>
      </c>
      <c r="C83" s="21" t="s">
        <v>3670</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c r="A84" s="4" t="str">
        <f>'Pellets (Poly)'!A84</f>
        <v>1.0.0</v>
      </c>
      <c r="B84" s="21" t="s">
        <v>3556</v>
      </c>
      <c r="C84" s="21" t="s">
        <v>3669</v>
      </c>
      <c r="D84" s="54" t="str">
        <f t="shared" si="1"/>
        <v>Wall (PolyPropylene)</v>
      </c>
      <c r="E84" s="54" t="str">
        <f xml:space="preserve"> 'Blocks (Poly)'!D84</f>
        <v>Block (PolyPropylene)</v>
      </c>
      <c r="F84" s="54" t="str">
        <f>VLOOKUP(E84,'Blocks (Poly)'!D:F, 3, FALSE)</f>
        <v>PolyPropylene</v>
      </c>
      <c r="G84">
        <f>'Slabs (Poly)'!I84</f>
        <v>0</v>
      </c>
    </row>
    <row r="85" spans="1:7">
      <c r="A85" s="4">
        <f>'Pellets (Poly)'!A85</f>
        <v>0</v>
      </c>
      <c r="B85" s="21" t="s">
        <v>3555</v>
      </c>
      <c r="C85" s="21" t="s">
        <v>3668</v>
      </c>
      <c r="D85" s="54" t="str">
        <f t="shared" si="1"/>
        <v>Wall (PolyPropylene Glycol)</v>
      </c>
      <c r="E85" s="54" t="str">
        <f xml:space="preserve"> 'Blocks (Poly)'!D85</f>
        <v>Block (PolyPropylene Glycol)</v>
      </c>
      <c r="F85" s="54" t="str">
        <f>VLOOKUP(E85,'Blocks (Poly)'!D:F, 3, FALSE)</f>
        <v>PolyPropylene Glycol</v>
      </c>
      <c r="G85">
        <f>'Slabs (Poly)'!I85</f>
        <v>0</v>
      </c>
    </row>
    <row r="86" spans="1:7">
      <c r="A86" s="4">
        <f>'Pellets (Poly)'!A86</f>
        <v>0</v>
      </c>
      <c r="B86" s="21" t="s">
        <v>3554</v>
      </c>
      <c r="C86" s="21" t="s">
        <v>3667</v>
      </c>
      <c r="D86" s="54" t="str">
        <f t="shared" si="1"/>
        <v>Wall (PolyPropylene Oxide)</v>
      </c>
      <c r="E86" s="54" t="str">
        <f xml:space="preserve"> 'Blocks (Poly)'!D86</f>
        <v>Block (PolyPropylene Oxide)</v>
      </c>
      <c r="F86" s="54" t="str">
        <f>VLOOKUP(E86,'Blocks (Poly)'!D:F, 3, FALSE)</f>
        <v>PolyPropylene Oxide</v>
      </c>
      <c r="G86">
        <f>'Slabs (Poly)'!I86</f>
        <v>0</v>
      </c>
    </row>
    <row r="87" spans="1:7">
      <c r="A87" s="4" t="str">
        <f>'Pellets (Poly)'!A87</f>
        <v>1.0.0</v>
      </c>
      <c r="B87" s="21" t="s">
        <v>3553</v>
      </c>
      <c r="C87" s="21" t="s">
        <v>3666</v>
      </c>
      <c r="D87" s="54" t="str">
        <f t="shared" si="1"/>
        <v>Wall (PolyStyrene)</v>
      </c>
      <c r="E87" s="54" t="str">
        <f xml:space="preserve"> 'Blocks (Poly)'!D87</f>
        <v>Block (PolyStyrene)</v>
      </c>
      <c r="F87" s="54" t="str">
        <f>VLOOKUP(E87,'Blocks (Poly)'!D:F, 3, FALSE)</f>
        <v>PolyStyrene</v>
      </c>
      <c r="G87">
        <f>'Slabs (Poly)'!I87</f>
        <v>0</v>
      </c>
    </row>
    <row r="88" spans="1:7">
      <c r="A88" s="4">
        <f>'Pellets (Poly)'!A88</f>
        <v>0</v>
      </c>
      <c r="B88" s="21" t="s">
        <v>3552</v>
      </c>
      <c r="C88" s="21" t="s">
        <v>3665</v>
      </c>
      <c r="D88" s="54" t="str">
        <f t="shared" si="1"/>
        <v>Wall (PolyTert-Butyl Acrylate)</v>
      </c>
      <c r="E88" s="54" t="str">
        <f xml:space="preserve"> 'Blocks (Poly)'!D88</f>
        <v>Block (PolyTert-Butyl Acrylate)</v>
      </c>
      <c r="F88" s="54" t="str">
        <f>VLOOKUP(E88,'Blocks (Poly)'!D:F, 3, FALSE)</f>
        <v>PolyTert-Butyl Acrylate</v>
      </c>
      <c r="G88">
        <f>'Slabs (Poly)'!I88</f>
        <v>0</v>
      </c>
    </row>
    <row r="89" spans="1:7">
      <c r="A89" s="4" t="str">
        <f>'Pellets (Poly)'!A89</f>
        <v>1.0.0</v>
      </c>
      <c r="B89" s="21" t="s">
        <v>3551</v>
      </c>
      <c r="C89" s="21" t="s">
        <v>3664</v>
      </c>
      <c r="D89" s="54" t="str">
        <f t="shared" si="1"/>
        <v>Wall (PolyTetraFluoroEthylene)</v>
      </c>
      <c r="E89" s="54" t="str">
        <f xml:space="preserve"> 'Blocks (Poly)'!D89</f>
        <v>Block (PolyTetraFluoroEthylene)</v>
      </c>
      <c r="F89" s="54" t="str">
        <f>VLOOKUP(E89,'Blocks (Poly)'!D:F, 3, FALSE)</f>
        <v>PolyTetraFluoroEthylene</v>
      </c>
      <c r="G89">
        <f>'Slabs (Poly)'!I89</f>
        <v>0</v>
      </c>
    </row>
    <row r="90" spans="1:7">
      <c r="A90" s="4">
        <f>'Pellets (Poly)'!A90</f>
        <v>0</v>
      </c>
      <c r="B90" s="21" t="s">
        <v>3550</v>
      </c>
      <c r="C90" s="21" t="s">
        <v>3663</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c r="A91" s="4">
        <f>'Pellets (Poly)'!A91</f>
        <v>0</v>
      </c>
      <c r="B91" s="21" t="s">
        <v>3549</v>
      </c>
      <c r="C91" s="21" t="s">
        <v>3662</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c r="A92" s="4">
        <f>'Pellets (Poly)'!A92</f>
        <v>0</v>
      </c>
      <c r="B92" s="21" t="s">
        <v>3548</v>
      </c>
      <c r="C92" s="21" t="s">
        <v>3661</v>
      </c>
      <c r="D92" s="54" t="str">
        <f t="shared" si="1"/>
        <v>Wall (PolyThiazyl)</v>
      </c>
      <c r="E92" s="54" t="str">
        <f xml:space="preserve"> 'Blocks (Poly)'!D92</f>
        <v>Block (PolyThiazyl)</v>
      </c>
      <c r="F92" s="54" t="str">
        <f>VLOOKUP(E92,'Blocks (Poly)'!D:F, 3, FALSE)</f>
        <v>PolyThiazyl</v>
      </c>
      <c r="G92">
        <f>'Slabs (Poly)'!I92</f>
        <v>0</v>
      </c>
    </row>
    <row r="93" spans="1:7">
      <c r="A93" s="4" t="str">
        <f>'Pellets (Poly)'!A93</f>
        <v>1.0.0</v>
      </c>
      <c r="B93" s="21" t="s">
        <v>3547</v>
      </c>
      <c r="C93" s="21" t="s">
        <v>3660</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c r="A94" s="4" t="str">
        <f>'Pellets (Poly)'!A94</f>
        <v>1.0.0</v>
      </c>
      <c r="B94" s="21" t="s">
        <v>3546</v>
      </c>
      <c r="C94" s="21" t="s">
        <v>3659</v>
      </c>
      <c r="D94" s="54" t="str">
        <f t="shared" si="1"/>
        <v>Wall (PolyUrethane)</v>
      </c>
      <c r="E94" s="54" t="str">
        <f xml:space="preserve"> 'Blocks (Poly)'!D94</f>
        <v>Block (PolyUrethane)</v>
      </c>
      <c r="F94" s="54" t="str">
        <f>VLOOKUP(E94,'Blocks (Poly)'!D:F, 3, FALSE)</f>
        <v>PolyUrethane</v>
      </c>
      <c r="G94">
        <f>'Slabs (Poly)'!I94</f>
        <v>0</v>
      </c>
    </row>
    <row r="95" spans="1:7">
      <c r="A95" s="4" t="str">
        <f>'Pellets (Poly)'!A95</f>
        <v>1.0.0</v>
      </c>
      <c r="B95" s="21" t="s">
        <v>3545</v>
      </c>
      <c r="C95" s="21" t="s">
        <v>3658</v>
      </c>
      <c r="D95" s="54" t="str">
        <f t="shared" si="1"/>
        <v>Wall (PolyVinyl Acetate)</v>
      </c>
      <c r="E95" s="54" t="str">
        <f xml:space="preserve"> 'Blocks (Poly)'!D95</f>
        <v>Block (PolyVinyl Acetate)</v>
      </c>
      <c r="F95" s="54" t="str">
        <f>VLOOKUP(E95,'Blocks (Poly)'!D:F, 3, FALSE)</f>
        <v>PolyVinyl Acetate</v>
      </c>
      <c r="G95">
        <f>'Slabs (Poly)'!I95</f>
        <v>0</v>
      </c>
    </row>
    <row r="96" spans="1:7">
      <c r="A96" s="4" t="str">
        <f>'Pellets (Poly)'!A96</f>
        <v>1.0.0</v>
      </c>
      <c r="B96" s="21" t="s">
        <v>3544</v>
      </c>
      <c r="C96" s="21" t="s">
        <v>3657</v>
      </c>
      <c r="D96" s="54" t="str">
        <f t="shared" si="1"/>
        <v>Wall (PolyVinyl Alcohol)</v>
      </c>
      <c r="E96" s="54" t="str">
        <f xml:space="preserve"> 'Blocks (Poly)'!D96</f>
        <v>Block (PolyVinyl Alcohol)</v>
      </c>
      <c r="F96" s="54" t="str">
        <f>VLOOKUP(E96,'Blocks (Poly)'!D:F, 3, FALSE)</f>
        <v>PolyVinyl Alcohol</v>
      </c>
      <c r="G96">
        <f>'Slabs (Poly)'!I96</f>
        <v>0</v>
      </c>
    </row>
    <row r="97" spans="1:7">
      <c r="A97" s="4">
        <f>'Pellets (Poly)'!A97</f>
        <v>0</v>
      </c>
      <c r="B97" s="21" t="s">
        <v>3543</v>
      </c>
      <c r="C97" s="21" t="s">
        <v>3656</v>
      </c>
      <c r="D97" s="54" t="str">
        <f t="shared" si="1"/>
        <v>Wall (PolyVinyl Butyral)</v>
      </c>
      <c r="E97" s="54" t="str">
        <f xml:space="preserve"> 'Blocks (Poly)'!D97</f>
        <v>Block (PolyVinyl Butyral)</v>
      </c>
      <c r="F97" s="54" t="str">
        <f>VLOOKUP(E97,'Blocks (Poly)'!D:F, 3, FALSE)</f>
        <v>PolyVinyl Butyral</v>
      </c>
      <c r="G97">
        <f>'Slabs (Poly)'!I97</f>
        <v>0</v>
      </c>
    </row>
    <row r="98" spans="1:7">
      <c r="A98" s="4" t="str">
        <f>'Pellets (Poly)'!A98</f>
        <v>1.0.0</v>
      </c>
      <c r="B98" s="21" t="s">
        <v>3542</v>
      </c>
      <c r="C98" s="21" t="s">
        <v>3655</v>
      </c>
      <c r="D98" s="54" t="str">
        <f t="shared" si="1"/>
        <v>Wall (PolyVinyl Chloride)</v>
      </c>
      <c r="E98" s="54" t="str">
        <f xml:space="preserve"> 'Blocks (Poly)'!D98</f>
        <v>Block (PolyVinyl Chloride)</v>
      </c>
      <c r="F98" s="54" t="str">
        <f>VLOOKUP(E98,'Blocks (Poly)'!D:F, 3, FALSE)</f>
        <v>PolyVinyl Chloride</v>
      </c>
      <c r="G98">
        <f>'Slabs (Poly)'!I98</f>
        <v>0</v>
      </c>
    </row>
    <row r="99" spans="1:7">
      <c r="A99" s="4" t="str">
        <f>'Pellets (Poly)'!A99</f>
        <v>1.0.0</v>
      </c>
      <c r="B99" s="21" t="s">
        <v>3541</v>
      </c>
      <c r="C99" s="21" t="s">
        <v>3654</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c r="A100" s="4">
        <f>'Pellets (Poly)'!A100</f>
        <v>0</v>
      </c>
      <c r="B100" s="21" t="s">
        <v>3540</v>
      </c>
      <c r="C100" s="21" t="s">
        <v>3653</v>
      </c>
      <c r="D100" s="54" t="str">
        <f t="shared" si="1"/>
        <v>Wall (PolyVinyl Fluoride)</v>
      </c>
      <c r="E100" s="54" t="str">
        <f xml:space="preserve"> 'Blocks (Poly)'!D100</f>
        <v>Block (PolyVinyl Fluoride)</v>
      </c>
      <c r="F100" s="54" t="str">
        <f>VLOOKUP(E100,'Blocks (Poly)'!D:F, 3, FALSE)</f>
        <v>PolyVinyl Fluoride</v>
      </c>
      <c r="G100">
        <f>'Slabs (Poly)'!I100</f>
        <v>0</v>
      </c>
    </row>
    <row r="101" spans="1:7">
      <c r="A101" s="4">
        <f>'Pellets (Poly)'!A101</f>
        <v>0</v>
      </c>
      <c r="B101" s="21" t="s">
        <v>3539</v>
      </c>
      <c r="C101" s="21" t="s">
        <v>3652</v>
      </c>
      <c r="D101" s="54" t="str">
        <f t="shared" si="1"/>
        <v>Wall (PolyVinyl Formal)</v>
      </c>
      <c r="E101" s="54" t="str">
        <f xml:space="preserve"> 'Blocks (Poly)'!D101</f>
        <v>Block (PolyVinyl Formal)</v>
      </c>
      <c r="F101" s="54" t="str">
        <f>VLOOKUP(E101,'Blocks (Poly)'!D:F, 3, FALSE)</f>
        <v>PolyVinyl Formal</v>
      </c>
      <c r="G101">
        <f>'Slabs (Poly)'!I101</f>
        <v>0</v>
      </c>
    </row>
    <row r="102" spans="1:7">
      <c r="A102" s="4">
        <f>'Pellets (Poly)'!A102</f>
        <v>0</v>
      </c>
      <c r="B102" s="21" t="s">
        <v>3538</v>
      </c>
      <c r="C102" s="21" t="s">
        <v>3651</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c r="A103" s="4">
        <f>'Pellets (Poly)'!A103</f>
        <v>0</v>
      </c>
      <c r="B103" s="21" t="s">
        <v>3537</v>
      </c>
      <c r="C103" s="21" t="s">
        <v>3650</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c r="A104" s="4">
        <f>'Pellets (Poly)'!A104</f>
        <v>0</v>
      </c>
      <c r="B104" s="21" t="s">
        <v>3536</v>
      </c>
      <c r="C104" s="21" t="s">
        <v>3649</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c r="A105" s="4">
        <f>'Pellets (Poly)'!A105</f>
        <v>0</v>
      </c>
      <c r="B105" s="21" t="s">
        <v>3535</v>
      </c>
      <c r="C105" s="21" t="s">
        <v>3648</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c r="A106" s="4">
        <f>'Pellets (Poly)'!A106</f>
        <v>0</v>
      </c>
      <c r="B106" s="21" t="s">
        <v>3534</v>
      </c>
      <c r="C106" s="21" t="s">
        <v>3647</v>
      </c>
      <c r="D106" s="54" t="str">
        <f t="shared" si="1"/>
        <v>Wall (Styrene-Acrylonitrile)</v>
      </c>
      <c r="E106" s="54" t="str">
        <f xml:space="preserve"> 'Blocks (Poly)'!D106</f>
        <v>Block (Styrene-Acrylonitrile)</v>
      </c>
      <c r="F106" s="54" t="str">
        <f>VLOOKUP(E106,'Blocks (Poly)'!D:F, 3, FALSE)</f>
        <v>Styrene-Acrylonitrile</v>
      </c>
      <c r="G106">
        <f>'Slabs (Poly)'!I106</f>
        <v>0</v>
      </c>
    </row>
    <row r="107" spans="1:7">
      <c r="A107" s="4" t="str">
        <f>'Pellets (Poly)'!A107</f>
        <v>1.0.0</v>
      </c>
      <c r="B107" s="21" t="s">
        <v>3533</v>
      </c>
      <c r="C107" s="21" t="s">
        <v>3646</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c r="A108" s="4">
        <f>'Pellets (Poly)'!A108</f>
        <v>0</v>
      </c>
      <c r="B108" s="21" t="s">
        <v>3532</v>
      </c>
      <c r="C108" s="21" t="s">
        <v>3645</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c r="A109" s="4">
        <f>'Pellets (Poly)'!A109</f>
        <v>0</v>
      </c>
      <c r="B109" s="21" t="s">
        <v>3531</v>
      </c>
      <c r="C109" s="21" t="s">
        <v>3644</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c r="A110" s="4">
        <f>'Pellets (Poly)'!A110</f>
        <v>0</v>
      </c>
      <c r="B110" s="21" t="s">
        <v>3530</v>
      </c>
      <c r="C110" s="21" t="s">
        <v>3643</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c r="A111" s="4" t="str">
        <f>'Pellets (Poly)'!A111</f>
        <v>1.0.0</v>
      </c>
      <c r="B111" s="21" t="s">
        <v>3529</v>
      </c>
      <c r="C111" s="21" t="s">
        <v>3642</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c r="A112" s="4">
        <f>'Pellets (Poly)'!A112</f>
        <v>0</v>
      </c>
      <c r="B112" s="21" t="s">
        <v>3528</v>
      </c>
      <c r="C112" s="21" t="s">
        <v>3641</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c r="A113" s="4" t="str">
        <f>'Pellets (Poly)'!A113</f>
        <v>1.0.0</v>
      </c>
      <c r="B113" s="21" t="s">
        <v>3527</v>
      </c>
      <c r="C113" s="21" t="s">
        <v>3640</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c r="A114" s="4" t="str">
        <f>'Pellets (Poly)'!A114</f>
        <v>1.0.0</v>
      </c>
      <c r="B114" s="21" t="s">
        <v>3526</v>
      </c>
      <c r="C114" s="21" t="s">
        <v>3639</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c r="A115" s="4"/>
    </row>
    <row r="116" spans="1:7">
      <c r="A116" s="4"/>
    </row>
    <row r="117" spans="1:7">
      <c r="A117" s="4"/>
    </row>
    <row r="118" spans="1:7">
      <c r="A118" s="4"/>
    </row>
    <row r="119" spans="1:7">
      <c r="A119" s="4"/>
    </row>
    <row r="120" spans="1:7">
      <c r="A120" s="4"/>
    </row>
    <row r="121" spans="1:7">
      <c r="A121" s="4"/>
    </row>
    <row r="122" spans="1:7">
      <c r="A122" s="4"/>
    </row>
    <row r="123" spans="1:7">
      <c r="A123" s="4"/>
    </row>
    <row r="124" spans="1:7">
      <c r="A124" s="4"/>
    </row>
    <row r="125" spans="1:7">
      <c r="A125" s="4"/>
    </row>
    <row r="126" spans="1:7">
      <c r="A126" s="4"/>
    </row>
    <row r="127" spans="1:7">
      <c r="A127" s="4"/>
    </row>
    <row r="128" spans="1:7">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333"/>
  <sheetViews>
    <sheetView topLeftCell="A2" workbookViewId="0">
      <selection activeCell="F25" sqref="A1:G114"/>
    </sheetView>
  </sheetViews>
  <sheetFormatPr baseColWidth="10" defaultColWidth="8.83203125" defaultRowHeight="12" x14ac:dyDescent="0"/>
  <cols>
    <col min="4" max="4" width="5.83203125" style="54" customWidth="1"/>
    <col min="5" max="5" width="5.5" style="54" customWidth="1"/>
    <col min="6" max="6" width="43.6640625" style="54" bestFit="1" customWidth="1"/>
    <col min="7" max="7" width="13.33203125" bestFit="1" customWidth="1"/>
  </cols>
  <sheetData>
    <row r="1" spans="1:7" ht="24">
      <c r="A1" s="5" t="str">
        <f>'Pellets (Poly)'!A1</f>
        <v>Version</v>
      </c>
      <c r="B1" s="19" t="s">
        <v>426</v>
      </c>
      <c r="C1" s="19" t="s">
        <v>427</v>
      </c>
      <c r="D1" s="53" t="s">
        <v>423</v>
      </c>
      <c r="E1" s="63" t="s">
        <v>3980</v>
      </c>
      <c r="F1" s="63" t="str">
        <f xml:space="preserve"> [1]Polymers!$A$1</f>
        <v>Version</v>
      </c>
      <c r="G1" s="5" t="s">
        <v>41</v>
      </c>
    </row>
    <row r="2" spans="1:7">
      <c r="A2" s="4">
        <f>'Pellets (Poly)'!A2</f>
        <v>0</v>
      </c>
      <c r="B2" s="21" t="s">
        <v>3864</v>
      </c>
      <c r="C2" s="21" t="s">
        <v>3977</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c r="A3" s="4" t="str">
        <f>'Pellets (Poly)'!A3</f>
        <v>1.0.0</v>
      </c>
      <c r="B3" s="21" t="s">
        <v>3863</v>
      </c>
      <c r="C3" s="21" t="s">
        <v>3976</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c r="A4" s="4">
        <f>'Pellets (Poly)'!A4</f>
        <v>0</v>
      </c>
      <c r="B4" s="21" t="s">
        <v>3862</v>
      </c>
      <c r="C4" s="21" t="s">
        <v>3975</v>
      </c>
      <c r="D4" s="54" t="str">
        <f t="shared" si="0"/>
        <v>Stairs (Alkyd Resin)</v>
      </c>
      <c r="E4" s="54" t="str">
        <f xml:space="preserve"> 'Blocks (Poly)'!D4</f>
        <v>Block (Alkyd Resin)</v>
      </c>
      <c r="F4" s="54" t="str">
        <f>VLOOKUP(E4,'Blocks (Poly)'!D:F, 3, FALSE)</f>
        <v>Alkyd Resin</v>
      </c>
      <c r="G4">
        <f>'Slabs (Poly)'!I4</f>
        <v>0</v>
      </c>
    </row>
    <row r="5" spans="1:7">
      <c r="A5" s="4" t="str">
        <f>'Pellets (Poly)'!A5</f>
        <v>1.0.0</v>
      </c>
      <c r="B5" s="21" t="s">
        <v>3861</v>
      </c>
      <c r="C5" s="21" t="s">
        <v>3974</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c r="A6" s="4">
        <f>'Pellets (Poly)'!A6</f>
        <v>0</v>
      </c>
      <c r="B6" s="21" t="s">
        <v>3860</v>
      </c>
      <c r="C6" s="21" t="s">
        <v>3973</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c r="A7" s="4">
        <f>'Pellets (Poly)'!A7</f>
        <v>0</v>
      </c>
      <c r="B7" s="21" t="s">
        <v>3859</v>
      </c>
      <c r="C7" s="21" t="s">
        <v>3972</v>
      </c>
      <c r="D7" s="54" t="str">
        <f t="shared" si="0"/>
        <v>Stairs (Cellulose Diacetate)</v>
      </c>
      <c r="E7" s="54" t="str">
        <f xml:space="preserve"> 'Blocks (Poly)'!D7</f>
        <v>Block (Cellulose Diacetate)</v>
      </c>
      <c r="F7" s="54" t="str">
        <f>VLOOKUP(E7,'Blocks (Poly)'!D:F, 3, FALSE)</f>
        <v>Cellulose Diacetate</v>
      </c>
      <c r="G7">
        <f>'Slabs (Poly)'!I7</f>
        <v>0</v>
      </c>
    </row>
    <row r="8" spans="1:7">
      <c r="A8" s="4">
        <f>'Pellets (Poly)'!A8</f>
        <v>0</v>
      </c>
      <c r="B8" s="21" t="s">
        <v>3858</v>
      </c>
      <c r="C8" s="21" t="s">
        <v>3971</v>
      </c>
      <c r="D8" s="54" t="str">
        <f t="shared" si="0"/>
        <v>Stairs (Cellulose Triacetate)</v>
      </c>
      <c r="E8" s="54" t="str">
        <f xml:space="preserve"> 'Blocks (Poly)'!D8</f>
        <v>Block (Cellulose Triacetate)</v>
      </c>
      <c r="F8" s="54" t="str">
        <f>VLOOKUP(E8,'Blocks (Poly)'!D:F, 3, FALSE)</f>
        <v>Cellulose Triacetate</v>
      </c>
      <c r="G8">
        <f>'Slabs (Poly)'!I8</f>
        <v>0</v>
      </c>
    </row>
    <row r="9" spans="1:7">
      <c r="A9" s="4" t="str">
        <f>'Pellets (Poly)'!A9</f>
        <v>1.0.0</v>
      </c>
      <c r="B9" s="21" t="s">
        <v>3857</v>
      </c>
      <c r="C9" s="21" t="s">
        <v>3970</v>
      </c>
      <c r="D9" s="54" t="str">
        <f t="shared" si="0"/>
        <v>Stairs (Cellulosic)</v>
      </c>
      <c r="E9" s="54" t="str">
        <f xml:space="preserve"> 'Blocks (Poly)'!D9</f>
        <v>Block (Cellulosic)</v>
      </c>
      <c r="F9" s="54" t="str">
        <f>VLOOKUP(E9,'Blocks (Poly)'!D:F, 3, FALSE)</f>
        <v>Cellulosic</v>
      </c>
      <c r="G9">
        <f>'Slabs (Poly)'!I9</f>
        <v>0</v>
      </c>
    </row>
    <row r="10" spans="1:7">
      <c r="A10" s="4">
        <f>'Pellets (Poly)'!A10</f>
        <v>0</v>
      </c>
      <c r="B10" s="21" t="s">
        <v>3856</v>
      </c>
      <c r="C10" s="21" t="s">
        <v>3969</v>
      </c>
      <c r="D10" s="54" t="str">
        <f t="shared" si="0"/>
        <v>Stairs (Chitin)</v>
      </c>
      <c r="E10" s="54" t="str">
        <f xml:space="preserve"> 'Blocks (Poly)'!D10</f>
        <v>Block (Chitin)</v>
      </c>
      <c r="F10" s="54" t="str">
        <f>VLOOKUP(E10,'Blocks (Poly)'!D:F, 3, FALSE)</f>
        <v>Chitin</v>
      </c>
      <c r="G10">
        <f>'Slabs (Poly)'!I10</f>
        <v>0</v>
      </c>
    </row>
    <row r="11" spans="1:7">
      <c r="A11" s="4">
        <f>'Pellets (Poly)'!A11</f>
        <v>0</v>
      </c>
      <c r="B11" s="21" t="s">
        <v>3855</v>
      </c>
      <c r="C11" s="21" t="s">
        <v>3968</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c r="A12" s="4">
        <f>'Pellets (Poly)'!A12</f>
        <v>0</v>
      </c>
      <c r="B12" s="21" t="s">
        <v>3854</v>
      </c>
      <c r="C12" s="21" t="s">
        <v>3967</v>
      </c>
      <c r="D12" s="54" t="str">
        <f t="shared" si="0"/>
        <v>Stairs (Epoxy Resin)</v>
      </c>
      <c r="E12" s="54" t="str">
        <f xml:space="preserve"> 'Blocks (Poly)'!D12</f>
        <v>Block (Epoxy Resin)</v>
      </c>
      <c r="F12" s="54" t="str">
        <f>VLOOKUP(E12,'Blocks (Poly)'!D:F, 3, FALSE)</f>
        <v>Epoxy Resin</v>
      </c>
      <c r="G12">
        <f>'Slabs (Poly)'!I12</f>
        <v>0</v>
      </c>
    </row>
    <row r="13" spans="1:7">
      <c r="A13" s="4">
        <f>'Pellets (Poly)'!A13</f>
        <v>0</v>
      </c>
      <c r="B13" s="21" t="s">
        <v>3853</v>
      </c>
      <c r="C13" s="21" t="s">
        <v>3966</v>
      </c>
      <c r="D13" s="54" t="str">
        <f t="shared" si="0"/>
        <v>Stairs (Ethoxylates)</v>
      </c>
      <c r="E13" s="54" t="str">
        <f xml:space="preserve"> 'Blocks (Poly)'!D13</f>
        <v>Block (Ethoxylates)</v>
      </c>
      <c r="F13" s="54" t="str">
        <f>VLOOKUP(E13,'Blocks (Poly)'!D:F, 3, FALSE)</f>
        <v>Ethoxylates</v>
      </c>
      <c r="G13">
        <f>'Slabs (Poly)'!I13</f>
        <v>0</v>
      </c>
    </row>
    <row r="14" spans="1:7">
      <c r="A14" s="4">
        <f>'Pellets (Poly)'!A14</f>
        <v>0</v>
      </c>
      <c r="B14" s="21" t="s">
        <v>3852</v>
      </c>
      <c r="C14" s="21" t="s">
        <v>3965</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c r="A15" s="4">
        <f>'Pellets (Poly)'!A15</f>
        <v>0</v>
      </c>
      <c r="B15" s="21" t="s">
        <v>3851</v>
      </c>
      <c r="C15" s="21" t="s">
        <v>3964</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c r="A16" s="4" t="str">
        <f>'Pellets (Poly)'!A16</f>
        <v>1.0.0</v>
      </c>
      <c r="B16" s="21" t="s">
        <v>3850</v>
      </c>
      <c r="C16" s="21" t="s">
        <v>3963</v>
      </c>
      <c r="D16" s="54" t="str">
        <f t="shared" si="0"/>
        <v>Stairs (Ethylene-Vinyl Acetate)</v>
      </c>
      <c r="E16" s="54" t="str">
        <f xml:space="preserve"> 'Blocks (Poly)'!D16</f>
        <v>Block (Ethylene-Vinyl Acetate)</v>
      </c>
      <c r="F16" s="54" t="str">
        <f>VLOOKUP(E16,'Blocks (Poly)'!D:F, 3, FALSE)</f>
        <v>Ethylene-Vinyl Acetate</v>
      </c>
      <c r="G16">
        <f>'Slabs (Poly)'!I16</f>
        <v>0</v>
      </c>
    </row>
    <row r="17" spans="1:7">
      <c r="A17" s="4" t="str">
        <f>'Pellets (Poly)'!A17</f>
        <v>1.0.0</v>
      </c>
      <c r="B17" s="21" t="s">
        <v>3849</v>
      </c>
      <c r="C17" s="21" t="s">
        <v>3962</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c r="A18" s="4">
        <f>'Pellets (Poly)'!A18</f>
        <v>0</v>
      </c>
      <c r="B18" s="21" t="s">
        <v>3848</v>
      </c>
      <c r="C18" s="21" t="s">
        <v>3961</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c r="A19" s="4">
        <f>'Pellets (Poly)'!A19</f>
        <v>0</v>
      </c>
      <c r="B19" s="21" t="s">
        <v>3847</v>
      </c>
      <c r="C19" s="21" t="s">
        <v>3960</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c r="A20" s="4">
        <f>'Pellets (Poly)'!A20</f>
        <v>0</v>
      </c>
      <c r="B20" s="21" t="s">
        <v>3846</v>
      </c>
      <c r="C20" s="21" t="s">
        <v>3959</v>
      </c>
      <c r="D20" s="54" t="str">
        <f t="shared" si="0"/>
        <v>Stairs (Lignin)</v>
      </c>
      <c r="E20" s="54" t="str">
        <f xml:space="preserve"> 'Blocks (Poly)'!D20</f>
        <v>Block (Lignin)</v>
      </c>
      <c r="F20" s="54" t="str">
        <f>VLOOKUP(E20,'Blocks (Poly)'!D:F, 3, FALSE)</f>
        <v>Lignin</v>
      </c>
      <c r="G20">
        <f>'Slabs (Poly)'!I20</f>
        <v>0</v>
      </c>
    </row>
    <row r="21" spans="1:7">
      <c r="A21" s="4" t="str">
        <f>'Pellets (Poly)'!A21</f>
        <v>1.0.0</v>
      </c>
      <c r="B21" s="21" t="s">
        <v>3845</v>
      </c>
      <c r="C21" s="21" t="s">
        <v>3958</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c r="A22" s="4" t="str">
        <f>'Pellets (Poly)'!A22</f>
        <v>1.0.0</v>
      </c>
      <c r="B22" s="21" t="s">
        <v>3844</v>
      </c>
      <c r="C22" s="21" t="s">
        <v>3957</v>
      </c>
      <c r="D22" s="54" t="str">
        <f t="shared" si="0"/>
        <v>Stairs (Liquid Crystal Polymer)</v>
      </c>
      <c r="E22" s="54" t="str">
        <f xml:space="preserve"> 'Blocks (Poly)'!D22</f>
        <v>Block (Liquid Crystal Polymer)</v>
      </c>
      <c r="F22" s="54" t="str">
        <f>VLOOKUP(E22,'Blocks (Poly)'!D:F, 3, FALSE)</f>
        <v>Liquid Crystal Polymer</v>
      </c>
      <c r="G22">
        <f>'Slabs (Poly)'!I22</f>
        <v>0</v>
      </c>
    </row>
    <row r="23" spans="1:7">
      <c r="A23" s="4" t="str">
        <f>'Pellets (Poly)'!A23</f>
        <v>1.0.0</v>
      </c>
      <c r="B23" s="21" t="s">
        <v>3843</v>
      </c>
      <c r="C23" s="21" t="s">
        <v>3956</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c r="A24" s="4" t="str">
        <f>'Pellets (Poly)'!A24</f>
        <v>1.0.0</v>
      </c>
      <c r="B24" s="21" t="s">
        <v>3842</v>
      </c>
      <c r="C24" s="21" t="s">
        <v>3955</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c r="A25" s="4">
        <f>'Pellets (Poly)'!A25</f>
        <v>0</v>
      </c>
      <c r="B25" s="21" t="s">
        <v>3841</v>
      </c>
      <c r="C25" s="21" t="s">
        <v>3954</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c r="A26" s="4" t="str">
        <f>'Pellets (Poly)'!A26</f>
        <v>1.0.0</v>
      </c>
      <c r="B26" s="21" t="s">
        <v>3840</v>
      </c>
      <c r="C26" s="21" t="s">
        <v>3953</v>
      </c>
      <c r="D26" s="54" t="str">
        <f t="shared" si="0"/>
        <v>Stairs (Metaldehyde)</v>
      </c>
      <c r="E26" s="54" t="str">
        <f xml:space="preserve"> 'Blocks (Poly)'!D26</f>
        <v>Block (Metaldehyde)</v>
      </c>
      <c r="F26" s="54" t="str">
        <f>VLOOKUP(E26,'Blocks (Poly)'!D:F, 3, FALSE)</f>
        <v>Metaldehyde</v>
      </c>
      <c r="G26">
        <f>'Slabs (Poly)'!I26</f>
        <v>0</v>
      </c>
    </row>
    <row r="27" spans="1:7">
      <c r="A27" s="4">
        <f>'Pellets (Poly)'!A27</f>
        <v>0</v>
      </c>
      <c r="B27" s="21" t="s">
        <v>3839</v>
      </c>
      <c r="C27" s="21" t="s">
        <v>3952</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c r="A28" s="4" t="str">
        <f>'Pellets (Poly)'!A28</f>
        <v>1.0.0</v>
      </c>
      <c r="B28" s="21" t="s">
        <v>3838</v>
      </c>
      <c r="C28" s="21" t="s">
        <v>3951</v>
      </c>
      <c r="D28" s="54" t="str">
        <f t="shared" si="0"/>
        <v>Stairs (Paraformaldehyde)</v>
      </c>
      <c r="E28" s="54" t="str">
        <f xml:space="preserve"> 'Blocks (Poly)'!D28</f>
        <v>Block (Paraformaldehyde)</v>
      </c>
      <c r="F28" s="54" t="str">
        <f>VLOOKUP(E28,'Blocks (Poly)'!D:F, 3, FALSE)</f>
        <v>Paraformaldehyde</v>
      </c>
      <c r="G28">
        <f>'Slabs (Poly)'!I28</f>
        <v>0</v>
      </c>
    </row>
    <row r="29" spans="1:7">
      <c r="A29" s="4" t="str">
        <f>'Pellets (Poly)'!A29</f>
        <v>1.0.0</v>
      </c>
      <c r="B29" s="21" t="s">
        <v>3837</v>
      </c>
      <c r="C29" s="21" t="s">
        <v>3950</v>
      </c>
      <c r="D29" s="54" t="str">
        <f t="shared" si="0"/>
        <v>Stairs (Paraledhyde)</v>
      </c>
      <c r="E29" s="54" t="str">
        <f xml:space="preserve"> 'Blocks (Poly)'!D29</f>
        <v>Block (Paraledhyde)</v>
      </c>
      <c r="F29" s="54" t="str">
        <f>VLOOKUP(E29,'Blocks (Poly)'!D:F, 3, FALSE)</f>
        <v>Paraledhyde</v>
      </c>
      <c r="G29">
        <f>'Slabs (Poly)'!I29</f>
        <v>0</v>
      </c>
    </row>
    <row r="30" spans="1:7">
      <c r="A30" s="4">
        <f>'Pellets (Poly)'!A30</f>
        <v>0</v>
      </c>
      <c r="B30" s="21" t="s">
        <v>3836</v>
      </c>
      <c r="C30" s="21" t="s">
        <v>3949</v>
      </c>
      <c r="D30" s="54" t="str">
        <f t="shared" si="0"/>
        <v>Stairs (Phenolic Resin)</v>
      </c>
      <c r="E30" s="54" t="str">
        <f xml:space="preserve"> 'Blocks (Poly)'!D30</f>
        <v>Block (Phenolic Resin)</v>
      </c>
      <c r="F30" s="54" t="str">
        <f>VLOOKUP(E30,'Blocks (Poly)'!D:F, 3, FALSE)</f>
        <v>Phenolic Resin</v>
      </c>
      <c r="G30">
        <f>'Slabs (Poly)'!I30</f>
        <v>0</v>
      </c>
    </row>
    <row r="31" spans="1:7">
      <c r="A31" s="4" t="str">
        <f>'Pellets (Poly)'!A31</f>
        <v>1.0.0</v>
      </c>
      <c r="B31" s="21" t="s">
        <v>3835</v>
      </c>
      <c r="C31" s="21" t="s">
        <v>3948</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c r="A32" s="4">
        <f>'Pellets (Poly)'!A32</f>
        <v>0</v>
      </c>
      <c r="B32" s="21" t="s">
        <v>3834</v>
      </c>
      <c r="C32" s="21" t="s">
        <v>3947</v>
      </c>
      <c r="D32" s="54" t="str">
        <f t="shared" si="0"/>
        <v>Stairs (Poly1-Butene)</v>
      </c>
      <c r="E32" s="54" t="str">
        <f xml:space="preserve"> 'Blocks (Poly)'!D32</f>
        <v>Block (Poly1-Butene)</v>
      </c>
      <c r="F32" s="54" t="str">
        <f>VLOOKUP(E32,'Blocks (Poly)'!D:F, 3, FALSE)</f>
        <v>Poly1-Butene</v>
      </c>
      <c r="G32">
        <f>'Slabs (Poly)'!I32</f>
        <v>0</v>
      </c>
    </row>
    <row r="33" spans="1:7">
      <c r="A33" s="4">
        <f>'Pellets (Poly)'!A33</f>
        <v>0</v>
      </c>
      <c r="B33" s="21" t="s">
        <v>3833</v>
      </c>
      <c r="C33" s="21" t="s">
        <v>3946</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c r="A34" s="4">
        <f>'Pellets (Poly)'!A34</f>
        <v>0</v>
      </c>
      <c r="B34" s="21" t="s">
        <v>3832</v>
      </c>
      <c r="C34" s="21" t="s">
        <v>3945</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c r="A35" s="4">
        <f>'Pellets (Poly)'!A35</f>
        <v>0</v>
      </c>
      <c r="B35" s="21" t="s">
        <v>3831</v>
      </c>
      <c r="C35" s="21" t="s">
        <v>3944</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c r="A36" s="4">
        <f>'Pellets (Poly)'!A36</f>
        <v>0</v>
      </c>
      <c r="B36" s="21" t="s">
        <v>3830</v>
      </c>
      <c r="C36" s="21" t="s">
        <v>3943</v>
      </c>
      <c r="D36" s="54" t="str">
        <f t="shared" si="1"/>
        <v>Stairs (PolyAcrylic Ester)</v>
      </c>
      <c r="E36" s="54" t="str">
        <f xml:space="preserve"> 'Blocks (Poly)'!D36</f>
        <v>Block (PolyAcrylic Ester)</v>
      </c>
      <c r="F36" s="54" t="str">
        <f>VLOOKUP(E36,'Blocks (Poly)'!D:F, 3, FALSE)</f>
        <v>PolyAcrylic Ester</v>
      </c>
      <c r="G36">
        <f>'Slabs (Poly)'!I36</f>
        <v>0</v>
      </c>
    </row>
    <row r="37" spans="1:7">
      <c r="A37" s="4" t="str">
        <f>'Pellets (Poly)'!A37</f>
        <v>1.0.0</v>
      </c>
      <c r="B37" s="21" t="s">
        <v>3829</v>
      </c>
      <c r="C37" s="21" t="s">
        <v>3942</v>
      </c>
      <c r="D37" s="54" t="str">
        <f t="shared" si="1"/>
        <v>Stairs (PolyAcrylonitrile)</v>
      </c>
      <c r="E37" s="54" t="str">
        <f xml:space="preserve"> 'Blocks (Poly)'!D37</f>
        <v>Block (PolyAcrylonitrile)</v>
      </c>
      <c r="F37" s="54" t="str">
        <f>VLOOKUP(E37,'Blocks (Poly)'!D:F, 3, FALSE)</f>
        <v>PolyAcrylonitrile</v>
      </c>
      <c r="G37">
        <f>'Slabs (Poly)'!I37</f>
        <v>0</v>
      </c>
    </row>
    <row r="38" spans="1:7">
      <c r="A38" s="4" t="str">
        <f>'Pellets (Poly)'!A38</f>
        <v>1.0.0</v>
      </c>
      <c r="B38" s="21" t="s">
        <v>3828</v>
      </c>
      <c r="C38" s="21" t="s">
        <v>3941</v>
      </c>
      <c r="D38" s="54" t="str">
        <f t="shared" si="1"/>
        <v>Stairs (PolyButadiene)</v>
      </c>
      <c r="E38" s="54" t="str">
        <f xml:space="preserve"> 'Blocks (Poly)'!D38</f>
        <v>Block (PolyButadiene)</v>
      </c>
      <c r="F38" s="54" t="str">
        <f>VLOOKUP(E38,'Blocks (Poly)'!D:F, 3, FALSE)</f>
        <v>PolyButadiene</v>
      </c>
      <c r="G38">
        <f>'Slabs (Poly)'!I38</f>
        <v>0</v>
      </c>
    </row>
    <row r="39" spans="1:7">
      <c r="A39" s="4">
        <f>'Pellets (Poly)'!A39</f>
        <v>0</v>
      </c>
      <c r="B39" s="21" t="s">
        <v>3827</v>
      </c>
      <c r="C39" s="21" t="s">
        <v>3940</v>
      </c>
      <c r="D39" s="54" t="str">
        <f t="shared" si="1"/>
        <v>Stairs (PolyButadiene Rubber)</v>
      </c>
      <c r="E39" s="54" t="str">
        <f xml:space="preserve"> 'Blocks (Poly)'!D39</f>
        <v>Block (PolyButadiene Rubber)</v>
      </c>
      <c r="F39" s="54" t="str">
        <f>VLOOKUP(E39,'Blocks (Poly)'!D:F, 3, FALSE)</f>
        <v>PolyButadiene Rubber</v>
      </c>
      <c r="G39">
        <f>'Slabs (Poly)'!I39</f>
        <v>0</v>
      </c>
    </row>
    <row r="40" spans="1:7">
      <c r="A40" s="4" t="str">
        <f>'Pellets (Poly)'!A40</f>
        <v>1.0.0</v>
      </c>
      <c r="B40" s="21" t="s">
        <v>3826</v>
      </c>
      <c r="C40" s="21" t="s">
        <v>3939</v>
      </c>
      <c r="D40" s="54" t="str">
        <f t="shared" si="1"/>
        <v>Stairs (PolyButylene Succinate)</v>
      </c>
      <c r="E40" s="54" t="str">
        <f xml:space="preserve"> 'Blocks (Poly)'!D40</f>
        <v>Block (PolyButylene Succinate)</v>
      </c>
      <c r="F40" s="54" t="str">
        <f>VLOOKUP(E40,'Blocks (Poly)'!D:F, 3, FALSE)</f>
        <v>PolyButylene Succinate</v>
      </c>
      <c r="G40">
        <f>'Slabs (Poly)'!I40</f>
        <v>0</v>
      </c>
    </row>
    <row r="41" spans="1:7">
      <c r="A41" s="4" t="str">
        <f>'Pellets (Poly)'!A41</f>
        <v>1.0.0</v>
      </c>
      <c r="B41" s="21" t="s">
        <v>3825</v>
      </c>
      <c r="C41" s="21" t="s">
        <v>3938</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c r="A42" s="4" t="str">
        <f>'Pellets (Poly)'!A42</f>
        <v>1.0.0</v>
      </c>
      <c r="B42" s="21" t="s">
        <v>3824</v>
      </c>
      <c r="C42" s="21" t="s">
        <v>3937</v>
      </c>
      <c r="D42" s="54" t="str">
        <f t="shared" si="1"/>
        <v>Stairs (PolyCaprolactone)</v>
      </c>
      <c r="E42" s="54" t="str">
        <f xml:space="preserve"> 'Blocks (Poly)'!D42</f>
        <v>Block (PolyCaprolactone)</v>
      </c>
      <c r="F42" s="54" t="str">
        <f>VLOOKUP(E42,'Blocks (Poly)'!D:F, 3, FALSE)</f>
        <v>PolyCaprolactone</v>
      </c>
      <c r="G42">
        <f>'Slabs (Poly)'!I42</f>
        <v>0</v>
      </c>
    </row>
    <row r="43" spans="1:7">
      <c r="A43" s="4" t="str">
        <f>'Pellets (Poly)'!A43</f>
        <v>1.0.0</v>
      </c>
      <c r="B43" s="21" t="s">
        <v>3823</v>
      </c>
      <c r="C43" s="21" t="s">
        <v>3936</v>
      </c>
      <c r="D43" s="54" t="str">
        <f t="shared" si="1"/>
        <v>Stairs (PolyCarbonate)</v>
      </c>
      <c r="E43" s="54" t="str">
        <f xml:space="preserve"> 'Blocks (Poly)'!D43</f>
        <v>Block (PolyCarbonate)</v>
      </c>
      <c r="F43" s="54" t="str">
        <f>VLOOKUP(E43,'Blocks (Poly)'!D:F, 3, FALSE)</f>
        <v>PolyCarbonate</v>
      </c>
      <c r="G43">
        <f>'Slabs (Poly)'!I43</f>
        <v>0</v>
      </c>
    </row>
    <row r="44" spans="1:7">
      <c r="A44" s="4">
        <f>'Pellets (Poly)'!A44</f>
        <v>0</v>
      </c>
      <c r="B44" s="21" t="s">
        <v>3822</v>
      </c>
      <c r="C44" s="21" t="s">
        <v>3935</v>
      </c>
      <c r="D44" s="54" t="str">
        <f t="shared" si="1"/>
        <v>Stairs (PolyChloroPrene)</v>
      </c>
      <c r="E44" s="54" t="str">
        <f xml:space="preserve"> 'Blocks (Poly)'!D44</f>
        <v>Block (PolyChloroPrene)</v>
      </c>
      <c r="F44" s="54" t="str">
        <f>VLOOKUP(E44,'Blocks (Poly)'!D:F, 3, FALSE)</f>
        <v>PolyChloroPrene</v>
      </c>
      <c r="G44">
        <f>'Slabs (Poly)'!I44</f>
        <v>0</v>
      </c>
    </row>
    <row r="45" spans="1:7">
      <c r="A45" s="4">
        <f>'Pellets (Poly)'!A45</f>
        <v>0</v>
      </c>
      <c r="B45" s="21" t="s">
        <v>3821</v>
      </c>
      <c r="C45" s="21" t="s">
        <v>3934</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c r="A46" s="4" t="str">
        <f>'Pellets (Poly)'!A46</f>
        <v>1.0.0</v>
      </c>
      <c r="B46" s="21" t="s">
        <v>3820</v>
      </c>
      <c r="C46" s="21" t="s">
        <v>3933</v>
      </c>
      <c r="D46" s="54" t="str">
        <f t="shared" si="1"/>
        <v>Stairs (PolyDiMethylSiloxane)</v>
      </c>
      <c r="E46" s="54" t="str">
        <f xml:space="preserve"> 'Blocks (Poly)'!D46</f>
        <v>Block (PolyDiMethylSiloxane)</v>
      </c>
      <c r="F46" s="54" t="str">
        <f>VLOOKUP(E46,'Blocks (Poly)'!D:F, 3, FALSE)</f>
        <v>PolyDiMethylSiloxane</v>
      </c>
      <c r="G46">
        <f>'Slabs (Poly)'!I46</f>
        <v>0</v>
      </c>
    </row>
    <row r="47" spans="1:7">
      <c r="A47" s="4" t="str">
        <f>'Pellets (Poly)'!A47</f>
        <v>1.0.0</v>
      </c>
      <c r="B47" s="21" t="s">
        <v>3819</v>
      </c>
      <c r="C47" s="21" t="s">
        <v>3932</v>
      </c>
      <c r="D47" s="54" t="str">
        <f t="shared" si="1"/>
        <v>Stairs (PolyEther Ether Ketone)</v>
      </c>
      <c r="E47" s="54" t="str">
        <f xml:space="preserve"> 'Blocks (Poly)'!D47</f>
        <v>Block (PolyEther Ether Ketone)</v>
      </c>
      <c r="F47" s="54" t="str">
        <f>VLOOKUP(E47,'Blocks (Poly)'!D:F, 3, FALSE)</f>
        <v>PolyEther Ether Ketone</v>
      </c>
      <c r="G47">
        <f>'Slabs (Poly)'!I47</f>
        <v>0</v>
      </c>
    </row>
    <row r="48" spans="1:7">
      <c r="A48" s="4" t="str">
        <f>'Pellets (Poly)'!A48</f>
        <v>1.0.0</v>
      </c>
      <c r="B48" s="21" t="s">
        <v>3818</v>
      </c>
      <c r="C48" s="21" t="s">
        <v>3931</v>
      </c>
      <c r="D48" s="54" t="str">
        <f t="shared" si="1"/>
        <v>Stairs (PolyEtherImide)</v>
      </c>
      <c r="E48" s="54" t="str">
        <f xml:space="preserve"> 'Blocks (Poly)'!D48</f>
        <v>Block (PolyEtherImide)</v>
      </c>
      <c r="F48" s="54" t="str">
        <f>VLOOKUP(E48,'Blocks (Poly)'!D:F, 3, FALSE)</f>
        <v>PolyEtherImide</v>
      </c>
      <c r="G48">
        <f>'Slabs (Poly)'!I48</f>
        <v>0</v>
      </c>
    </row>
    <row r="49" spans="1:7">
      <c r="A49" s="4">
        <f>'Pellets (Poly)'!A49</f>
        <v>0</v>
      </c>
      <c r="B49" s="21" t="s">
        <v>3817</v>
      </c>
      <c r="C49" s="21" t="s">
        <v>3930</v>
      </c>
      <c r="D49" s="54" t="str">
        <f t="shared" si="1"/>
        <v>Stairs (PolyEthyl Acrylate)</v>
      </c>
      <c r="E49" s="54" t="str">
        <f xml:space="preserve"> 'Blocks (Poly)'!D49</f>
        <v>Block (PolyEthyl Acrylate)</v>
      </c>
      <c r="F49" s="54" t="str">
        <f>VLOOKUP(E49,'Blocks (Poly)'!D:F, 3, FALSE)</f>
        <v>PolyEthyl Acrylate</v>
      </c>
      <c r="G49">
        <f>'Slabs (Poly)'!I49</f>
        <v>0</v>
      </c>
    </row>
    <row r="50" spans="1:7">
      <c r="A50" s="4">
        <f>'Pellets (Poly)'!A50</f>
        <v>0</v>
      </c>
      <c r="B50" s="21" t="s">
        <v>3816</v>
      </c>
      <c r="C50" s="21" t="s">
        <v>3929</v>
      </c>
      <c r="D50" s="54" t="str">
        <f t="shared" si="1"/>
        <v>Stairs (PolyEthylene Adipate)</v>
      </c>
      <c r="E50" s="54" t="str">
        <f xml:space="preserve"> 'Blocks (Poly)'!D50</f>
        <v>Block (PolyEthylene Adipate)</v>
      </c>
      <c r="F50" s="54" t="str">
        <f>VLOOKUP(E50,'Blocks (Poly)'!D:F, 3, FALSE)</f>
        <v>PolyEthylene Adipate</v>
      </c>
      <c r="G50">
        <f>'Slabs (Poly)'!I50</f>
        <v>0</v>
      </c>
    </row>
    <row r="51" spans="1:7">
      <c r="A51" s="4" t="str">
        <f>'Pellets (Poly)'!A51</f>
        <v>1.0.0</v>
      </c>
      <c r="B51" s="21" t="s">
        <v>3815</v>
      </c>
      <c r="C51" s="21" t="s">
        <v>3928</v>
      </c>
      <c r="D51" s="54" t="str">
        <f t="shared" si="1"/>
        <v>Stairs (PolyEthylene Glycol)</v>
      </c>
      <c r="E51" s="54" t="str">
        <f xml:space="preserve"> 'Blocks (Poly)'!D51</f>
        <v>Block (PolyEthylene Glycol)</v>
      </c>
      <c r="F51" s="54" t="str">
        <f>VLOOKUP(E51,'Blocks (Poly)'!D:F, 3, FALSE)</f>
        <v>PolyEthylene Glycol</v>
      </c>
      <c r="G51">
        <f>'Slabs (Poly)'!I51</f>
        <v>0</v>
      </c>
    </row>
    <row r="52" spans="1:7">
      <c r="A52" s="4">
        <f>'Pellets (Poly)'!A52</f>
        <v>0</v>
      </c>
      <c r="B52" s="21" t="s">
        <v>3814</v>
      </c>
      <c r="C52" s="21" t="s">
        <v>3927</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c r="A53" s="4" t="str">
        <f>'Pellets (Poly)'!A53</f>
        <v>1.0.0</v>
      </c>
      <c r="B53" s="21" t="s">
        <v>3813</v>
      </c>
      <c r="C53" s="21" t="s">
        <v>3926</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c r="A54" s="4" t="str">
        <f>'Pellets (Poly)'!A54</f>
        <v>1.0.0</v>
      </c>
      <c r="B54" s="21" t="s">
        <v>3812</v>
      </c>
      <c r="C54" s="21" t="s">
        <v>3925</v>
      </c>
      <c r="D54" s="54" t="str">
        <f t="shared" si="1"/>
        <v>Stairs (PolyEthylene Oxide)</v>
      </c>
      <c r="E54" s="54" t="str">
        <f xml:space="preserve"> 'Blocks (Poly)'!D54</f>
        <v>Block (PolyEthylene Oxide)</v>
      </c>
      <c r="F54" s="54" t="str">
        <f>VLOOKUP(E54,'Blocks (Poly)'!D:F, 3, FALSE)</f>
        <v>PolyEthylene Oxide</v>
      </c>
      <c r="G54">
        <f>'Slabs (Poly)'!I54</f>
        <v>0</v>
      </c>
    </row>
    <row r="55" spans="1:7">
      <c r="A55" s="4">
        <f>'Pellets (Poly)'!A55</f>
        <v>0</v>
      </c>
      <c r="B55" s="21" t="s">
        <v>3811</v>
      </c>
      <c r="C55" s="21" t="s">
        <v>3924</v>
      </c>
      <c r="D55" s="54" t="str">
        <f t="shared" si="1"/>
        <v>Stairs (PolyEthylene Sulphide)</v>
      </c>
      <c r="E55" s="54" t="str">
        <f xml:space="preserve"> 'Blocks (Poly)'!D55</f>
        <v>Block (PolyEthylene Sulphide)</v>
      </c>
      <c r="F55" s="54" t="str">
        <f>VLOOKUP(E55,'Blocks (Poly)'!D:F, 3, FALSE)</f>
        <v>PolyEthylene Sulphide</v>
      </c>
      <c r="G55">
        <f>'Slabs (Poly)'!I55</f>
        <v>0</v>
      </c>
    </row>
    <row r="56" spans="1:7">
      <c r="A56" s="4" t="str">
        <f>'Pellets (Poly)'!A56</f>
        <v>1.0.0</v>
      </c>
      <c r="B56" s="21" t="s">
        <v>3810</v>
      </c>
      <c r="C56" s="21" t="s">
        <v>3923</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c r="A57" s="4" t="str">
        <f>'Pellets (Poly)'!A57</f>
        <v>1.0.0</v>
      </c>
      <c r="B57" s="21" t="s">
        <v>3809</v>
      </c>
      <c r="C57" s="21" t="s">
        <v>3922</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c r="A58" s="4" t="str">
        <f>'Pellets (Poly)'!A58</f>
        <v>1.0.0</v>
      </c>
      <c r="B58" s="21" t="s">
        <v>3808</v>
      </c>
      <c r="C58" s="21" t="s">
        <v>3921</v>
      </c>
      <c r="D58" s="54" t="str">
        <f t="shared" si="1"/>
        <v>Stairs (PolyGlycolic Acid)</v>
      </c>
      <c r="E58" s="54" t="str">
        <f xml:space="preserve"> 'Blocks (Poly)'!D58</f>
        <v>Block (PolyGlycolic Acid)</v>
      </c>
      <c r="F58" s="54" t="str">
        <f>VLOOKUP(E58,'Blocks (Poly)'!D:F, 3, FALSE)</f>
        <v>PolyGlycolic Acid</v>
      </c>
      <c r="G58">
        <f>'Slabs (Poly)'!I58</f>
        <v>0</v>
      </c>
    </row>
    <row r="59" spans="1:7">
      <c r="A59" s="4">
        <f>'Pellets (Poly)'!A59</f>
        <v>0</v>
      </c>
      <c r="B59" s="21" t="s">
        <v>3807</v>
      </c>
      <c r="C59" s="21" t="s">
        <v>3920</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c r="A60" s="4">
        <f>'Pellets (Poly)'!A60</f>
        <v>0</v>
      </c>
      <c r="B60" s="21" t="s">
        <v>3806</v>
      </c>
      <c r="C60" s="21" t="s">
        <v>3919</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c r="A61" s="4" t="str">
        <f>'Pellets (Poly)'!A61</f>
        <v>1.0.0</v>
      </c>
      <c r="B61" s="21" t="s">
        <v>3805</v>
      </c>
      <c r="C61" s="21" t="s">
        <v>3918</v>
      </c>
      <c r="D61" s="54" t="str">
        <f t="shared" si="1"/>
        <v>Stairs (PolyHydroxyalkanoate)</v>
      </c>
      <c r="E61" s="54" t="str">
        <f xml:space="preserve"> 'Blocks (Poly)'!D61</f>
        <v>Block (PolyHydroxyalkanoate)</v>
      </c>
      <c r="F61" s="54" t="str">
        <f>VLOOKUP(E61,'Blocks (Poly)'!D:F, 3, FALSE)</f>
        <v>PolyHydroxyalkanoate</v>
      </c>
      <c r="G61">
        <f>'Slabs (Poly)'!I61</f>
        <v>0</v>
      </c>
    </row>
    <row r="62" spans="1:7">
      <c r="A62" s="4">
        <f>'Pellets (Poly)'!A62</f>
        <v>0</v>
      </c>
      <c r="B62" s="21" t="s">
        <v>3804</v>
      </c>
      <c r="C62" s="21" t="s">
        <v>3917</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c r="A63" s="4" t="str">
        <f>'Pellets (Poly)'!A63</f>
        <v>1.0.0</v>
      </c>
      <c r="B63" s="21" t="s">
        <v>3803</v>
      </c>
      <c r="C63" s="21" t="s">
        <v>3916</v>
      </c>
      <c r="D63" s="54" t="str">
        <f t="shared" si="1"/>
        <v>Stairs (PolyImide)</v>
      </c>
      <c r="E63" s="54" t="str">
        <f xml:space="preserve"> 'Blocks (Poly)'!D63</f>
        <v>Block (PolyImide)</v>
      </c>
      <c r="F63" s="54" t="str">
        <f>VLOOKUP(E63,'Blocks (Poly)'!D:F, 3, FALSE)</f>
        <v>PolyImide</v>
      </c>
      <c r="G63">
        <f>'Slabs (Poly)'!I63</f>
        <v>0</v>
      </c>
    </row>
    <row r="64" spans="1:7">
      <c r="A64" s="4">
        <f>'Pellets (Poly)'!A64</f>
        <v>0</v>
      </c>
      <c r="B64" s="21" t="s">
        <v>3802</v>
      </c>
      <c r="C64" s="21" t="s">
        <v>3915</v>
      </c>
      <c r="D64" s="54" t="str">
        <f t="shared" si="1"/>
        <v>Stairs (PolyIsoBorynl Acrylate)</v>
      </c>
      <c r="E64" s="54" t="str">
        <f xml:space="preserve"> 'Blocks (Poly)'!D64</f>
        <v>Block (PolyIsoBorynl Acrylate)</v>
      </c>
      <c r="F64" s="54" t="str">
        <f>VLOOKUP(E64,'Blocks (Poly)'!D:F, 3, FALSE)</f>
        <v>PolyIsoBorynl Acrylate</v>
      </c>
      <c r="G64">
        <f>'Slabs (Poly)'!I64</f>
        <v>0</v>
      </c>
    </row>
    <row r="65" spans="1:7">
      <c r="A65" s="4">
        <f>'Pellets (Poly)'!A65</f>
        <v>0</v>
      </c>
      <c r="B65" s="21" t="s">
        <v>3801</v>
      </c>
      <c r="C65" s="21" t="s">
        <v>3914</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c r="A66" s="4" t="str">
        <f>'Pellets (Poly)'!A66</f>
        <v>1.0.0</v>
      </c>
      <c r="B66" s="21" t="s">
        <v>3800</v>
      </c>
      <c r="C66" s="21" t="s">
        <v>3913</v>
      </c>
      <c r="D66" s="54" t="str">
        <f t="shared" si="2"/>
        <v>Stairs (PolyIsoButylene)</v>
      </c>
      <c r="E66" s="54" t="str">
        <f xml:space="preserve"> 'Blocks (Poly)'!D66</f>
        <v>Block (PolyIsoButylene)</v>
      </c>
      <c r="F66" s="54" t="str">
        <f>VLOOKUP(E66,'Blocks (Poly)'!D:F, 3, FALSE)</f>
        <v>PolyIsoButylene</v>
      </c>
      <c r="G66">
        <f>'Slabs (Poly)'!I66</f>
        <v>0</v>
      </c>
    </row>
    <row r="67" spans="1:7">
      <c r="A67" s="4" t="str">
        <f>'Pellets (Poly)'!A67</f>
        <v>1.0.0</v>
      </c>
      <c r="B67" s="21" t="s">
        <v>3799</v>
      </c>
      <c r="C67" s="21" t="s">
        <v>3912</v>
      </c>
      <c r="D67" s="54" t="str">
        <f t="shared" si="2"/>
        <v>Stairs (PolyIsoPrene)</v>
      </c>
      <c r="E67" s="54" t="str">
        <f xml:space="preserve"> 'Blocks (Poly)'!D67</f>
        <v>Block (PolyIsoPrene)</v>
      </c>
      <c r="F67" s="54" t="str">
        <f>VLOOKUP(E67,'Blocks (Poly)'!D:F, 3, FALSE)</f>
        <v>PolyIsoPrene</v>
      </c>
      <c r="G67">
        <f>'Slabs (Poly)'!I67</f>
        <v>6</v>
      </c>
    </row>
    <row r="68" spans="1:7">
      <c r="A68" s="4" t="str">
        <f>'Pellets (Poly)'!A68</f>
        <v>1.0.0</v>
      </c>
      <c r="B68" s="21" t="s">
        <v>3798</v>
      </c>
      <c r="C68" s="21" t="s">
        <v>3911</v>
      </c>
      <c r="D68" s="54" t="str">
        <f t="shared" si="2"/>
        <v>Stairs (PolyLactic Acid)</v>
      </c>
      <c r="E68" s="54" t="str">
        <f xml:space="preserve"> 'Blocks (Poly)'!D68</f>
        <v>Block (PolyLactic Acid)</v>
      </c>
      <c r="F68" s="54" t="str">
        <f>VLOOKUP(E68,'Blocks (Poly)'!D:F, 3, FALSE)</f>
        <v>PolyLactic Acid</v>
      </c>
      <c r="G68">
        <f>'Slabs (Poly)'!I68</f>
        <v>0</v>
      </c>
    </row>
    <row r="69" spans="1:7">
      <c r="A69" s="4">
        <f>'Pellets (Poly)'!A69</f>
        <v>0</v>
      </c>
      <c r="B69" s="21" t="s">
        <v>3797</v>
      </c>
      <c r="C69" s="21" t="s">
        <v>3910</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c r="A70" s="4">
        <f>'Pellets (Poly)'!A70</f>
        <v>0</v>
      </c>
      <c r="B70" s="21" t="s">
        <v>3796</v>
      </c>
      <c r="C70" s="21" t="s">
        <v>3909</v>
      </c>
      <c r="D70" s="54" t="str">
        <f t="shared" si="2"/>
        <v>Stairs (PolyMethyl Acrylate)</v>
      </c>
      <c r="E70" s="54" t="str">
        <f xml:space="preserve"> 'Blocks (Poly)'!D70</f>
        <v>Block (PolyMethyl Acrylate)</v>
      </c>
      <c r="F70" s="54" t="str">
        <f>VLOOKUP(E70,'Blocks (Poly)'!D:F, 3, FALSE)</f>
        <v>PolyMethyl Acrylate</v>
      </c>
      <c r="G70">
        <f>'Slabs (Poly)'!I70</f>
        <v>0</v>
      </c>
    </row>
    <row r="71" spans="1:7">
      <c r="A71" s="4">
        <f>'Pellets (Poly)'!A71</f>
        <v>0</v>
      </c>
      <c r="B71" s="21" t="s">
        <v>3795</v>
      </c>
      <c r="C71" s="21" t="s">
        <v>3908</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c r="A72" s="4">
        <f>'Pellets (Poly)'!A72</f>
        <v>0</v>
      </c>
      <c r="B72" s="21" t="s">
        <v>3794</v>
      </c>
      <c r="C72" s="21" t="s">
        <v>3907</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c r="A73" s="4">
        <f>'Pellets (Poly)'!A73</f>
        <v>0</v>
      </c>
      <c r="B73" s="21" t="s">
        <v>3793</v>
      </c>
      <c r="C73" s="21" t="s">
        <v>3906</v>
      </c>
      <c r="D73" s="54" t="str">
        <f t="shared" si="2"/>
        <v>Stairs (PolyM-Methyl Styrene)</v>
      </c>
      <c r="E73" s="54" t="str">
        <f xml:space="preserve"> 'Blocks (Poly)'!D73</f>
        <v>Block (PolyM-Methyl Styrene)</v>
      </c>
      <c r="F73" s="54" t="str">
        <f>VLOOKUP(E73,'Blocks (Poly)'!D:F, 3, FALSE)</f>
        <v>PolyM-Methyl Styrene</v>
      </c>
      <c r="G73">
        <f>'Slabs (Poly)'!I73</f>
        <v>0</v>
      </c>
    </row>
    <row r="74" spans="1:7">
      <c r="A74" s="4">
        <f>'Pellets (Poly)'!A74</f>
        <v>0</v>
      </c>
      <c r="B74" s="21" t="s">
        <v>3792</v>
      </c>
      <c r="C74" s="21" t="s">
        <v>3905</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c r="A75" s="4">
        <f>'Pellets (Poly)'!A75</f>
        <v>0</v>
      </c>
      <c r="B75" s="21" t="s">
        <v>3791</v>
      </c>
      <c r="C75" s="21" t="s">
        <v>3904</v>
      </c>
      <c r="D75" s="54" t="str">
        <f t="shared" si="2"/>
        <v>Stairs (PolyN-Butyl Acrylate)</v>
      </c>
      <c r="E75" s="54" t="str">
        <f xml:space="preserve"> 'Blocks (Poly)'!D75</f>
        <v>Block (PolyN-Butyl Acrylate)</v>
      </c>
      <c r="F75" s="54" t="str">
        <f>VLOOKUP(E75,'Blocks (Poly)'!D:F, 3, FALSE)</f>
        <v>PolyN-Butyl Acrylate</v>
      </c>
      <c r="G75">
        <f>'Slabs (Poly)'!I75</f>
        <v>0</v>
      </c>
    </row>
    <row r="76" spans="1:7">
      <c r="A76" s="4" t="str">
        <f>'Pellets (Poly)'!A76</f>
        <v>1.0.0</v>
      </c>
      <c r="B76" s="21" t="s">
        <v>3790</v>
      </c>
      <c r="C76" s="21" t="s">
        <v>3903</v>
      </c>
      <c r="D76" s="54" t="str">
        <f t="shared" si="2"/>
        <v>Stairs (PolyOxymethylene)</v>
      </c>
      <c r="E76" s="54" t="str">
        <f xml:space="preserve"> 'Blocks (Poly)'!D76</f>
        <v>Block (PolyOxymethylene)</v>
      </c>
      <c r="F76" s="54" t="str">
        <f>VLOOKUP(E76,'Blocks (Poly)'!D:F, 3, FALSE)</f>
        <v>PolyOxymethylene</v>
      </c>
      <c r="G76">
        <f>'Slabs (Poly)'!I76</f>
        <v>0</v>
      </c>
    </row>
    <row r="77" spans="1:7">
      <c r="A77" s="4">
        <f>'Pellets (Poly)'!A77</f>
        <v>0</v>
      </c>
      <c r="B77" s="21" t="s">
        <v>3789</v>
      </c>
      <c r="C77" s="21" t="s">
        <v>3902</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c r="A78" s="4">
        <f>'Pellets (Poly)'!A78</f>
        <v>0</v>
      </c>
      <c r="B78" s="21" t="s">
        <v>3788</v>
      </c>
      <c r="C78" s="21" t="s">
        <v>3901</v>
      </c>
      <c r="D78" s="54" t="str">
        <f t="shared" si="2"/>
        <v>Stairs (PolyPhenol)</v>
      </c>
      <c r="E78" s="54" t="str">
        <f xml:space="preserve"> 'Blocks (Poly)'!D78</f>
        <v>Block (PolyPhenol)</v>
      </c>
      <c r="F78" s="54" t="str">
        <f>VLOOKUP(E78,'Blocks (Poly)'!D:F, 3, FALSE)</f>
        <v>PolyPhenol</v>
      </c>
      <c r="G78">
        <f>'Slabs (Poly)'!I78</f>
        <v>0</v>
      </c>
    </row>
    <row r="79" spans="1:7">
      <c r="A79" s="4">
        <f>'Pellets (Poly)'!A79</f>
        <v>0</v>
      </c>
      <c r="B79" s="21" t="s">
        <v>3787</v>
      </c>
      <c r="C79" s="21" t="s">
        <v>3900</v>
      </c>
      <c r="D79" s="54" t="str">
        <f t="shared" si="2"/>
        <v>Stairs (PolyPhenylene Oxide)</v>
      </c>
      <c r="E79" s="54" t="str">
        <f xml:space="preserve"> 'Blocks (Poly)'!D79</f>
        <v>Block (PolyPhenylene Oxide)</v>
      </c>
      <c r="F79" s="54" t="str">
        <f>VLOOKUP(E79,'Blocks (Poly)'!D:F, 3, FALSE)</f>
        <v>PolyPhenylene Oxide</v>
      </c>
      <c r="G79">
        <f>'Slabs (Poly)'!I79</f>
        <v>0</v>
      </c>
    </row>
    <row r="80" spans="1:7">
      <c r="A80" s="4">
        <f>'Pellets (Poly)'!A80</f>
        <v>0</v>
      </c>
      <c r="B80" s="21" t="s">
        <v>3786</v>
      </c>
      <c r="C80" s="21" t="s">
        <v>3899</v>
      </c>
      <c r="D80" s="54" t="str">
        <f t="shared" si="2"/>
        <v>Stairs (PolyPhosphazene)</v>
      </c>
      <c r="E80" s="54" t="str">
        <f xml:space="preserve"> 'Blocks (Poly)'!D80</f>
        <v>Block (PolyPhosphazene)</v>
      </c>
      <c r="F80" s="54" t="str">
        <f>VLOOKUP(E80,'Blocks (Poly)'!D:F, 3, FALSE)</f>
        <v>PolyPhosphazene</v>
      </c>
      <c r="G80">
        <f>'Slabs (Poly)'!I80</f>
        <v>0</v>
      </c>
    </row>
    <row r="81" spans="1:7">
      <c r="A81" s="4">
        <f>'Pellets (Poly)'!A81</f>
        <v>0</v>
      </c>
      <c r="B81" s="21" t="s">
        <v>3785</v>
      </c>
      <c r="C81" s="21" t="s">
        <v>3898</v>
      </c>
      <c r="D81" s="54" t="str">
        <f t="shared" si="2"/>
        <v>Stairs (PolyP-Methyl Styrene)</v>
      </c>
      <c r="E81" s="54" t="str">
        <f xml:space="preserve"> 'Blocks (Poly)'!D81</f>
        <v>Block (PolyP-Methyl Styrene)</v>
      </c>
      <c r="F81" s="54" t="str">
        <f>VLOOKUP(E81,'Blocks (Poly)'!D:F, 3, FALSE)</f>
        <v>PolyP-Methyl Styrene</v>
      </c>
      <c r="G81">
        <f>'Slabs (Poly)'!I81</f>
        <v>0</v>
      </c>
    </row>
    <row r="82" spans="1:7">
      <c r="A82" s="4">
        <f>'Pellets (Poly)'!A82</f>
        <v>0</v>
      </c>
      <c r="B82" s="21" t="s">
        <v>3784</v>
      </c>
      <c r="C82" s="21" t="s">
        <v>3897</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c r="A83" s="4">
        <f>'Pellets (Poly)'!A83</f>
        <v>0</v>
      </c>
      <c r="B83" s="21" t="s">
        <v>3783</v>
      </c>
      <c r="C83" s="21" t="s">
        <v>3896</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c r="A84" s="4" t="str">
        <f>'Pellets (Poly)'!A84</f>
        <v>1.0.0</v>
      </c>
      <c r="B84" s="21" t="s">
        <v>3782</v>
      </c>
      <c r="C84" s="21" t="s">
        <v>3895</v>
      </c>
      <c r="D84" s="54" t="str">
        <f t="shared" si="2"/>
        <v>Stairs (PolyPropylene)</v>
      </c>
      <c r="E84" s="54" t="str">
        <f xml:space="preserve"> 'Blocks (Poly)'!D84</f>
        <v>Block (PolyPropylene)</v>
      </c>
      <c r="F84" s="54" t="str">
        <f>VLOOKUP(E84,'Blocks (Poly)'!D:F, 3, FALSE)</f>
        <v>PolyPropylene</v>
      </c>
      <c r="G84">
        <f>'Slabs (Poly)'!I84</f>
        <v>0</v>
      </c>
    </row>
    <row r="85" spans="1:7">
      <c r="A85" s="4">
        <f>'Pellets (Poly)'!A85</f>
        <v>0</v>
      </c>
      <c r="B85" s="21" t="s">
        <v>3781</v>
      </c>
      <c r="C85" s="21" t="s">
        <v>3894</v>
      </c>
      <c r="D85" s="54" t="str">
        <f t="shared" si="2"/>
        <v>Stairs (PolyPropylene Glycol)</v>
      </c>
      <c r="E85" s="54" t="str">
        <f xml:space="preserve"> 'Blocks (Poly)'!D85</f>
        <v>Block (PolyPropylene Glycol)</v>
      </c>
      <c r="F85" s="54" t="str">
        <f>VLOOKUP(E85,'Blocks (Poly)'!D:F, 3, FALSE)</f>
        <v>PolyPropylene Glycol</v>
      </c>
      <c r="G85">
        <f>'Slabs (Poly)'!I85</f>
        <v>0</v>
      </c>
    </row>
    <row r="86" spans="1:7">
      <c r="A86" s="4">
        <f>'Pellets (Poly)'!A86</f>
        <v>0</v>
      </c>
      <c r="B86" s="21" t="s">
        <v>3780</v>
      </c>
      <c r="C86" s="21" t="s">
        <v>3893</v>
      </c>
      <c r="D86" s="54" t="str">
        <f t="shared" si="2"/>
        <v>Stairs (PolyPropylene Oxide)</v>
      </c>
      <c r="E86" s="54" t="str">
        <f xml:space="preserve"> 'Blocks (Poly)'!D86</f>
        <v>Block (PolyPropylene Oxide)</v>
      </c>
      <c r="F86" s="54" t="str">
        <f>VLOOKUP(E86,'Blocks (Poly)'!D:F, 3, FALSE)</f>
        <v>PolyPropylene Oxide</v>
      </c>
      <c r="G86">
        <f>'Slabs (Poly)'!I86</f>
        <v>0</v>
      </c>
    </row>
    <row r="87" spans="1:7">
      <c r="A87" s="4" t="str">
        <f>'Pellets (Poly)'!A87</f>
        <v>1.0.0</v>
      </c>
      <c r="B87" s="21" t="s">
        <v>3779</v>
      </c>
      <c r="C87" s="21" t="s">
        <v>3892</v>
      </c>
      <c r="D87" s="54" t="str">
        <f t="shared" si="2"/>
        <v>Stairs (PolyStyrene)</v>
      </c>
      <c r="E87" s="54" t="str">
        <f xml:space="preserve"> 'Blocks (Poly)'!D87</f>
        <v>Block (PolyStyrene)</v>
      </c>
      <c r="F87" s="54" t="str">
        <f>VLOOKUP(E87,'Blocks (Poly)'!D:F, 3, FALSE)</f>
        <v>PolyStyrene</v>
      </c>
      <c r="G87">
        <f>'Slabs (Poly)'!I87</f>
        <v>0</v>
      </c>
    </row>
    <row r="88" spans="1:7">
      <c r="A88" s="4">
        <f>'Pellets (Poly)'!A88</f>
        <v>0</v>
      </c>
      <c r="B88" s="21" t="s">
        <v>3778</v>
      </c>
      <c r="C88" s="21" t="s">
        <v>3891</v>
      </c>
      <c r="D88" s="54" t="str">
        <f t="shared" si="2"/>
        <v>Stairs (PolyTert-Butyl Acrylate)</v>
      </c>
      <c r="E88" s="54" t="str">
        <f xml:space="preserve"> 'Blocks (Poly)'!D88</f>
        <v>Block (PolyTert-Butyl Acrylate)</v>
      </c>
      <c r="F88" s="54" t="str">
        <f>VLOOKUP(E88,'Blocks (Poly)'!D:F, 3, FALSE)</f>
        <v>PolyTert-Butyl Acrylate</v>
      </c>
      <c r="G88">
        <f>'Slabs (Poly)'!I88</f>
        <v>0</v>
      </c>
    </row>
    <row r="89" spans="1:7">
      <c r="A89" s="4" t="str">
        <f>'Pellets (Poly)'!A89</f>
        <v>1.0.0</v>
      </c>
      <c r="B89" s="21" t="s">
        <v>3777</v>
      </c>
      <c r="C89" s="21" t="s">
        <v>3890</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c r="A90" s="4">
        <f>'Pellets (Poly)'!A90</f>
        <v>0</v>
      </c>
      <c r="B90" s="21" t="s">
        <v>3776</v>
      </c>
      <c r="C90" s="21" t="s">
        <v>3889</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c r="A91" s="4">
        <f>'Pellets (Poly)'!A91</f>
        <v>0</v>
      </c>
      <c r="B91" s="21" t="s">
        <v>3775</v>
      </c>
      <c r="C91" s="21" t="s">
        <v>3888</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c r="A92" s="4">
        <f>'Pellets (Poly)'!A92</f>
        <v>0</v>
      </c>
      <c r="B92" s="21" t="s">
        <v>3774</v>
      </c>
      <c r="C92" s="21" t="s">
        <v>3887</v>
      </c>
      <c r="D92" s="54" t="str">
        <f t="shared" si="2"/>
        <v>Stairs (PolyThiazyl)</v>
      </c>
      <c r="E92" s="54" t="str">
        <f xml:space="preserve"> 'Blocks (Poly)'!D92</f>
        <v>Block (PolyThiazyl)</v>
      </c>
      <c r="F92" s="54" t="str">
        <f>VLOOKUP(E92,'Blocks (Poly)'!D:F, 3, FALSE)</f>
        <v>PolyThiazyl</v>
      </c>
      <c r="G92">
        <f>'Slabs (Poly)'!I92</f>
        <v>0</v>
      </c>
    </row>
    <row r="93" spans="1:7">
      <c r="A93" s="4" t="str">
        <f>'Pellets (Poly)'!A93</f>
        <v>1.0.0</v>
      </c>
      <c r="B93" s="21" t="s">
        <v>3773</v>
      </c>
      <c r="C93" s="21" t="s">
        <v>3886</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c r="A94" s="4" t="str">
        <f>'Pellets (Poly)'!A94</f>
        <v>1.0.0</v>
      </c>
      <c r="B94" s="21" t="s">
        <v>3772</v>
      </c>
      <c r="C94" s="21" t="s">
        <v>3885</v>
      </c>
      <c r="D94" s="54" t="str">
        <f t="shared" si="2"/>
        <v>Stairs (PolyUrethane)</v>
      </c>
      <c r="E94" s="54" t="str">
        <f xml:space="preserve"> 'Blocks (Poly)'!D94</f>
        <v>Block (PolyUrethane)</v>
      </c>
      <c r="F94" s="54" t="str">
        <f>VLOOKUP(E94,'Blocks (Poly)'!D:F, 3, FALSE)</f>
        <v>PolyUrethane</v>
      </c>
      <c r="G94">
        <f>'Slabs (Poly)'!I94</f>
        <v>0</v>
      </c>
    </row>
    <row r="95" spans="1:7">
      <c r="A95" s="4" t="str">
        <f>'Pellets (Poly)'!A95</f>
        <v>1.0.0</v>
      </c>
      <c r="B95" s="21" t="s">
        <v>3771</v>
      </c>
      <c r="C95" s="21" t="s">
        <v>3884</v>
      </c>
      <c r="D95" s="54" t="str">
        <f t="shared" si="2"/>
        <v>Stairs (PolyVinyl Acetate)</v>
      </c>
      <c r="E95" s="54" t="str">
        <f xml:space="preserve"> 'Blocks (Poly)'!D95</f>
        <v>Block (PolyVinyl Acetate)</v>
      </c>
      <c r="F95" s="54" t="str">
        <f>VLOOKUP(E95,'Blocks (Poly)'!D:F, 3, FALSE)</f>
        <v>PolyVinyl Acetate</v>
      </c>
      <c r="G95">
        <f>'Slabs (Poly)'!I95</f>
        <v>0</v>
      </c>
    </row>
    <row r="96" spans="1:7">
      <c r="A96" s="4" t="str">
        <f>'Pellets (Poly)'!A96</f>
        <v>1.0.0</v>
      </c>
      <c r="B96" s="21" t="s">
        <v>3770</v>
      </c>
      <c r="C96" s="21" t="s">
        <v>3883</v>
      </c>
      <c r="D96" s="54" t="str">
        <f t="shared" si="2"/>
        <v>Stairs (PolyVinyl Alcohol)</v>
      </c>
      <c r="E96" s="54" t="str">
        <f xml:space="preserve"> 'Blocks (Poly)'!D96</f>
        <v>Block (PolyVinyl Alcohol)</v>
      </c>
      <c r="F96" s="54" t="str">
        <f>VLOOKUP(E96,'Blocks (Poly)'!D:F, 3, FALSE)</f>
        <v>PolyVinyl Alcohol</v>
      </c>
      <c r="G96">
        <f>'Slabs (Poly)'!I96</f>
        <v>0</v>
      </c>
    </row>
    <row r="97" spans="1:7">
      <c r="A97" s="4">
        <f>'Pellets (Poly)'!A97</f>
        <v>0</v>
      </c>
      <c r="B97" s="21" t="s">
        <v>3769</v>
      </c>
      <c r="C97" s="21" t="s">
        <v>3882</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c r="A98" s="4" t="str">
        <f>'Pellets (Poly)'!A98</f>
        <v>1.0.0</v>
      </c>
      <c r="B98" s="21" t="s">
        <v>3768</v>
      </c>
      <c r="C98" s="21" t="s">
        <v>3881</v>
      </c>
      <c r="D98" s="54" t="str">
        <f t="shared" si="3"/>
        <v>Stairs (PolyVinyl Chloride)</v>
      </c>
      <c r="E98" s="54" t="str">
        <f xml:space="preserve"> 'Blocks (Poly)'!D98</f>
        <v>Block (PolyVinyl Chloride)</v>
      </c>
      <c r="F98" s="54" t="str">
        <f>VLOOKUP(E98,'Blocks (Poly)'!D:F, 3, FALSE)</f>
        <v>PolyVinyl Chloride</v>
      </c>
      <c r="G98">
        <f>'Slabs (Poly)'!I98</f>
        <v>0</v>
      </c>
    </row>
    <row r="99" spans="1:7">
      <c r="A99" s="4" t="str">
        <f>'Pellets (Poly)'!A99</f>
        <v>1.0.0</v>
      </c>
      <c r="B99" s="21" t="s">
        <v>3767</v>
      </c>
      <c r="C99" s="21" t="s">
        <v>3880</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c r="A100" s="4">
        <f>'Pellets (Poly)'!A100</f>
        <v>0</v>
      </c>
      <c r="B100" s="21" t="s">
        <v>3766</v>
      </c>
      <c r="C100" s="21" t="s">
        <v>3879</v>
      </c>
      <c r="D100" s="54" t="str">
        <f t="shared" si="3"/>
        <v>Stairs (PolyVinyl Fluoride)</v>
      </c>
      <c r="E100" s="54" t="str">
        <f xml:space="preserve"> 'Blocks (Poly)'!D100</f>
        <v>Block (PolyVinyl Fluoride)</v>
      </c>
      <c r="F100" s="54" t="str">
        <f>VLOOKUP(E100,'Blocks (Poly)'!D:F, 3, FALSE)</f>
        <v>PolyVinyl Fluoride</v>
      </c>
      <c r="G100">
        <f>'Slabs (Poly)'!I100</f>
        <v>0</v>
      </c>
    </row>
    <row r="101" spans="1:7">
      <c r="A101" s="4">
        <f>'Pellets (Poly)'!A101</f>
        <v>0</v>
      </c>
      <c r="B101" s="21" t="s">
        <v>3765</v>
      </c>
      <c r="C101" s="21" t="s">
        <v>3878</v>
      </c>
      <c r="D101" s="54" t="str">
        <f t="shared" si="3"/>
        <v>Stairs (PolyVinyl Formal)</v>
      </c>
      <c r="E101" s="54" t="str">
        <f xml:space="preserve"> 'Blocks (Poly)'!D101</f>
        <v>Block (PolyVinyl Formal)</v>
      </c>
      <c r="F101" s="54" t="str">
        <f>VLOOKUP(E101,'Blocks (Poly)'!D:F, 3, FALSE)</f>
        <v>PolyVinyl Formal</v>
      </c>
      <c r="G101">
        <f>'Slabs (Poly)'!I101</f>
        <v>0</v>
      </c>
    </row>
    <row r="102" spans="1:7">
      <c r="A102" s="4">
        <f>'Pellets (Poly)'!A102</f>
        <v>0</v>
      </c>
      <c r="B102" s="21" t="s">
        <v>3764</v>
      </c>
      <c r="C102" s="21" t="s">
        <v>3877</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c r="A103" s="4">
        <f>'Pellets (Poly)'!A103</f>
        <v>0</v>
      </c>
      <c r="B103" s="21" t="s">
        <v>3763</v>
      </c>
      <c r="C103" s="21" t="s">
        <v>3876</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c r="A104" s="4">
        <f>'Pellets (Poly)'!A104</f>
        <v>0</v>
      </c>
      <c r="B104" s="21" t="s">
        <v>3762</v>
      </c>
      <c r="C104" s="21" t="s">
        <v>3875</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c r="A105" s="4">
        <f>'Pellets (Poly)'!A105</f>
        <v>0</v>
      </c>
      <c r="B105" s="21" t="s">
        <v>3761</v>
      </c>
      <c r="C105" s="21" t="s">
        <v>3874</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c r="A106" s="4">
        <f>'Pellets (Poly)'!A106</f>
        <v>0</v>
      </c>
      <c r="B106" s="21" t="s">
        <v>3760</v>
      </c>
      <c r="C106" s="21" t="s">
        <v>3873</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c r="A107" s="4" t="str">
        <f>'Pellets (Poly)'!A107</f>
        <v>1.0.0</v>
      </c>
      <c r="B107" s="21" t="s">
        <v>3759</v>
      </c>
      <c r="C107" s="21" t="s">
        <v>3872</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c r="A108" s="4">
        <f>'Pellets (Poly)'!A108</f>
        <v>0</v>
      </c>
      <c r="B108" s="21" t="s">
        <v>3758</v>
      </c>
      <c r="C108" s="21" t="s">
        <v>3871</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c r="A109" s="4">
        <f>'Pellets (Poly)'!A109</f>
        <v>0</v>
      </c>
      <c r="B109" s="21" t="s">
        <v>3757</v>
      </c>
      <c r="C109" s="21" t="s">
        <v>3870</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c r="A110" s="4">
        <f>'Pellets (Poly)'!A110</f>
        <v>0</v>
      </c>
      <c r="B110" s="21" t="s">
        <v>3756</v>
      </c>
      <c r="C110" s="21" t="s">
        <v>3869</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c r="A111" s="4" t="str">
        <f>'Pellets (Poly)'!A111</f>
        <v>1.0.0</v>
      </c>
      <c r="B111" s="21" t="s">
        <v>3755</v>
      </c>
      <c r="C111" s="21" t="s">
        <v>3868</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c r="A112" s="4">
        <f>'Pellets (Poly)'!A112</f>
        <v>0</v>
      </c>
      <c r="B112" s="21" t="s">
        <v>3754</v>
      </c>
      <c r="C112" s="21" t="s">
        <v>3867</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c r="A113" s="4" t="str">
        <f>'Pellets (Poly)'!A113</f>
        <v>1.0.0</v>
      </c>
      <c r="B113" s="21" t="s">
        <v>3753</v>
      </c>
      <c r="C113" s="21" t="s">
        <v>3866</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c r="A114" s="4" t="str">
        <f>'Pellets (Poly)'!A114</f>
        <v>1.0.0</v>
      </c>
      <c r="B114" s="21" t="s">
        <v>3752</v>
      </c>
      <c r="C114" s="21" t="s">
        <v>3865</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c r="A115" s="4"/>
    </row>
    <row r="116" spans="1:7">
      <c r="A116" s="4"/>
    </row>
    <row r="117" spans="1:7">
      <c r="A117" s="4"/>
    </row>
    <row r="118" spans="1:7">
      <c r="A118" s="4"/>
    </row>
    <row r="119" spans="1:7">
      <c r="A119" s="4"/>
    </row>
    <row r="120" spans="1:7">
      <c r="A120" s="4"/>
    </row>
    <row r="121" spans="1:7">
      <c r="A121" s="4"/>
    </row>
    <row r="122" spans="1:7">
      <c r="A122" s="4"/>
    </row>
    <row r="123" spans="1:7">
      <c r="A123" s="4"/>
    </row>
    <row r="124" spans="1:7">
      <c r="A124" s="4"/>
    </row>
    <row r="125" spans="1:7">
      <c r="A125" s="4"/>
    </row>
    <row r="126" spans="1:7">
      <c r="A126" s="4"/>
    </row>
    <row r="127" spans="1:7">
      <c r="A127" s="4"/>
    </row>
    <row r="128" spans="1:7">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27"/>
  <sheetViews>
    <sheetView workbookViewId="0">
      <selection activeCell="C24" sqref="C24"/>
    </sheetView>
  </sheetViews>
  <sheetFormatPr baseColWidth="10" defaultColWidth="8.83203125" defaultRowHeight="12" x14ac:dyDescent="0"/>
  <cols>
    <col min="3" max="3" width="28.6640625" customWidth="1"/>
    <col min="4" max="4" width="12" customWidth="1"/>
    <col min="5" max="5" width="18.83203125" customWidth="1"/>
    <col min="6" max="6" width="13.5" customWidth="1"/>
  </cols>
  <sheetData>
    <row r="1" spans="1:7" ht="25">
      <c r="A1" s="5" t="str">
        <f>[1]Enums!$A$93</f>
        <v>Version</v>
      </c>
      <c r="B1" s="71" t="str">
        <f xml:space="preserve"> '[1]Game IDs'!A1</f>
        <v>Game ID</v>
      </c>
      <c r="C1" s="5" t="s">
        <v>80</v>
      </c>
      <c r="D1" s="5" t="str">
        <f xml:space="preserve"> [1]Enums!$B$52</f>
        <v>Mold Type</v>
      </c>
      <c r="E1" s="12" t="str">
        <f xml:space="preserve"> '[1]Polymer Objects'!$B$1</f>
        <v>Polymer Object</v>
      </c>
      <c r="F1" s="40" t="s">
        <v>408</v>
      </c>
    </row>
    <row r="2" spans="1:7" ht="14">
      <c r="A2" s="4" t="str">
        <f>[1]Enums!$A$94</f>
        <v>1.0.0</v>
      </c>
      <c r="B2" s="18" t="s">
        <v>53</v>
      </c>
      <c r="C2" s="16" t="str">
        <f>D2&amp;" ("&amp;E2&amp;")"</f>
        <v>Mold (Grip)</v>
      </c>
      <c r="D2" s="16" t="str">
        <f xml:space="preserve"> [1]Enums!$B$56</f>
        <v>Mold</v>
      </c>
      <c r="E2" s="8" t="str">
        <f xml:space="preserve"> '[1]Polymer Objects'!$B$2</f>
        <v>Grip</v>
      </c>
      <c r="F2">
        <v>8192</v>
      </c>
      <c r="G2" s="13"/>
    </row>
    <row r="3" spans="1:7" ht="14">
      <c r="A3" s="4" t="str">
        <f>[1]Enums!$A$94</f>
        <v>1.0.0</v>
      </c>
      <c r="B3" s="18" t="s">
        <v>54</v>
      </c>
      <c r="C3" s="16" t="str">
        <f t="shared" ref="C3:C26" si="0">D3&amp;" ("&amp;E3&amp;")"</f>
        <v>Mold (Running Shoes)</v>
      </c>
      <c r="D3" s="16" t="str">
        <f xml:space="preserve"> [1]Enums!$B$56</f>
        <v>Mold</v>
      </c>
      <c r="E3" s="8" t="str">
        <f xml:space="preserve"> '[1]Polymer Objects'!$B$3</f>
        <v>Running Shoes</v>
      </c>
      <c r="F3">
        <v>8192</v>
      </c>
      <c r="G3" s="2"/>
    </row>
    <row r="4" spans="1:7" ht="14">
      <c r="A4" s="4" t="str">
        <f>[1]Enums!$A$94</f>
        <v>1.0.0</v>
      </c>
      <c r="B4" s="18" t="s">
        <v>112</v>
      </c>
      <c r="C4" s="16" t="str">
        <f t="shared" si="0"/>
        <v>Mold (Scuba Fins)</v>
      </c>
      <c r="D4" s="16" t="str">
        <f xml:space="preserve"> [1]Enums!$B$56</f>
        <v>Mold</v>
      </c>
      <c r="E4" s="8" t="str">
        <f xml:space="preserve"> '[1]Polymer Objects'!$B$4</f>
        <v>Scuba Fins</v>
      </c>
      <c r="F4">
        <v>8192</v>
      </c>
      <c r="G4" s="2"/>
    </row>
    <row r="5" spans="1:7" ht="14">
      <c r="A5" s="4" t="str">
        <f>[1]Enums!$A$94</f>
        <v>1.0.0</v>
      </c>
      <c r="B5" s="18" t="s">
        <v>24</v>
      </c>
      <c r="C5" s="16" t="str">
        <f t="shared" si="0"/>
        <v>Mold (Scuba Mask)</v>
      </c>
      <c r="D5" s="16" t="str">
        <f xml:space="preserve"> [1]Enums!$B$56</f>
        <v>Mold</v>
      </c>
      <c r="E5" s="8" t="str">
        <f xml:space="preserve"> '[1]Polymer Objects'!$B$5</f>
        <v>Scuba Mask</v>
      </c>
      <c r="F5">
        <v>8192</v>
      </c>
      <c r="G5" s="2"/>
    </row>
    <row r="6" spans="1:7" ht="14">
      <c r="A6" s="4" t="str">
        <f>[1]Enums!$A$94</f>
        <v>1.0.0</v>
      </c>
      <c r="B6" s="18" t="s">
        <v>35</v>
      </c>
      <c r="C6" s="16" t="str">
        <f t="shared" si="0"/>
        <v>Mold (Gasket)</v>
      </c>
      <c r="D6" s="16" t="str">
        <f xml:space="preserve"> [1]Enums!$B$56</f>
        <v>Mold</v>
      </c>
      <c r="E6" s="8" t="str">
        <f xml:space="preserve"> '[1]Polymer Objects'!$B$6</f>
        <v>Gasket</v>
      </c>
      <c r="F6">
        <v>8192</v>
      </c>
      <c r="G6" s="2"/>
    </row>
    <row r="7" spans="1:7" ht="14">
      <c r="A7" s="4" t="str">
        <f>[1]Enums!$A$94</f>
        <v>1.0.0</v>
      </c>
      <c r="B7" s="18" t="s">
        <v>113</v>
      </c>
      <c r="C7" s="16" t="str">
        <f t="shared" si="0"/>
        <v>Mold (Life Preserver)</v>
      </c>
      <c r="D7" s="16" t="str">
        <f xml:space="preserve"> [1]Enums!$B$56</f>
        <v>Mold</v>
      </c>
      <c r="E7" s="8" t="str">
        <f xml:space="preserve"> '[1]Polymer Objects'!$B$7</f>
        <v>Life Preserver</v>
      </c>
      <c r="F7">
        <v>8192</v>
      </c>
      <c r="G7" s="2"/>
    </row>
    <row r="8" spans="1:7" ht="14">
      <c r="A8" s="4" t="str">
        <f>[1]Enums!$A$94</f>
        <v>1.0.0</v>
      </c>
      <c r="B8" s="18" t="s">
        <v>32</v>
      </c>
      <c r="C8" s="16" t="str">
        <f t="shared" si="0"/>
        <v>Metal Die (Fibers)</v>
      </c>
      <c r="D8" s="4" t="str">
        <f xml:space="preserve"> [1]Enums!$B$57</f>
        <v>Metal Die</v>
      </c>
      <c r="E8" s="8" t="str">
        <f xml:space="preserve"> '[1]Polymer Objects'!$B$8</f>
        <v>Fibers</v>
      </c>
      <c r="F8">
        <v>8192</v>
      </c>
      <c r="G8" s="2"/>
    </row>
    <row r="9" spans="1:7" ht="14">
      <c r="A9" s="4" t="str">
        <f>[1]Enums!$A$94</f>
        <v>1.0.0</v>
      </c>
      <c r="B9" s="18" t="s">
        <v>114</v>
      </c>
      <c r="C9" s="16" t="str">
        <f t="shared" si="0"/>
        <v>Metal Die (Tether)</v>
      </c>
      <c r="D9" s="4" t="str">
        <f xml:space="preserve"> [1]Enums!$B$57</f>
        <v>Metal Die</v>
      </c>
      <c r="E9" s="8" t="str">
        <f xml:space="preserve"> '[1]Polymer Objects'!$B$9</f>
        <v>Tether</v>
      </c>
      <c r="F9">
        <v>8192</v>
      </c>
      <c r="G9" s="13"/>
    </row>
    <row r="10" spans="1:7" ht="14">
      <c r="A10" s="4" t="str">
        <f>[1]Enums!$A$94</f>
        <v>1.0.0</v>
      </c>
      <c r="B10" s="18" t="s">
        <v>115</v>
      </c>
      <c r="C10" s="16" t="str">
        <f t="shared" si="0"/>
        <v>Metal Die (Cord)</v>
      </c>
      <c r="D10" s="4" t="str">
        <f xml:space="preserve"> [1]Enums!$B$57</f>
        <v>Metal Die</v>
      </c>
      <c r="E10" s="8" t="str">
        <f xml:space="preserve"> '[1]Polymer Objects'!$B$10</f>
        <v>Cord</v>
      </c>
      <c r="F10">
        <v>8192</v>
      </c>
      <c r="G10" s="13"/>
    </row>
    <row r="11" spans="1:7" ht="14">
      <c r="A11" s="4" t="str">
        <f>[1]Enums!$A$94</f>
        <v>1.0.0</v>
      </c>
      <c r="B11" s="18" t="s">
        <v>27</v>
      </c>
      <c r="C11" s="16" t="str">
        <f t="shared" si="0"/>
        <v>Metal Die (Hose)</v>
      </c>
      <c r="D11" s="4" t="str">
        <f xml:space="preserve"> [1]Enums!$B$57</f>
        <v>Metal Die</v>
      </c>
      <c r="E11" s="8" t="str">
        <f xml:space="preserve"> '[1]Polymer Objects'!$B$11</f>
        <v>Hose</v>
      </c>
      <c r="F11">
        <v>8192</v>
      </c>
      <c r="G11" s="13"/>
    </row>
    <row r="12" spans="1:7" ht="14">
      <c r="A12" s="4" t="str">
        <f>[1]Enums!$A$94</f>
        <v>1.0.0</v>
      </c>
      <c r="B12" s="18" t="s">
        <v>346</v>
      </c>
      <c r="C12" s="16" t="str">
        <f t="shared" si="0"/>
        <v>Metal Die (Large Pipe)</v>
      </c>
      <c r="D12" s="4" t="str">
        <f xml:space="preserve"> [1]Enums!$B$57</f>
        <v>Metal Die</v>
      </c>
      <c r="E12" s="8" t="str">
        <f xml:space="preserve"> '[1]Polymer Objects'!$B$12</f>
        <v>Large Pipe</v>
      </c>
      <c r="F12">
        <v>8192</v>
      </c>
      <c r="G12" s="2"/>
    </row>
    <row r="13" spans="1:7">
      <c r="A13" s="4" t="str">
        <f>[1]Enums!$A$94</f>
        <v>1.0.0</v>
      </c>
      <c r="B13" s="21" t="s">
        <v>445</v>
      </c>
      <c r="C13" s="16" t="str">
        <f t="shared" si="0"/>
        <v>Mold (Flashlight Shaft)</v>
      </c>
      <c r="D13" s="16" t="str">
        <f xml:space="preserve"> [1]Enums!$B$56</f>
        <v>Mold</v>
      </c>
      <c r="E13" s="8" t="str">
        <f>'[1]Polymer Objects'!$B$13</f>
        <v>Flashlight Shaft</v>
      </c>
      <c r="F13">
        <v>8192</v>
      </c>
    </row>
    <row r="14" spans="1:7">
      <c r="A14" s="4" t="str">
        <f>[1]Enums!$A$94</f>
        <v>1.0.0</v>
      </c>
      <c r="B14" s="21" t="s">
        <v>4018</v>
      </c>
      <c r="C14" s="16" t="str">
        <f t="shared" si="0"/>
        <v>Mold (Plastic Brick (1 x 1))</v>
      </c>
      <c r="D14" s="16" t="str">
        <f xml:space="preserve"> [1]Enums!$B$56</f>
        <v>Mold</v>
      </c>
      <c r="E14" t="str">
        <f>Objects!Y2</f>
        <v>Plastic Brick (1 x 1)</v>
      </c>
      <c r="F14">
        <v>8192</v>
      </c>
    </row>
    <row r="15" spans="1:7">
      <c r="A15" s="4" t="str">
        <f>[1]Enums!$A$94</f>
        <v>1.0.0</v>
      </c>
      <c r="B15" s="21" t="s">
        <v>4019</v>
      </c>
      <c r="C15" s="16" t="str">
        <f t="shared" si="0"/>
        <v>Mold (Plastic Brick (1 x 2))</v>
      </c>
      <c r="D15" s="16" t="str">
        <f xml:space="preserve"> [1]Enums!$B$56</f>
        <v>Mold</v>
      </c>
      <c r="E15" t="str">
        <f>Objects!Y3</f>
        <v>Plastic Brick (1 x 2)</v>
      </c>
      <c r="F15">
        <v>8192</v>
      </c>
    </row>
    <row r="16" spans="1:7">
      <c r="A16" s="4" t="str">
        <f>[1]Enums!$A$94</f>
        <v>1.0.0</v>
      </c>
      <c r="B16" s="21" t="s">
        <v>4020</v>
      </c>
      <c r="C16" s="16" t="str">
        <f t="shared" si="0"/>
        <v>Mold (Plastic Brick (1 x 3))</v>
      </c>
      <c r="D16" s="16" t="str">
        <f xml:space="preserve"> [1]Enums!$B$56</f>
        <v>Mold</v>
      </c>
      <c r="E16" t="str">
        <f>Objects!Y4</f>
        <v>Plastic Brick (1 x 3)</v>
      </c>
      <c r="F16">
        <v>8192</v>
      </c>
    </row>
    <row r="17" spans="1:6">
      <c r="A17" s="4" t="str">
        <f>[1]Enums!$A$94</f>
        <v>1.0.0</v>
      </c>
      <c r="B17" s="21" t="s">
        <v>4021</v>
      </c>
      <c r="C17" s="16" t="str">
        <f t="shared" si="0"/>
        <v>Mold (Plastic Brick (1 x 4))</v>
      </c>
      <c r="D17" s="16" t="str">
        <f xml:space="preserve"> [1]Enums!$B$56</f>
        <v>Mold</v>
      </c>
      <c r="E17" t="str">
        <f>Objects!Y5</f>
        <v>Plastic Brick (1 x 4)</v>
      </c>
      <c r="F17">
        <v>8192</v>
      </c>
    </row>
    <row r="18" spans="1:6">
      <c r="A18" s="4" t="str">
        <f>[1]Enums!$A$94</f>
        <v>1.0.0</v>
      </c>
      <c r="B18" s="21" t="s">
        <v>4022</v>
      </c>
      <c r="C18" s="16" t="str">
        <f t="shared" si="0"/>
        <v>Mold (Plastic Brick (2 x 2))</v>
      </c>
      <c r="D18" s="16" t="str">
        <f xml:space="preserve"> [1]Enums!$B$56</f>
        <v>Mold</v>
      </c>
      <c r="E18" t="str">
        <f>Objects!Y6</f>
        <v>Plastic Brick (2 x 2)</v>
      </c>
      <c r="F18">
        <v>8192</v>
      </c>
    </row>
    <row r="19" spans="1:6">
      <c r="A19" s="4" t="str">
        <f>[1]Enums!$A$94</f>
        <v>1.0.0</v>
      </c>
      <c r="B19" s="21" t="s">
        <v>4023</v>
      </c>
      <c r="C19" s="16" t="str">
        <f t="shared" si="0"/>
        <v>Mold (Plastic Brick (2 x 3))</v>
      </c>
      <c r="D19" s="16" t="str">
        <f xml:space="preserve"> [1]Enums!$B$56</f>
        <v>Mold</v>
      </c>
      <c r="E19" t="str">
        <f>Objects!Y7</f>
        <v>Plastic Brick (2 x 3)</v>
      </c>
      <c r="F19">
        <v>8192</v>
      </c>
    </row>
    <row r="20" spans="1:6">
      <c r="A20" s="4" t="str">
        <f>[1]Enums!$A$94</f>
        <v>1.0.0</v>
      </c>
      <c r="B20" s="21" t="s">
        <v>4024</v>
      </c>
      <c r="C20" s="16" t="str">
        <f t="shared" si="0"/>
        <v>Mold (Plastic Brick (2 x 4))</v>
      </c>
      <c r="D20" s="16" t="str">
        <f xml:space="preserve"> [1]Enums!$B$56</f>
        <v>Mold</v>
      </c>
      <c r="E20" t="str">
        <f>Objects!Y8</f>
        <v>Plastic Brick (2 x 4)</v>
      </c>
      <c r="F20">
        <v>8192</v>
      </c>
    </row>
    <row r="21" spans="1:6">
      <c r="A21" s="4" t="str">
        <f>[1]Enums!$A$94</f>
        <v>1.0.0</v>
      </c>
      <c r="B21" s="21" t="s">
        <v>4025</v>
      </c>
      <c r="C21" s="16" t="str">
        <f t="shared" si="0"/>
        <v>Mold (Plastic Brick (3 x 3))</v>
      </c>
      <c r="D21" s="16" t="str">
        <f xml:space="preserve"> [1]Enums!$B$56</f>
        <v>Mold</v>
      </c>
      <c r="E21" t="str">
        <f>Objects!Y9</f>
        <v>Plastic Brick (3 x 3)</v>
      </c>
      <c r="F21">
        <v>8192</v>
      </c>
    </row>
    <row r="22" spans="1:6">
      <c r="A22" s="4" t="str">
        <f>[1]Enums!$A$94</f>
        <v>1.0.0</v>
      </c>
      <c r="B22" s="21" t="s">
        <v>4026</v>
      </c>
      <c r="C22" s="16" t="str">
        <f t="shared" si="0"/>
        <v>Mold (Plastic Brick (3 x 4))</v>
      </c>
      <c r="D22" s="16" t="str">
        <f xml:space="preserve"> [1]Enums!$B$56</f>
        <v>Mold</v>
      </c>
      <c r="E22" t="str">
        <f>Objects!Y10</f>
        <v>Plastic Brick (3 x 4)</v>
      </c>
      <c r="F22">
        <v>8192</v>
      </c>
    </row>
    <row r="23" spans="1:6">
      <c r="A23" s="4" t="str">
        <f>[1]Enums!$A$94</f>
        <v>1.0.0</v>
      </c>
      <c r="B23" s="21" t="s">
        <v>4027</v>
      </c>
      <c r="C23" s="16" t="str">
        <f t="shared" si="0"/>
        <v>Mold (Plastic Brick (4 x 4))</v>
      </c>
      <c r="D23" s="16" t="str">
        <f xml:space="preserve"> [1]Enums!$B$56</f>
        <v>Mold</v>
      </c>
      <c r="E23" t="str">
        <f>Objects!Y11</f>
        <v>Plastic Brick (4 x 4)</v>
      </c>
      <c r="F23">
        <v>8192</v>
      </c>
    </row>
    <row r="24" spans="1:6">
      <c r="A24" s="4" t="str">
        <f>[1]Enums!$A$94</f>
        <v>1.0.0</v>
      </c>
      <c r="B24" s="21" t="s">
        <v>4028</v>
      </c>
      <c r="C24" s="16" t="str">
        <f t="shared" si="0"/>
        <v>Mold (Plastic Brick (1 x 8))</v>
      </c>
      <c r="D24" s="16" t="str">
        <f xml:space="preserve"> [1]Enums!$B$56</f>
        <v>Mold</v>
      </c>
      <c r="E24" t="str">
        <f>Objects!Y12</f>
        <v>Plastic Brick (1 x 8)</v>
      </c>
      <c r="F24">
        <v>8192</v>
      </c>
    </row>
    <row r="25" spans="1:6">
      <c r="A25" s="4" t="str">
        <f>[1]Enums!$A$94</f>
        <v>1.0.0</v>
      </c>
      <c r="B25" s="21" t="s">
        <v>4029</v>
      </c>
      <c r="C25" s="16" t="str">
        <f t="shared" si="0"/>
        <v>Mold (Plastic Brick (2 x 8))</v>
      </c>
      <c r="D25" s="16" t="str">
        <f xml:space="preserve"> [1]Enums!$B$56</f>
        <v>Mold</v>
      </c>
      <c r="E25" t="str">
        <f>Objects!Y13</f>
        <v>Plastic Brick (2 x 8)</v>
      </c>
      <c r="F25">
        <v>8192</v>
      </c>
    </row>
    <row r="26" spans="1:6">
      <c r="A26" s="4" t="str">
        <f>[1]Enums!$A$97</f>
        <v>1.0.3</v>
      </c>
      <c r="B26" s="21" t="s">
        <v>4067</v>
      </c>
      <c r="C26" s="16" t="str">
        <f t="shared" si="0"/>
        <v>Mold (Heated Knife Handle)</v>
      </c>
      <c r="D26" s="16" t="str">
        <f xml:space="preserve"> [1]Enums!$B$56</f>
        <v>Mold</v>
      </c>
      <c r="E26" s="8" t="str">
        <f>'[1]Polymer Objects'!$B$14</f>
        <v>Heated Knife Handle</v>
      </c>
      <c r="F26">
        <v>8192</v>
      </c>
    </row>
    <row r="27" spans="1:6">
      <c r="D27" s="16"/>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P26"/>
  <sheetViews>
    <sheetView workbookViewId="0">
      <selection activeCell="B15" sqref="B15"/>
    </sheetView>
  </sheetViews>
  <sheetFormatPr baseColWidth="10" defaultColWidth="8.83203125" defaultRowHeight="12" x14ac:dyDescent="0"/>
  <cols>
    <col min="3" max="3" width="46.6640625" customWidth="1"/>
    <col min="4" max="4" width="23.5" customWidth="1"/>
    <col min="5" max="5" width="33.5" customWidth="1"/>
    <col min="6" max="6" width="23.6640625" customWidth="1"/>
    <col min="7" max="7" width="9.5" customWidth="1"/>
    <col min="8" max="8" width="15.1640625" customWidth="1"/>
    <col min="9" max="9" width="14" bestFit="1" customWidth="1"/>
    <col min="10" max="10" width="48.5" bestFit="1" customWidth="1"/>
    <col min="11" max="11" width="8.5" customWidth="1"/>
    <col min="12" max="12" width="8.83203125" customWidth="1"/>
    <col min="13" max="13" width="6.5" customWidth="1"/>
    <col min="15" max="15" width="12.6640625" bestFit="1" customWidth="1"/>
  </cols>
  <sheetData>
    <row r="1" spans="1:16" ht="28">
      <c r="A1" s="5" t="str">
        <f>[1]Enums!$A$93</f>
        <v>Version</v>
      </c>
      <c r="B1" s="71" t="str">
        <f xml:space="preserve"> '[1]Game IDs'!A1</f>
        <v>Game ID</v>
      </c>
      <c r="C1" s="12" t="s">
        <v>284</v>
      </c>
      <c r="D1" s="12" t="str">
        <f xml:space="preserve"> Molds!C1</f>
        <v>Mold</v>
      </c>
      <c r="E1" s="12" t="str">
        <f>'Pellets (Poly)'!$F$1</f>
        <v>Bag (Pellets)</v>
      </c>
      <c r="F1" s="5" t="str">
        <f xml:space="preserve"> [1]Polymers!$A$1</f>
        <v>Version</v>
      </c>
      <c r="G1" s="37" t="s">
        <v>401</v>
      </c>
      <c r="H1" s="37" t="s">
        <v>402</v>
      </c>
      <c r="I1" s="37" t="s">
        <v>436</v>
      </c>
      <c r="J1" s="28" t="s">
        <v>312</v>
      </c>
      <c r="K1" s="28" t="s">
        <v>313</v>
      </c>
      <c r="L1" s="28" t="s">
        <v>314</v>
      </c>
      <c r="M1" s="28" t="s">
        <v>315</v>
      </c>
      <c r="N1" s="5" t="s">
        <v>42</v>
      </c>
      <c r="O1" s="5" t="s">
        <v>38</v>
      </c>
      <c r="P1" s="5" t="s">
        <v>40</v>
      </c>
    </row>
    <row r="2" spans="1:16">
      <c r="A2" s="4" t="str">
        <f>[1]Enums!$A$94</f>
        <v>1.0.0</v>
      </c>
      <c r="B2" s="18" t="s">
        <v>221</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v>64</v>
      </c>
      <c r="J2" s="8"/>
      <c r="K2" s="8"/>
      <c r="L2" s="8"/>
      <c r="M2" s="8"/>
      <c r="N2" s="15">
        <v>1</v>
      </c>
      <c r="O2" t="b">
        <v>1</v>
      </c>
    </row>
    <row r="3" spans="1:16">
      <c r="A3" s="4" t="str">
        <f>[1]Enums!$A$94</f>
        <v>1.0.0</v>
      </c>
      <c r="B3" s="18" t="s">
        <v>222</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429</v>
      </c>
      <c r="K3" s="8">
        <v>0.2</v>
      </c>
      <c r="L3" s="8">
        <v>20</v>
      </c>
      <c r="M3" s="8"/>
      <c r="N3" s="15">
        <v>3</v>
      </c>
      <c r="O3" t="b">
        <v>1</v>
      </c>
    </row>
    <row r="4" spans="1:16">
      <c r="A4" s="4" t="str">
        <f>[1]Enums!$A$94</f>
        <v>1.0.0</v>
      </c>
      <c r="B4" s="18" t="s">
        <v>223</v>
      </c>
      <c r="C4" s="14" t="str">
        <f xml:space="preserve"> VLOOKUP(D4, Molds!C:E, 3, FALSE)&amp;" ("&amp;F4&amp;")"</f>
        <v>Running Shoes (Low Density PolyEthylene)</v>
      </c>
      <c r="D4" s="8" t="str">
        <f xml:space="preserve"> Molds!C3</f>
        <v>Mold (Running Shoes)</v>
      </c>
      <c r="E4" s="14" t="str">
        <f>Objects!Q23</f>
        <v>Bag (Low Density PolyEthylene Pellets)</v>
      </c>
      <c r="F4" t="str">
        <f>VLOOKUP(E4, 'Pellets (Poly)'!F:J, 5,FALSE)</f>
        <v>Low Density PolyEthylene</v>
      </c>
      <c r="G4" s="8">
        <v>6</v>
      </c>
      <c r="H4" s="8">
        <v>10</v>
      </c>
      <c r="I4" s="8">
        <v>1</v>
      </c>
      <c r="J4" s="8" t="s">
        <v>430</v>
      </c>
      <c r="K4" s="8">
        <v>0.3</v>
      </c>
      <c r="L4" s="8">
        <v>40</v>
      </c>
      <c r="M4" s="8"/>
      <c r="N4" s="15">
        <v>8</v>
      </c>
      <c r="O4" t="b">
        <v>1</v>
      </c>
    </row>
    <row r="5" spans="1:16">
      <c r="A5" s="4" t="str">
        <f>[1]Enums!$A$94</f>
        <v>1.0.0</v>
      </c>
      <c r="B5" s="18" t="s">
        <v>224</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431</v>
      </c>
      <c r="K5" s="8">
        <v>0.4</v>
      </c>
      <c r="L5" s="8">
        <v>0.05</v>
      </c>
      <c r="M5" s="8">
        <v>20</v>
      </c>
      <c r="N5" s="15">
        <v>3</v>
      </c>
      <c r="O5" t="b">
        <v>1</v>
      </c>
    </row>
    <row r="6" spans="1:16">
      <c r="A6" s="4" t="str">
        <f>[1]Enums!$A$94</f>
        <v>1.0.0</v>
      </c>
      <c r="B6" s="18" t="s">
        <v>225</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432</v>
      </c>
      <c r="K6" s="8">
        <v>0.01</v>
      </c>
      <c r="L6" s="8"/>
      <c r="M6" s="8"/>
      <c r="N6" s="15">
        <v>3</v>
      </c>
      <c r="O6" t="b">
        <v>1</v>
      </c>
    </row>
    <row r="7" spans="1:16">
      <c r="A7" s="4" t="str">
        <f>[1]Enums!$A$94</f>
        <v>1.0.0</v>
      </c>
      <c r="B7" s="18" t="s">
        <v>227</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v>64</v>
      </c>
      <c r="J7" s="8"/>
      <c r="K7" s="8"/>
      <c r="L7" s="8"/>
      <c r="M7" s="8"/>
      <c r="N7" s="15">
        <v>3</v>
      </c>
      <c r="O7" s="4" t="b">
        <v>1</v>
      </c>
    </row>
    <row r="8" spans="1:16">
      <c r="A8" s="4" t="str">
        <f>[1]Enums!$A$94</f>
        <v>1.0.0</v>
      </c>
      <c r="B8" s="18" t="s">
        <v>228</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v>64</v>
      </c>
      <c r="J9" s="8"/>
      <c r="K9" s="8"/>
      <c r="L9" s="8"/>
      <c r="M9" s="8"/>
      <c r="N9" s="15">
        <v>3</v>
      </c>
      <c r="O9" t="b">
        <v>1</v>
      </c>
    </row>
    <row r="10" spans="1:16" ht="14">
      <c r="A10" s="4" t="str">
        <f>[1]Enums!$A$94</f>
        <v>1.0.0</v>
      </c>
      <c r="B10" s="18" t="s">
        <v>236</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v>64</v>
      </c>
      <c r="J10" s="8"/>
      <c r="K10" s="8"/>
      <c r="L10" s="8"/>
      <c r="M10" s="8"/>
      <c r="N10" s="15">
        <v>3</v>
      </c>
      <c r="O10" t="b">
        <v>1</v>
      </c>
      <c r="P10" s="13"/>
    </row>
    <row r="11" spans="1:16">
      <c r="A11" s="4" t="str">
        <f>[1]Enums!$A$94</f>
        <v>1.0.0</v>
      </c>
      <c r="B11" s="18" t="s">
        <v>243</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v>64</v>
      </c>
      <c r="J11" s="8"/>
      <c r="K11" s="8"/>
      <c r="L11" s="8"/>
      <c r="M11" s="8"/>
      <c r="N11" s="15">
        <v>3</v>
      </c>
      <c r="O11" t="b">
        <v>1</v>
      </c>
      <c r="P11" s="4" t="s">
        <v>82</v>
      </c>
    </row>
    <row r="12" spans="1:16">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v>64</v>
      </c>
      <c r="J12" s="8"/>
      <c r="K12" s="8"/>
      <c r="L12" s="8"/>
      <c r="M12" s="8"/>
      <c r="N12" s="15">
        <v>3</v>
      </c>
      <c r="O12" t="b">
        <v>1</v>
      </c>
    </row>
    <row r="13" spans="1:16">
      <c r="A13" s="4" t="str">
        <f>[1]Enums!$A$94</f>
        <v>1.0.0</v>
      </c>
      <c r="B13" s="21" t="s">
        <v>345</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v>64</v>
      </c>
      <c r="J13" s="8"/>
      <c r="K13" s="8"/>
      <c r="L13" s="8"/>
      <c r="M13" s="8"/>
      <c r="N13">
        <v>3</v>
      </c>
      <c r="O13" t="b">
        <v>1</v>
      </c>
    </row>
    <row r="14" spans="1:16">
      <c r="A14" s="4" t="str">
        <f>[1]Enums!$A$94</f>
        <v>1.0.0</v>
      </c>
      <c r="B14" s="21" t="s">
        <v>446</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s="8">
        <v>64</v>
      </c>
    </row>
    <row r="15" spans="1:16">
      <c r="A15" s="4" t="str">
        <f>[1]Enums!$A$97</f>
        <v>1.0.3</v>
      </c>
      <c r="B15" s="21" t="s">
        <v>4064</v>
      </c>
      <c r="C15" s="14" t="str">
        <f xml:space="preserve"> VLOOKUP(D15, Molds!C:E, 3, FALSE)&amp;" ("&amp;F15&amp;")"</f>
        <v>Heated Knife Handle (PolyPropylene)</v>
      </c>
      <c r="D15" s="8" t="str">
        <f xml:space="preserve"> Molds!C26</f>
        <v>Mold (Heated Knife Handle)</v>
      </c>
      <c r="E15" s="14" t="str">
        <f>Objects!$G$8</f>
        <v>Bag (PolyPropylene Pellets)</v>
      </c>
      <c r="F15" t="str">
        <f>VLOOKUP(E15, 'Pellets (Poly)'!F:J, 5,FALSE)</f>
        <v>PolyPropylene</v>
      </c>
      <c r="G15" s="8">
        <v>8</v>
      </c>
      <c r="H15" s="8">
        <v>10</v>
      </c>
      <c r="I15" s="8">
        <v>64</v>
      </c>
    </row>
    <row r="16" spans="1:16">
      <c r="A16" s="4" t="str">
        <f>[1]Enums!$A$97</f>
        <v>1.0.3</v>
      </c>
      <c r="B16" s="21" t="s">
        <v>4065</v>
      </c>
      <c r="C16" s="14" t="str">
        <f xml:space="preserve"> VLOOKUP(D16, Molds!C:E, 3, FALSE)&amp;" ("&amp;F16&amp;")"</f>
        <v>Heated Knife Handle (PolyEther Ether Ketone)</v>
      </c>
      <c r="D16" s="8" t="str">
        <f xml:space="preserve"> Molds!C26</f>
        <v>Mold (Heated Knife Handle)</v>
      </c>
      <c r="E16" t="str">
        <f>Objects!Q47</f>
        <v>Bag (PolyEther Ether Ketone Pellets)</v>
      </c>
      <c r="F16" t="str">
        <f>VLOOKUP(E16, 'Pellets (Poly)'!F:J, 5,FALSE)</f>
        <v>PolyEther Ether Ketone</v>
      </c>
      <c r="G16" s="8">
        <v>8</v>
      </c>
      <c r="H16" s="8">
        <v>10</v>
      </c>
      <c r="I16" s="8">
        <v>64</v>
      </c>
    </row>
    <row r="17" spans="1:9">
      <c r="A17" s="4" t="str">
        <f>[1]Enums!$A$97</f>
        <v>1.0.3</v>
      </c>
      <c r="B17" s="21" t="s">
        <v>4066</v>
      </c>
      <c r="C17" s="14" t="str">
        <f xml:space="preserve"> VLOOKUP(D17, Molds!C:E, 3, FALSE)&amp;" ("&amp;F17&amp;")"</f>
        <v>Heated Knife Handle (PolyIsoPrene)</v>
      </c>
      <c r="D17" s="8" t="str">
        <f xml:space="preserve"> Molds!C26</f>
        <v>Mold (Heated Knife Handle)</v>
      </c>
      <c r="E17" s="14" t="str">
        <f>Objects!$G$2</f>
        <v>Bag (PolyIsoPrene Pellets)</v>
      </c>
      <c r="F17" t="str">
        <f>VLOOKUP(E17, 'Pellets (Poly)'!F:J, 5,FALSE)</f>
        <v>PolyIsoPrene</v>
      </c>
      <c r="G17" s="8">
        <v>8</v>
      </c>
      <c r="H17" s="8">
        <v>10</v>
      </c>
      <c r="I17" s="8">
        <v>64</v>
      </c>
    </row>
    <row r="18" spans="1:9">
      <c r="A18" s="4"/>
    </row>
    <row r="19" spans="1:9">
      <c r="A19" s="4"/>
    </row>
    <row r="20" spans="1:9">
      <c r="A20" s="4"/>
    </row>
    <row r="21" spans="1:9">
      <c r="A21" s="4"/>
    </row>
    <row r="22" spans="1:9">
      <c r="A22" s="4"/>
    </row>
    <row r="23" spans="1:9">
      <c r="A23" s="4"/>
    </row>
    <row r="24" spans="1:9">
      <c r="A24" s="4"/>
    </row>
    <row r="25" spans="1:9">
      <c r="A25" s="4"/>
    </row>
    <row r="26" spans="1:9">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K26"/>
  <sheetViews>
    <sheetView workbookViewId="0">
      <selection activeCell="C6" sqref="A1:K26"/>
    </sheetView>
  </sheetViews>
  <sheetFormatPr baseColWidth="10" defaultColWidth="8.83203125" defaultRowHeight="12" x14ac:dyDescent="0"/>
  <cols>
    <col min="3" max="4" width="23.5" customWidth="1"/>
    <col min="5" max="5" width="17.5" customWidth="1"/>
    <col min="6" max="6" width="10.5" customWidth="1"/>
    <col min="7" max="7" width="10" customWidth="1"/>
    <col min="8" max="8" width="6.5" customWidth="1"/>
    <col min="9" max="9" width="8.83203125" style="26"/>
  </cols>
  <sheetData>
    <row r="1" spans="1:11" ht="28">
      <c r="A1" s="5" t="str">
        <f>[1]Enums!$A$93</f>
        <v>Version</v>
      </c>
      <c r="B1" s="71" t="str">
        <f xml:space="preserve"> '[1]Game IDs'!A1</f>
        <v>Game ID</v>
      </c>
      <c r="C1" s="12" t="s">
        <v>372</v>
      </c>
      <c r="D1" s="64" t="s">
        <v>3982</v>
      </c>
      <c r="E1" s="12" t="str">
        <f>'Molded Items'!C1</f>
        <v>Molded Item</v>
      </c>
      <c r="F1" s="38" t="str">
        <f xml:space="preserve"> [1]Enums!$A$78</f>
        <v>Tool Material</v>
      </c>
      <c r="G1" s="37" t="s">
        <v>373</v>
      </c>
      <c r="H1" s="37" t="s">
        <v>374</v>
      </c>
      <c r="I1" s="27" t="s">
        <v>42</v>
      </c>
      <c r="J1" s="5" t="s">
        <v>38</v>
      </c>
      <c r="K1" s="5" t="s">
        <v>40</v>
      </c>
    </row>
    <row r="2" spans="1:11">
      <c r="A2" s="4" t="str">
        <f>[1]Enums!$A$94</f>
        <v>1.0.0</v>
      </c>
      <c r="B2" s="21" t="s">
        <v>329</v>
      </c>
      <c r="C2" s="14" t="str">
        <f>[1]Enums!$A$75&amp;" "&amp;D2</f>
        <v>Gripped Iron Shovel</v>
      </c>
      <c r="D2" s="8" t="str">
        <f>'[1]Items (MC)'!$B$2</f>
        <v>Iron Shovel</v>
      </c>
      <c r="E2" s="14" t="str">
        <f>'Molded Items'!$C$2</f>
        <v>Grip (PolyIsoPrene)</v>
      </c>
      <c r="F2" s="32" t="str">
        <f>[1]Enums!$A$81</f>
        <v>Iron</v>
      </c>
      <c r="G2" s="8">
        <v>2</v>
      </c>
      <c r="H2" s="8">
        <v>2</v>
      </c>
      <c r="I2" s="15">
        <v>3</v>
      </c>
      <c r="J2" t="b">
        <v>1</v>
      </c>
    </row>
    <row r="3" spans="1:11">
      <c r="A3" s="4" t="str">
        <f>[1]Enums!$A$94</f>
        <v>1.0.0</v>
      </c>
      <c r="B3" s="21" t="s">
        <v>328</v>
      </c>
      <c r="C3" s="14" t="str">
        <f>[1]Enums!$A$75&amp;" "&amp;D3</f>
        <v>Gripped Iron Pickaxe</v>
      </c>
      <c r="D3" t="str">
        <f>'[1]Items (MC)'!$B$3</f>
        <v>Iron Pickaxe</v>
      </c>
      <c r="E3" s="14" t="str">
        <f>'Molded Items'!$C$2</f>
        <v>Grip (PolyIsoPrene)</v>
      </c>
      <c r="F3" s="32" t="str">
        <f>[1]Enums!$A$81</f>
        <v>Iron</v>
      </c>
      <c r="G3" s="8">
        <v>2</v>
      </c>
      <c r="H3" s="8">
        <v>2</v>
      </c>
      <c r="I3" s="26">
        <v>3</v>
      </c>
      <c r="J3" t="b">
        <v>1</v>
      </c>
    </row>
    <row r="4" spans="1:11">
      <c r="A4" s="4" t="str">
        <f>[1]Enums!$A$94</f>
        <v>1.0.0</v>
      </c>
      <c r="B4" s="21" t="s">
        <v>327</v>
      </c>
      <c r="C4" s="14" t="str">
        <f>[1]Enums!$A$75&amp;" "&amp;D4</f>
        <v>Gripped Iron Axe</v>
      </c>
      <c r="D4" t="str">
        <f>'[1]Items (MC)'!$B$4</f>
        <v>Iron Axe</v>
      </c>
      <c r="E4" s="14" t="str">
        <f>'Molded Items'!$C$2</f>
        <v>Grip (PolyIsoPrene)</v>
      </c>
      <c r="F4" s="32" t="str">
        <f>[1]Enums!$A$81</f>
        <v>Iron</v>
      </c>
      <c r="G4" s="8">
        <v>2</v>
      </c>
      <c r="H4" s="8">
        <v>2</v>
      </c>
      <c r="I4" s="15">
        <v>3</v>
      </c>
      <c r="J4" t="b">
        <v>1</v>
      </c>
    </row>
    <row r="5" spans="1:11">
      <c r="A5" s="4" t="str">
        <f>[1]Enums!$A$94</f>
        <v>1.0.0</v>
      </c>
      <c r="B5" s="21" t="s">
        <v>326</v>
      </c>
      <c r="C5" s="14" t="str">
        <f>[1]Enums!$A$75&amp;" "&amp;D5</f>
        <v>Gripped Iron Sword</v>
      </c>
      <c r="D5" t="str">
        <f>'[1]Items (MC)'!$B$13</f>
        <v>Iron Sword</v>
      </c>
      <c r="E5" s="14" t="str">
        <f>'Molded Items'!$C$2</f>
        <v>Grip (PolyIsoPrene)</v>
      </c>
      <c r="F5" s="32" t="str">
        <f>[1]Enums!$A$81</f>
        <v>Iron</v>
      </c>
      <c r="G5" s="8">
        <v>2</v>
      </c>
      <c r="H5" s="8">
        <v>2</v>
      </c>
      <c r="I5" s="26">
        <v>3</v>
      </c>
      <c r="J5" t="b">
        <v>1</v>
      </c>
    </row>
    <row r="6" spans="1:11">
      <c r="A6" s="4" t="str">
        <f>[1]Enums!$A$94</f>
        <v>1.0.0</v>
      </c>
      <c r="B6" s="21" t="s">
        <v>325</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c r="A7" s="4" t="str">
        <f>[1]Enums!$A$94</f>
        <v>1.0.0</v>
      </c>
      <c r="B7" s="21" t="s">
        <v>324</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c r="A8" s="4" t="str">
        <f>[1]Enums!$A$94</f>
        <v>1.0.0</v>
      </c>
      <c r="B8" s="21" t="s">
        <v>323</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c r="A9" s="4" t="str">
        <f>[1]Enums!$A$94</f>
        <v>1.0.0</v>
      </c>
      <c r="B9" s="21" t="s">
        <v>322</v>
      </c>
      <c r="C9" s="14" t="str">
        <f>[1]Enums!$A$75&amp;" "&amp;D9</f>
        <v>Gripped Wooden Axe</v>
      </c>
      <c r="D9" t="str">
        <f>'[1]Items (MC)'!$B$17</f>
        <v>Wooden Axe</v>
      </c>
      <c r="E9" s="14" t="str">
        <f>'Molded Items'!$C$2</f>
        <v>Grip (PolyIsoPrene)</v>
      </c>
      <c r="F9" s="32" t="str">
        <f>[1]Enums!$A$79</f>
        <v>Wooden</v>
      </c>
      <c r="G9" s="8">
        <v>2</v>
      </c>
      <c r="H9" s="8">
        <v>2</v>
      </c>
      <c r="I9" s="26">
        <v>3</v>
      </c>
      <c r="J9" t="b">
        <v>1</v>
      </c>
    </row>
    <row r="10" spans="1:11">
      <c r="A10" s="4" t="str">
        <f>[1]Enums!$A$94</f>
        <v>1.0.0</v>
      </c>
      <c r="B10" s="21" t="s">
        <v>366</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c r="A11" s="4" t="str">
        <f>[1]Enums!$A$94</f>
        <v>1.0.0</v>
      </c>
      <c r="B11" s="21" t="s">
        <v>390</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c r="A12" s="4" t="str">
        <f>[1]Enums!$A$94</f>
        <v>1.0.0</v>
      </c>
      <c r="B12" s="21" t="s">
        <v>389</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c r="A13" s="4" t="str">
        <f>[1]Enums!$A$94</f>
        <v>1.0.0</v>
      </c>
      <c r="B13" s="21" t="s">
        <v>388</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c r="A14" s="4" t="str">
        <f>[1]Enums!$A$94</f>
        <v>1.0.0</v>
      </c>
      <c r="B14" s="21" t="s">
        <v>387</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c r="A15" s="4" t="str">
        <f>[1]Enums!$A$94</f>
        <v>1.0.0</v>
      </c>
      <c r="B15" s="21" t="s">
        <v>386</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c r="A16" s="4" t="str">
        <f>[1]Enums!$A$94</f>
        <v>1.0.0</v>
      </c>
      <c r="B16" s="21" t="s">
        <v>385</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c r="A17" s="4" t="str">
        <f>[1]Enums!$A$94</f>
        <v>1.0.0</v>
      </c>
      <c r="B17" s="21" t="s">
        <v>384</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c r="A18" s="4" t="str">
        <f>[1]Enums!$A$94</f>
        <v>1.0.0</v>
      </c>
      <c r="B18" s="21" t="s">
        <v>383</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c r="A19" s="4" t="str">
        <f>[1]Enums!$A$94</f>
        <v>1.0.0</v>
      </c>
      <c r="B19" s="21" t="s">
        <v>382</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c r="A20" s="4" t="str">
        <f>[1]Enums!$A$94</f>
        <v>1.0.0</v>
      </c>
      <c r="B20" s="21" t="s">
        <v>381</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c r="A21" s="4" t="str">
        <f>[1]Enums!$A$94</f>
        <v>1.0.0</v>
      </c>
      <c r="B21" s="21" t="s">
        <v>380</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c r="A22" s="4" t="str">
        <f>[1]Enums!$A$94</f>
        <v>1.0.0</v>
      </c>
      <c r="B22" s="21" t="s">
        <v>379</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c r="A23" s="4" t="str">
        <f>[1]Enums!$A$94</f>
        <v>1.0.0</v>
      </c>
      <c r="B23" s="21" t="s">
        <v>378</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c r="A24" s="4" t="str">
        <f>[1]Enums!$A$94</f>
        <v>1.0.0</v>
      </c>
      <c r="B24" s="21" t="s">
        <v>377</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c r="A25" s="4" t="str">
        <f>[1]Enums!$A$94</f>
        <v>1.0.0</v>
      </c>
      <c r="B25" s="21" t="s">
        <v>376</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c r="A26" s="4" t="str">
        <f>[1]Enums!$A$94</f>
        <v>1.0.0</v>
      </c>
      <c r="B26" s="21" t="s">
        <v>375</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M26"/>
  <sheetViews>
    <sheetView workbookViewId="0">
      <selection activeCell="K32" sqref="K32"/>
    </sheetView>
  </sheetViews>
  <sheetFormatPr baseColWidth="10" defaultColWidth="8.83203125" defaultRowHeight="12" x14ac:dyDescent="0"/>
  <cols>
    <col min="3" max="3" width="26.5" customWidth="1"/>
    <col min="4" max="4" width="10.5" customWidth="1"/>
    <col min="5" max="5" width="10.1640625" customWidth="1"/>
    <col min="6" max="6" width="8.1640625" customWidth="1"/>
    <col min="7" max="7" width="11.33203125" customWidth="1"/>
    <col min="8" max="8" width="8.5" customWidth="1"/>
    <col min="9" max="9" width="21.5" customWidth="1"/>
    <col min="10" max="10" width="17.5" customWidth="1"/>
    <col min="11" max="11" width="11.6640625" customWidth="1"/>
    <col min="12" max="12" width="13.83203125" customWidth="1"/>
    <col min="13" max="13" width="11.6640625" customWidth="1"/>
  </cols>
  <sheetData>
    <row r="1" spans="1:13" s="30" customFormat="1" ht="36">
      <c r="A1" s="5" t="str">
        <f>[1]Enums!$A$93</f>
        <v>Version</v>
      </c>
      <c r="B1" s="71" t="str">
        <f xml:space="preserve"> '[1]Game IDs'!A1</f>
        <v>Game ID</v>
      </c>
      <c r="C1" s="29" t="s">
        <v>391</v>
      </c>
      <c r="D1" s="38" t="str">
        <f xml:space="preserve"> [1]Enums!$A$78</f>
        <v>Tool Material</v>
      </c>
      <c r="E1" s="38" t="s">
        <v>392</v>
      </c>
      <c r="F1" s="38" t="s">
        <v>393</v>
      </c>
      <c r="G1" s="38" t="s">
        <v>394</v>
      </c>
      <c r="H1" s="38" t="s">
        <v>395</v>
      </c>
      <c r="I1" s="38" t="str">
        <f xml:space="preserve"> $C$1 &amp;" Gripped From"</f>
        <v>Pogo Stick Gripped From</v>
      </c>
      <c r="J1" s="12" t="str">
        <f>"Grip "&amp;'Molded Items'!C1</f>
        <v>Grip Molded Item</v>
      </c>
      <c r="K1" s="28" t="s">
        <v>42</v>
      </c>
      <c r="L1" s="28" t="s">
        <v>38</v>
      </c>
      <c r="M1" s="28" t="s">
        <v>40</v>
      </c>
    </row>
    <row r="2" spans="1:13" s="30" customFormat="1">
      <c r="A2" s="4" t="str">
        <f>[1]Enums!$A$94</f>
        <v>1.0.0</v>
      </c>
      <c r="B2" s="31" t="s">
        <v>281</v>
      </c>
      <c r="C2" s="32" t="str">
        <f>D2&amp;" "&amp;$C$1</f>
        <v>Wooden Pogo Stick</v>
      </c>
      <c r="D2" s="32" t="str">
        <f>[1]Enums!$A$79</f>
        <v>Wooden</v>
      </c>
      <c r="E2" s="30">
        <v>64</v>
      </c>
      <c r="F2" s="30">
        <v>3</v>
      </c>
      <c r="G2" s="30">
        <v>1.5</v>
      </c>
      <c r="H2" s="30" t="b">
        <v>1</v>
      </c>
      <c r="I2" s="32"/>
      <c r="J2" s="14"/>
      <c r="K2" s="30">
        <v>1</v>
      </c>
      <c r="L2" s="30" t="b">
        <v>1</v>
      </c>
    </row>
    <row r="3" spans="1:13" s="30" customFormat="1">
      <c r="A3" s="4" t="str">
        <f>[1]Enums!$A$94</f>
        <v>1.0.0</v>
      </c>
      <c r="B3" s="31" t="s">
        <v>280</v>
      </c>
      <c r="C3" s="32" t="str">
        <f t="shared" ref="C3:C7" si="0">D3&amp;" "&amp;$C$1</f>
        <v>Stone Pogo Stick</v>
      </c>
      <c r="D3" s="32" t="str">
        <f>[1]Enums!$A$80</f>
        <v>Stone</v>
      </c>
      <c r="E3" s="30">
        <v>256</v>
      </c>
      <c r="F3" s="30">
        <v>4</v>
      </c>
      <c r="G3" s="30">
        <v>1.75</v>
      </c>
      <c r="H3" s="30" t="b">
        <v>1</v>
      </c>
      <c r="J3" s="14"/>
      <c r="K3" s="30">
        <v>1</v>
      </c>
      <c r="L3" s="30" t="b">
        <v>1</v>
      </c>
    </row>
    <row r="4" spans="1:13" s="30" customFormat="1">
      <c r="A4" s="4" t="str">
        <f>[1]Enums!$A$94</f>
        <v>1.0.0</v>
      </c>
      <c r="B4" s="31" t="s">
        <v>282</v>
      </c>
      <c r="C4" s="32" t="str">
        <f t="shared" si="0"/>
        <v>Iron Pogo Stick</v>
      </c>
      <c r="D4" s="32" t="str">
        <f>[1]Enums!$A$81</f>
        <v>Iron</v>
      </c>
      <c r="E4" s="30">
        <v>1024</v>
      </c>
      <c r="F4" s="30">
        <v>5</v>
      </c>
      <c r="G4" s="30">
        <v>2</v>
      </c>
      <c r="H4" s="30" t="b">
        <v>1</v>
      </c>
      <c r="J4" s="14"/>
      <c r="K4" s="30">
        <v>2</v>
      </c>
      <c r="L4" s="30" t="b">
        <v>1</v>
      </c>
    </row>
    <row r="5" spans="1:13" s="30" customFormat="1">
      <c r="A5" s="4" t="str">
        <f>[1]Enums!$A$94</f>
        <v>1.0.0</v>
      </c>
      <c r="B5" s="31" t="s">
        <v>283</v>
      </c>
      <c r="C5" s="32" t="str">
        <f t="shared" si="0"/>
        <v>Golden Pogo Stick</v>
      </c>
      <c r="D5" s="32" t="str">
        <f>[1]Enums!$A$82</f>
        <v>Golden</v>
      </c>
      <c r="E5" s="30">
        <v>1024</v>
      </c>
      <c r="F5" s="30">
        <v>6</v>
      </c>
      <c r="G5" s="30">
        <v>2.25</v>
      </c>
      <c r="H5" s="30" t="b">
        <v>1</v>
      </c>
      <c r="J5" s="14"/>
      <c r="K5" s="30">
        <v>2</v>
      </c>
      <c r="L5" s="30" t="b">
        <v>1</v>
      </c>
    </row>
    <row r="6" spans="1:13" s="30" customFormat="1">
      <c r="A6" s="4" t="str">
        <f>[1]Enums!$A$94</f>
        <v>1.0.0</v>
      </c>
      <c r="B6" s="31" t="s">
        <v>204</v>
      </c>
      <c r="C6" s="32" t="str">
        <f t="shared" si="0"/>
        <v>Diamond Pogo Stick</v>
      </c>
      <c r="D6" s="32" t="str">
        <f>[1]Enums!$A$83</f>
        <v>Diamond</v>
      </c>
      <c r="E6" s="30">
        <v>8192</v>
      </c>
      <c r="F6" s="30">
        <v>10</v>
      </c>
      <c r="G6" s="30">
        <v>3</v>
      </c>
      <c r="H6" s="30" t="b">
        <v>1</v>
      </c>
      <c r="J6" s="14"/>
      <c r="K6" s="30">
        <v>2</v>
      </c>
      <c r="L6" s="30" t="b">
        <v>1</v>
      </c>
    </row>
    <row r="7" spans="1:13" s="30" customFormat="1">
      <c r="A7" s="4" t="str">
        <f>[1]Enums!$A$94</f>
        <v>1.0.0</v>
      </c>
      <c r="B7" s="31" t="s">
        <v>237</v>
      </c>
      <c r="C7" s="32" t="str">
        <f t="shared" si="0"/>
        <v>Magic Pogo Stick</v>
      </c>
      <c r="D7" s="32" t="str">
        <f>[1]Enums!$A$84</f>
        <v>Magic</v>
      </c>
      <c r="E7" s="30">
        <v>100000</v>
      </c>
      <c r="F7" s="30">
        <v>100</v>
      </c>
      <c r="G7" s="30">
        <v>10</v>
      </c>
      <c r="H7" s="30" t="b">
        <v>0</v>
      </c>
      <c r="J7" s="14"/>
      <c r="K7" s="30">
        <v>10</v>
      </c>
      <c r="L7" s="30" t="b">
        <v>1</v>
      </c>
    </row>
    <row r="8" spans="1:13" s="30" customFormat="1">
      <c r="A8" s="4" t="str">
        <f>[1]Enums!$A$94</f>
        <v>1.0.0</v>
      </c>
      <c r="B8" s="31" t="s">
        <v>205</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c r="A9" s="4" t="str">
        <f>[1]Enums!$A$94</f>
        <v>1.0.0</v>
      </c>
      <c r="B9" s="31" t="s">
        <v>206</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c r="A10" s="4" t="str">
        <f>[1]Enums!$A$94</f>
        <v>1.0.0</v>
      </c>
      <c r="B10" s="31" t="s">
        <v>207</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c r="A11" s="4" t="str">
        <f>[1]Enums!$A$94</f>
        <v>1.0.0</v>
      </c>
      <c r="B11" s="31" t="s">
        <v>208</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c r="A12" s="4" t="str">
        <f>[1]Enums!$A$94</f>
        <v>1.0.0</v>
      </c>
      <c r="B12" s="31" t="s">
        <v>209</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c r="A13" s="4"/>
      <c r="J13" s="14"/>
    </row>
    <row r="14" spans="1:13">
      <c r="A14" s="4"/>
      <c r="J14" s="14"/>
    </row>
    <row r="15" spans="1:13">
      <c r="A15" s="4"/>
      <c r="J15" s="14"/>
    </row>
    <row r="16" spans="1:13">
      <c r="A16" s="4"/>
      <c r="J16" s="14"/>
    </row>
    <row r="17" spans="1:10">
      <c r="A17" s="4"/>
      <c r="J17" s="14"/>
    </row>
    <row r="18" spans="1:10">
      <c r="A18" s="4"/>
      <c r="J18" s="14"/>
    </row>
    <row r="19" spans="1:10">
      <c r="A19" s="4"/>
      <c r="J19" s="14"/>
    </row>
    <row r="20" spans="1:10">
      <c r="A20" s="4"/>
      <c r="J20" s="14"/>
    </row>
    <row r="21" spans="1:10">
      <c r="A21" s="4"/>
      <c r="J21" s="14"/>
    </row>
    <row r="22" spans="1:10">
      <c r="A22" s="4"/>
      <c r="J22" s="14"/>
    </row>
    <row r="23" spans="1:10">
      <c r="A23" s="4"/>
      <c r="J23" s="14"/>
    </row>
    <row r="24" spans="1:10">
      <c r="A24" s="4"/>
      <c r="J24" s="14"/>
    </row>
    <row r="25" spans="1:10">
      <c r="A25" s="4"/>
      <c r="J25" s="14"/>
    </row>
    <row r="26" spans="1:10">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R120"/>
  <sheetViews>
    <sheetView workbookViewId="0">
      <selection activeCell="C25" sqref="C25"/>
    </sheetView>
  </sheetViews>
  <sheetFormatPr baseColWidth="10" defaultColWidth="17.33203125" defaultRowHeight="15.75" customHeight="1" x14ac:dyDescent="0"/>
  <cols>
    <col min="2" max="2" width="8.83203125" bestFit="1" customWidth="1"/>
    <col min="4" max="4" width="12.5" bestFit="1" customWidth="1"/>
    <col min="5" max="5" width="13.5" bestFit="1" customWidth="1"/>
    <col min="6" max="6" width="9.1640625" bestFit="1" customWidth="1"/>
    <col min="7" max="7" width="10.1640625" bestFit="1" customWidth="1"/>
    <col min="8" max="8" width="11.83203125" bestFit="1" customWidth="1"/>
    <col min="9" max="9" width="12.5" bestFit="1" customWidth="1"/>
    <col min="10" max="10" width="14.6640625" bestFit="1" customWidth="1"/>
    <col min="11" max="11" width="14.1640625" customWidth="1"/>
    <col min="12" max="12" width="9.5" bestFit="1" customWidth="1"/>
    <col min="13" max="13" width="10" bestFit="1" customWidth="1"/>
    <col min="14" max="16" width="8.6640625" customWidth="1"/>
    <col min="17" max="17" width="9.5" bestFit="1" customWidth="1"/>
    <col min="18" max="18" width="27.33203125" customWidth="1"/>
  </cols>
  <sheetData>
    <row r="1" spans="1:18" s="4" customFormat="1" ht="1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c r="A2" s="4" t="str">
        <f>[1]Enums!$A$94</f>
        <v>1.0.0</v>
      </c>
      <c r="B2" s="18" t="s">
        <v>246</v>
      </c>
      <c r="C2" t="str">
        <f xml:space="preserve"> E2&amp;" "&amp;$C$1</f>
        <v>Magnesium Ore</v>
      </c>
      <c r="D2" s="8" t="str">
        <f>[1]Elements!B1</f>
        <v>Element</v>
      </c>
      <c r="E2" s="8" t="str">
        <f>[1]Elements!B13</f>
        <v>Magnesium</v>
      </c>
      <c r="F2" s="8">
        <v>3</v>
      </c>
      <c r="G2" s="8">
        <v>5</v>
      </c>
      <c r="H2" s="8">
        <v>2</v>
      </c>
      <c r="I2" s="8">
        <v>5</v>
      </c>
      <c r="J2" s="8">
        <v>8</v>
      </c>
      <c r="K2" s="8">
        <v>2</v>
      </c>
      <c r="L2" s="8">
        <v>30</v>
      </c>
      <c r="M2" s="8">
        <v>50</v>
      </c>
      <c r="N2" s="10">
        <v>168</v>
      </c>
      <c r="O2" s="10">
        <v>199</v>
      </c>
      <c r="P2" s="10">
        <v>168</v>
      </c>
      <c r="Q2" s="10" t="str">
        <f t="shared" ref="Q2:Q13" si="0">DEC2HEX(N2,2)&amp;DEC2HEX(O2,2)&amp;DEC2HEX(P2,2)</f>
        <v>A8C7A8</v>
      </c>
      <c r="R2" s="9" t="s">
        <v>16</v>
      </c>
    </row>
    <row r="3" spans="1:18" ht="15" customHeight="1">
      <c r="A3" s="4" t="str">
        <f>[1]Enums!$A$94</f>
        <v>1.0.0</v>
      </c>
      <c r="B3" s="18" t="s">
        <v>247</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c r="A4" s="4" t="str">
        <f>[1]Enums!$A$94</f>
        <v>1.0.0</v>
      </c>
      <c r="B4" s="18" t="s">
        <v>248</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c r="A5" s="4" t="str">
        <f>[1]Enums!$A$94</f>
        <v>1.0.0</v>
      </c>
      <c r="B5" s="18" t="s">
        <v>249</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c r="A6" s="4" t="str">
        <f>[1]Enums!$A$94</f>
        <v>1.0.0</v>
      </c>
      <c r="B6" s="18" t="s">
        <v>250</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c r="A7" s="4" t="str">
        <f>[1]Enums!$A$94</f>
        <v>1.0.0</v>
      </c>
      <c r="B7" s="18" t="s">
        <v>251</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c r="A8" s="4" t="str">
        <f>[1]Enums!$A$94</f>
        <v>1.0.0</v>
      </c>
      <c r="B8" s="18" t="s">
        <v>252</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c r="A9" s="4" t="str">
        <f>[1]Enums!$A$94</f>
        <v>1.0.0</v>
      </c>
      <c r="B9" s="18" t="s">
        <v>253</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c r="A10" s="4" t="str">
        <f>[1]Enums!$A$94</f>
        <v>1.0.0</v>
      </c>
      <c r="B10" s="18" t="s">
        <v>254</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c r="A11" s="4" t="str">
        <f>[1]Enums!$A$94</f>
        <v>1.0.0</v>
      </c>
      <c r="B11" s="18" t="s">
        <v>255</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c r="A12" s="4" t="str">
        <f>[1]Enums!$A$94</f>
        <v>1.0.0</v>
      </c>
      <c r="B12" s="18" t="s">
        <v>86</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c r="A13" s="4" t="str">
        <f>[1]Enums!$A$94</f>
        <v>1.0.0</v>
      </c>
      <c r="B13" s="18" t="s">
        <v>87</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c r="A14" s="4"/>
      <c r="B14" s="18" t="s">
        <v>88</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c r="A15" s="4" t="str">
        <f>[1]Enums!$A$94</f>
        <v>1.0.0</v>
      </c>
      <c r="B15" s="18" t="s">
        <v>89</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c r="A16" s="4" t="str">
        <f>[1]Enums!$A$94</f>
        <v>1.0.0</v>
      </c>
      <c r="B16" s="18" t="s">
        <v>90</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c r="A17" s="4" t="str">
        <f>[1]Enums!$A$94</f>
        <v>1.0.0</v>
      </c>
      <c r="B17" s="18" t="s">
        <v>91</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c r="A18" s="4" t="str">
        <f>[1]Enums!$A$94</f>
        <v>1.0.0</v>
      </c>
      <c r="B18" s="18" t="s">
        <v>92</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c r="A19" s="4" t="str">
        <f>[1]Enums!$A$94</f>
        <v>1.0.0</v>
      </c>
      <c r="B19" s="18" t="s">
        <v>93</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c r="A20" s="4" t="str">
        <f>[1]Enums!$A$94</f>
        <v>1.0.0</v>
      </c>
      <c r="B20" s="18" t="s">
        <v>94</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c r="A21" s="4" t="str">
        <f>[1]Enums!$A$94</f>
        <v>1.0.0</v>
      </c>
      <c r="B21" s="18" t="s">
        <v>95</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c r="A22" s="4" t="str">
        <f>[1]Enums!$A$94</f>
        <v>1.0.0</v>
      </c>
      <c r="B22" s="21" t="s">
        <v>3989</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c r="A23" s="4" t="str">
        <f>[1]Enums!$A$94</f>
        <v>1.0.0</v>
      </c>
      <c r="B23" s="18" t="s">
        <v>4039</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c r="A24" s="4" t="str">
        <f>[1]Enums!$A$94</f>
        <v>1.0.0</v>
      </c>
      <c r="B24" s="18" t="s">
        <v>4040</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c r="D25" s="3"/>
      <c r="E25" s="3"/>
      <c r="F25" s="3"/>
      <c r="G25" s="1"/>
      <c r="H25" s="1"/>
      <c r="I25" s="1"/>
      <c r="J25" s="1"/>
      <c r="L25" s="1"/>
      <c r="M25" s="1"/>
    </row>
    <row r="26" spans="1:18" ht="15" customHeight="1">
      <c r="D26" s="3"/>
      <c r="E26" s="3"/>
      <c r="F26" s="3"/>
      <c r="G26" s="1"/>
      <c r="H26" s="1"/>
      <c r="I26" s="1"/>
      <c r="J26" s="1"/>
      <c r="L26" s="1"/>
      <c r="M26" s="1"/>
    </row>
    <row r="27" spans="1:18" ht="15" customHeight="1">
      <c r="D27" s="3"/>
      <c r="E27" s="3"/>
      <c r="F27" s="3"/>
      <c r="G27" s="1"/>
      <c r="H27" s="1"/>
      <c r="I27" s="1"/>
      <c r="J27" s="1"/>
      <c r="L27" s="1"/>
      <c r="M27" s="1"/>
    </row>
    <row r="28" spans="1:18" ht="15" customHeight="1">
      <c r="D28" s="3"/>
      <c r="E28" s="3"/>
      <c r="F28" s="3"/>
      <c r="G28" s="1"/>
      <c r="H28" s="1"/>
      <c r="I28" s="1"/>
      <c r="J28" s="2"/>
      <c r="L28" s="1"/>
      <c r="M28" s="1"/>
    </row>
    <row r="29" spans="1:18" ht="15" customHeight="1">
      <c r="D29" s="3"/>
      <c r="E29" s="3"/>
      <c r="F29" s="3"/>
      <c r="G29" s="1"/>
      <c r="H29" s="1"/>
      <c r="I29" s="1"/>
      <c r="J29" s="1"/>
      <c r="L29" s="1"/>
      <c r="M29" s="1"/>
    </row>
    <row r="30" spans="1:18" ht="15" customHeight="1">
      <c r="D30" s="3"/>
      <c r="E30" s="3"/>
      <c r="F30" s="3"/>
      <c r="G30" s="1"/>
      <c r="H30" s="1"/>
      <c r="I30" s="1"/>
      <c r="J30" s="1"/>
      <c r="L30" s="1"/>
      <c r="M30" s="1"/>
    </row>
    <row r="31" spans="1:18" ht="15" customHeight="1">
      <c r="D31" s="3"/>
      <c r="E31" s="3"/>
      <c r="F31" s="3"/>
      <c r="G31" s="1"/>
      <c r="H31" s="1"/>
      <c r="I31" s="1"/>
      <c r="J31" s="1"/>
      <c r="L31" s="1"/>
      <c r="M31" s="1"/>
    </row>
    <row r="32" spans="1:18" ht="15" customHeight="1">
      <c r="D32" s="3"/>
      <c r="E32" s="3"/>
      <c r="F32" s="3"/>
      <c r="G32" s="1"/>
      <c r="H32" s="1"/>
      <c r="I32" s="1"/>
      <c r="J32" s="2"/>
      <c r="L32" s="1"/>
      <c r="M32" s="1"/>
    </row>
    <row r="33" spans="4:13" ht="15" customHeight="1">
      <c r="D33" s="3"/>
      <c r="E33" s="3"/>
      <c r="F33" s="3"/>
      <c r="G33" s="1"/>
      <c r="H33" s="1"/>
      <c r="I33" s="1"/>
      <c r="J33" s="2"/>
      <c r="L33" s="1"/>
      <c r="M33" s="1"/>
    </row>
    <row r="34" spans="4:13" ht="15" customHeight="1">
      <c r="D34" s="3"/>
      <c r="E34" s="3"/>
      <c r="F34" s="3"/>
      <c r="G34" s="1"/>
      <c r="H34" s="1"/>
      <c r="I34" s="1"/>
      <c r="J34" s="2"/>
      <c r="L34" s="1"/>
      <c r="M34" s="1"/>
    </row>
    <row r="35" spans="4:13" ht="15" customHeight="1">
      <c r="D35" s="3"/>
      <c r="E35" s="3"/>
      <c r="F35" s="3"/>
      <c r="G35" s="1"/>
      <c r="H35" s="1"/>
      <c r="I35" s="1"/>
      <c r="J35" s="2"/>
      <c r="L35" s="1"/>
      <c r="M35" s="1"/>
    </row>
    <row r="36" spans="4:13" ht="15" customHeight="1">
      <c r="D36" s="3"/>
      <c r="E36" s="3"/>
      <c r="F36" s="3"/>
      <c r="G36" s="1"/>
      <c r="H36" s="1"/>
      <c r="I36" s="1"/>
      <c r="J36" s="2"/>
      <c r="L36" s="1"/>
      <c r="M36" s="1"/>
    </row>
    <row r="37" spans="4:13" ht="15" customHeight="1">
      <c r="D37" s="1"/>
      <c r="E37" s="1"/>
      <c r="F37" s="1"/>
      <c r="G37" s="1"/>
      <c r="H37" s="1"/>
      <c r="I37" s="1"/>
      <c r="J37" s="1"/>
      <c r="L37" s="1"/>
      <c r="M37" s="1"/>
    </row>
    <row r="38" spans="4:13" ht="15" customHeight="1">
      <c r="D38" s="1"/>
      <c r="E38" s="1"/>
      <c r="F38" s="1"/>
      <c r="G38" s="1"/>
      <c r="H38" s="1"/>
      <c r="I38" s="1"/>
      <c r="J38" s="1"/>
      <c r="L38" s="1"/>
      <c r="M38" s="1"/>
    </row>
    <row r="39" spans="4:13" ht="15" customHeight="1">
      <c r="D39" s="2"/>
      <c r="E39" s="2"/>
    </row>
    <row r="40" spans="4:13" ht="15" customHeight="1">
      <c r="D40" s="2"/>
      <c r="E40" s="2"/>
    </row>
    <row r="41" spans="4:13" ht="15" customHeight="1">
      <c r="D41" s="2"/>
      <c r="E41" s="2"/>
    </row>
    <row r="42" spans="4:13" ht="15" customHeight="1">
      <c r="D42" s="2"/>
      <c r="E42" s="2"/>
    </row>
    <row r="43" spans="4:13" ht="15" customHeight="1">
      <c r="D43" s="2"/>
      <c r="E43" s="2"/>
    </row>
    <row r="44" spans="4:13" ht="15" customHeight="1">
      <c r="D44" s="2"/>
      <c r="E44" s="2"/>
    </row>
    <row r="45" spans="4:13" ht="15" customHeight="1">
      <c r="D45" s="2"/>
      <c r="E45" s="2"/>
    </row>
    <row r="46" spans="4:13" ht="15" customHeight="1">
      <c r="D46" s="2"/>
      <c r="E46" s="2"/>
    </row>
    <row r="47" spans="4:13" ht="15" customHeight="1">
      <c r="D47" s="2"/>
      <c r="E47" s="2"/>
    </row>
    <row r="48" spans="4:13" ht="15" customHeight="1">
      <c r="D48" s="2"/>
      <c r="E48" s="2"/>
    </row>
    <row r="49" spans="4:5" ht="15" customHeight="1">
      <c r="D49" s="2"/>
      <c r="E49" s="2"/>
    </row>
    <row r="50" spans="4:5" ht="15" customHeight="1">
      <c r="D50" s="2"/>
      <c r="E50" s="2"/>
    </row>
    <row r="51" spans="4:5" ht="15" customHeight="1">
      <c r="D51" s="2"/>
      <c r="E51" s="2"/>
    </row>
    <row r="52" spans="4:5" ht="15" customHeight="1">
      <c r="D52" s="2"/>
      <c r="E52" s="2"/>
    </row>
    <row r="53" spans="4:5" ht="15" customHeight="1">
      <c r="D53" s="2"/>
      <c r="E53" s="2"/>
    </row>
    <row r="54" spans="4:5" ht="15" customHeight="1">
      <c r="D54" s="2"/>
      <c r="E54" s="2"/>
    </row>
    <row r="55" spans="4:5" ht="15" customHeight="1">
      <c r="D55" s="2"/>
      <c r="E55" s="2"/>
    </row>
    <row r="56" spans="4:5" ht="15" customHeight="1">
      <c r="D56" s="2"/>
      <c r="E56" s="2"/>
    </row>
    <row r="57" spans="4:5" ht="15" customHeight="1">
      <c r="D57" s="2"/>
      <c r="E57" s="2"/>
    </row>
    <row r="58" spans="4:5" ht="15" customHeight="1">
      <c r="D58" s="2"/>
      <c r="E58" s="2"/>
    </row>
    <row r="59" spans="4:5" ht="15" customHeight="1">
      <c r="D59" s="2"/>
      <c r="E59" s="2"/>
    </row>
    <row r="60" spans="4:5" ht="15" customHeight="1">
      <c r="D60" s="2"/>
      <c r="E60" s="2"/>
    </row>
    <row r="61" spans="4:5" ht="15" customHeight="1">
      <c r="D61" s="2"/>
      <c r="E61" s="2"/>
    </row>
    <row r="62" spans="4:5" ht="15" customHeight="1">
      <c r="D62" s="2"/>
      <c r="E62" s="2"/>
    </row>
    <row r="63" spans="4:5" ht="15" customHeight="1">
      <c r="D63" s="2"/>
      <c r="E63" s="2"/>
    </row>
    <row r="64" spans="4:5" ht="15" customHeight="1">
      <c r="D64" s="2"/>
      <c r="E64" s="2"/>
    </row>
    <row r="65" spans="4:5" ht="15" customHeight="1">
      <c r="D65" s="2"/>
      <c r="E65" s="2"/>
    </row>
    <row r="66" spans="4:5" ht="15" customHeight="1">
      <c r="D66" s="2"/>
      <c r="E66" s="2"/>
    </row>
    <row r="67" spans="4:5" ht="15" customHeight="1">
      <c r="D67" s="2"/>
      <c r="E67" s="2"/>
    </row>
    <row r="68" spans="4:5" ht="15" customHeight="1">
      <c r="D68" s="2"/>
      <c r="E68" s="2"/>
    </row>
    <row r="69" spans="4:5" ht="15" customHeight="1">
      <c r="D69" s="2"/>
      <c r="E69" s="2"/>
    </row>
    <row r="70" spans="4:5" ht="15" customHeight="1">
      <c r="D70" s="2"/>
      <c r="E70" s="2"/>
    </row>
    <row r="71" spans="4:5" ht="15" customHeight="1">
      <c r="D71" s="2"/>
      <c r="E71" s="2"/>
    </row>
    <row r="72" spans="4:5" ht="15" customHeight="1">
      <c r="D72" s="2"/>
      <c r="E72" s="2"/>
    </row>
    <row r="73" spans="4:5" ht="15" customHeight="1">
      <c r="D73" s="2"/>
      <c r="E73" s="2"/>
    </row>
    <row r="74" spans="4:5" ht="15" customHeight="1">
      <c r="D74" s="2"/>
      <c r="E74" s="2"/>
    </row>
    <row r="75" spans="4:5" ht="15" customHeight="1">
      <c r="D75" s="2"/>
      <c r="E75" s="2"/>
    </row>
    <row r="76" spans="4:5" ht="15" customHeight="1">
      <c r="D76" s="2"/>
      <c r="E76" s="2"/>
    </row>
    <row r="77" spans="4:5" ht="15" customHeight="1">
      <c r="D77" s="2"/>
      <c r="E77" s="2"/>
    </row>
    <row r="78" spans="4:5" ht="15" customHeight="1">
      <c r="D78" s="2"/>
      <c r="E78" s="2"/>
    </row>
    <row r="79" spans="4:5" ht="15" customHeight="1">
      <c r="D79" s="2"/>
      <c r="E79" s="2"/>
    </row>
    <row r="80" spans="4:5" ht="15" customHeight="1">
      <c r="D80" s="2"/>
      <c r="E80" s="2"/>
    </row>
    <row r="81" spans="4:5" ht="15" customHeight="1">
      <c r="D81" s="2"/>
      <c r="E81" s="2"/>
    </row>
    <row r="82" spans="4:5" ht="15" customHeight="1">
      <c r="D82" s="2"/>
      <c r="E82" s="2"/>
    </row>
    <row r="83" spans="4:5" ht="15" customHeight="1">
      <c r="D83" s="2"/>
      <c r="E83" s="2"/>
    </row>
    <row r="84" spans="4:5" ht="15" customHeight="1">
      <c r="D84" s="2"/>
      <c r="E84" s="2"/>
    </row>
    <row r="85" spans="4:5" ht="15" customHeight="1">
      <c r="D85" s="2"/>
      <c r="E85" s="2"/>
    </row>
    <row r="86" spans="4:5" ht="15" customHeight="1">
      <c r="D86" s="2"/>
      <c r="E86" s="2"/>
    </row>
    <row r="87" spans="4:5" ht="15" customHeight="1">
      <c r="D87" s="2"/>
      <c r="E87" s="2"/>
    </row>
    <row r="88" spans="4:5" ht="15" customHeight="1">
      <c r="D88" s="2"/>
      <c r="E88" s="2"/>
    </row>
    <row r="89" spans="4:5" ht="15" customHeight="1">
      <c r="D89" s="2"/>
      <c r="E89" s="2"/>
    </row>
    <row r="90" spans="4:5" ht="15" customHeight="1">
      <c r="D90" s="2"/>
      <c r="E90" s="2"/>
    </row>
    <row r="91" spans="4:5" ht="15" customHeight="1">
      <c r="D91" s="2"/>
      <c r="E91" s="2"/>
    </row>
    <row r="92" spans="4:5" ht="15" customHeight="1">
      <c r="D92" s="2"/>
      <c r="E92" s="2"/>
    </row>
    <row r="93" spans="4:5" ht="15" customHeight="1">
      <c r="D93" s="2"/>
      <c r="E93" s="2"/>
    </row>
    <row r="94" spans="4:5" ht="15" customHeight="1">
      <c r="D94" s="2"/>
      <c r="E94" s="2"/>
    </row>
    <row r="95" spans="4:5" ht="15" customHeight="1">
      <c r="D95" s="2"/>
      <c r="E95" s="2"/>
    </row>
    <row r="96" spans="4:5" ht="15" customHeight="1">
      <c r="D96" s="2"/>
      <c r="E96" s="2"/>
    </row>
    <row r="97" spans="4:5" ht="15" customHeight="1">
      <c r="D97" s="2"/>
      <c r="E97" s="2"/>
    </row>
    <row r="98" spans="4:5" ht="15" customHeight="1">
      <c r="D98" s="2"/>
      <c r="E98" s="2"/>
    </row>
    <row r="99" spans="4:5" ht="15" customHeight="1">
      <c r="D99" s="2"/>
      <c r="E99" s="2"/>
    </row>
    <row r="100" spans="4:5" ht="15" customHeight="1">
      <c r="D100" s="2"/>
      <c r="E100" s="2"/>
    </row>
    <row r="101" spans="4:5" ht="15" customHeight="1">
      <c r="D101" s="2"/>
      <c r="E101" s="2"/>
    </row>
    <row r="102" spans="4:5" ht="15" customHeight="1">
      <c r="D102" s="2"/>
      <c r="E102" s="2"/>
    </row>
    <row r="103" spans="4:5" ht="15" customHeight="1">
      <c r="D103" s="2"/>
      <c r="E103" s="2"/>
    </row>
    <row r="104" spans="4:5" ht="15" customHeight="1">
      <c r="D104" s="2"/>
      <c r="E104" s="2"/>
    </row>
    <row r="105" spans="4:5" ht="15" customHeight="1">
      <c r="D105" s="2"/>
      <c r="E105" s="2"/>
    </row>
    <row r="106" spans="4:5" ht="15" customHeight="1">
      <c r="D106" s="2"/>
      <c r="E106" s="2"/>
    </row>
    <row r="107" spans="4:5" ht="15" customHeight="1">
      <c r="D107" s="2"/>
      <c r="E107" s="2"/>
    </row>
    <row r="108" spans="4:5" ht="15" customHeight="1">
      <c r="D108" s="2"/>
      <c r="E108" s="2"/>
    </row>
    <row r="109" spans="4:5" ht="15" customHeight="1">
      <c r="D109" s="2"/>
      <c r="E109" s="2"/>
    </row>
    <row r="110" spans="4:5" ht="15" customHeight="1">
      <c r="D110" s="2"/>
      <c r="E110" s="2"/>
    </row>
    <row r="111" spans="4:5" ht="15" customHeight="1">
      <c r="D111" s="2"/>
      <c r="E111" s="2"/>
    </row>
    <row r="112" spans="4:5" ht="15" customHeight="1">
      <c r="D112" s="2"/>
      <c r="E112" s="2"/>
    </row>
    <row r="113" spans="4:5" ht="15" customHeight="1">
      <c r="D113" s="2"/>
      <c r="E113" s="2"/>
    </row>
    <row r="114" spans="4:5" ht="15" customHeight="1">
      <c r="D114" s="2"/>
      <c r="E114" s="2"/>
    </row>
    <row r="115" spans="4:5" ht="15" customHeight="1">
      <c r="D115" s="2"/>
      <c r="E115" s="2"/>
    </row>
    <row r="116" spans="4:5" ht="15" customHeight="1">
      <c r="D116" s="2"/>
      <c r="E116" s="2"/>
    </row>
    <row r="117" spans="4:5" ht="15" customHeight="1">
      <c r="D117" s="2"/>
      <c r="E117" s="2"/>
    </row>
    <row r="118" spans="4:5" ht="15" customHeight="1">
      <c r="D118" s="2"/>
      <c r="E118" s="2"/>
    </row>
    <row r="119" spans="4:5" ht="15" customHeight="1">
      <c r="D119" s="2"/>
      <c r="E119" s="2"/>
    </row>
    <row r="120" spans="4:5" ht="15" customHeight="1">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Y26"/>
  <sheetViews>
    <sheetView tabSelected="1" workbookViewId="0">
      <pane xSplit="4" ySplit="1" topLeftCell="Q2" activePane="bottomRight" state="frozen"/>
      <selection pane="topRight" activeCell="E1" sqref="E1"/>
      <selection pane="bottomLeft" activeCell="A2" sqref="A2"/>
      <selection pane="bottomRight" activeCell="A17" sqref="A1:Y18"/>
    </sheetView>
  </sheetViews>
  <sheetFormatPr baseColWidth="10" defaultColWidth="8.83203125" defaultRowHeight="12" x14ac:dyDescent="0"/>
  <cols>
    <col min="2" max="2" width="9.33203125" customWidth="1"/>
    <col min="3" max="3" width="11.6640625" customWidth="1"/>
    <col min="4" max="4" width="20.83203125" customWidth="1"/>
    <col min="6" max="6" width="10.1640625" customWidth="1"/>
    <col min="7" max="7" width="14" bestFit="1" customWidth="1"/>
    <col min="8" max="8" width="10.5" bestFit="1" customWidth="1"/>
    <col min="10" max="10" width="10.33203125" bestFit="1" customWidth="1"/>
    <col min="11" max="11" width="10.6640625" bestFit="1" customWidth="1"/>
    <col min="12" max="12" width="9.83203125" bestFit="1" customWidth="1"/>
    <col min="14" max="14" width="11.83203125" bestFit="1" customWidth="1"/>
    <col min="15" max="15" width="10.1640625" bestFit="1" customWidth="1"/>
    <col min="16" max="16" width="68.1640625" customWidth="1"/>
    <col min="17" max="17" width="24" customWidth="1"/>
  </cols>
  <sheetData>
    <row r="1" spans="1:25" ht="24">
      <c r="A1" s="5" t="str">
        <f>[1]Enums!$A$93</f>
        <v>Version</v>
      </c>
      <c r="B1" s="20" t="str">
        <f>"Block "&amp;'[1]Game IDs'!$A$1</f>
        <v>Block Game ID</v>
      </c>
      <c r="C1" s="20" t="str">
        <f>"Tile Entity "&amp;'[1]Game IDs'!$A$1</f>
        <v>Tile Entity Game ID</v>
      </c>
      <c r="D1" s="5" t="s">
        <v>292</v>
      </c>
      <c r="E1" s="5" t="s">
        <v>302</v>
      </c>
      <c r="F1" s="5" t="s">
        <v>303</v>
      </c>
      <c r="G1" s="5" t="s">
        <v>404</v>
      </c>
      <c r="H1" s="5" t="s">
        <v>304</v>
      </c>
      <c r="I1" s="5" t="s">
        <v>305</v>
      </c>
      <c r="J1" s="5" t="s">
        <v>306</v>
      </c>
      <c r="K1" s="5" t="s">
        <v>307</v>
      </c>
      <c r="L1" s="5" t="s">
        <v>308</v>
      </c>
      <c r="M1" s="5" t="s">
        <v>309</v>
      </c>
      <c r="N1" s="5" t="s">
        <v>310</v>
      </c>
      <c r="O1" s="5" t="s">
        <v>311</v>
      </c>
      <c r="P1" s="28" t="s">
        <v>312</v>
      </c>
      <c r="Q1" s="28" t="s">
        <v>313</v>
      </c>
      <c r="R1" s="28" t="s">
        <v>314</v>
      </c>
      <c r="S1" s="28" t="s">
        <v>315</v>
      </c>
      <c r="T1" s="28" t="s">
        <v>316</v>
      </c>
      <c r="U1" s="28" t="s">
        <v>317</v>
      </c>
      <c r="V1" s="28" t="s">
        <v>318</v>
      </c>
      <c r="W1" s="28" t="s">
        <v>319</v>
      </c>
      <c r="X1" s="28" t="s">
        <v>320</v>
      </c>
      <c r="Y1" s="28" t="s">
        <v>321</v>
      </c>
    </row>
    <row r="2" spans="1:25">
      <c r="A2" s="4" t="str">
        <f>[1]Enums!$A$94</f>
        <v>1.0.0</v>
      </c>
      <c r="B2" s="18" t="s">
        <v>210</v>
      </c>
      <c r="C2" s="21" t="s">
        <v>290</v>
      </c>
      <c r="D2" s="4" t="s">
        <v>45</v>
      </c>
      <c r="E2">
        <v>0</v>
      </c>
      <c r="F2">
        <v>2000</v>
      </c>
      <c r="N2" s="4"/>
      <c r="P2" t="s">
        <v>417</v>
      </c>
      <c r="Q2" t="str">
        <f>'Pellets (Poly)'!$F$67</f>
        <v>Bag (PolyIsoPrene Pellets)</v>
      </c>
      <c r="R2">
        <v>1</v>
      </c>
      <c r="S2">
        <v>120</v>
      </c>
      <c r="T2">
        <v>60</v>
      </c>
    </row>
    <row r="3" spans="1:25">
      <c r="A3" s="4" t="str">
        <f>[1]Enums!$A$94</f>
        <v>1.0.0</v>
      </c>
      <c r="B3" s="18" t="s">
        <v>211</v>
      </c>
      <c r="C3" s="21" t="s">
        <v>291</v>
      </c>
      <c r="D3" s="4" t="s">
        <v>46</v>
      </c>
      <c r="E3">
        <f t="shared" ref="E3:F8" si="0" xml:space="preserve"> E2 + 1</f>
        <v>1</v>
      </c>
      <c r="F3">
        <f t="shared" si="0"/>
        <v>2001</v>
      </c>
      <c r="G3" t="s">
        <v>403</v>
      </c>
      <c r="I3" t="s">
        <v>406</v>
      </c>
      <c r="N3" t="s">
        <v>405</v>
      </c>
      <c r="O3" s="4" t="s">
        <v>403</v>
      </c>
    </row>
    <row r="4" spans="1:25">
      <c r="A4" s="4" t="str">
        <f>[1]Enums!$A$94</f>
        <v>1.0.0</v>
      </c>
      <c r="B4" s="18" t="s">
        <v>212</v>
      </c>
      <c r="C4" s="21" t="s">
        <v>301</v>
      </c>
      <c r="D4" s="4" t="s">
        <v>47</v>
      </c>
      <c r="E4">
        <f t="shared" si="0"/>
        <v>2</v>
      </c>
      <c r="F4">
        <f t="shared" si="0"/>
        <v>2002</v>
      </c>
      <c r="G4" t="s">
        <v>403</v>
      </c>
      <c r="I4" t="s">
        <v>406</v>
      </c>
      <c r="N4" t="s">
        <v>405</v>
      </c>
      <c r="O4" s="4" t="s">
        <v>403</v>
      </c>
      <c r="P4" s="4" t="s">
        <v>443</v>
      </c>
      <c r="Q4">
        <v>30</v>
      </c>
      <c r="R4">
        <v>1</v>
      </c>
      <c r="S4">
        <v>10</v>
      </c>
      <c r="T4">
        <v>1</v>
      </c>
    </row>
    <row r="5" spans="1:25">
      <c r="A5" s="4" t="str">
        <f>[1]Enums!$A$94</f>
        <v>1.0.0</v>
      </c>
      <c r="B5" s="18" t="s">
        <v>213</v>
      </c>
      <c r="C5" s="21" t="s">
        <v>300</v>
      </c>
      <c r="D5" s="4" t="s">
        <v>48</v>
      </c>
      <c r="E5">
        <f t="shared" si="0"/>
        <v>3</v>
      </c>
      <c r="F5">
        <f t="shared" si="0"/>
        <v>2003</v>
      </c>
      <c r="G5" t="s">
        <v>403</v>
      </c>
      <c r="I5" t="s">
        <v>406</v>
      </c>
      <c r="N5" t="s">
        <v>405</v>
      </c>
      <c r="O5" s="4" t="s">
        <v>403</v>
      </c>
      <c r="P5" s="4" t="s">
        <v>443</v>
      </c>
      <c r="Q5">
        <v>30</v>
      </c>
      <c r="R5">
        <v>1</v>
      </c>
      <c r="S5">
        <v>10</v>
      </c>
      <c r="T5">
        <v>1</v>
      </c>
    </row>
    <row r="6" spans="1:25">
      <c r="A6" s="4" t="str">
        <f>[1]Enums!$A$94</f>
        <v>1.0.0</v>
      </c>
      <c r="B6" s="18" t="s">
        <v>64</v>
      </c>
      <c r="C6" s="21" t="s">
        <v>299</v>
      </c>
      <c r="D6" s="17" t="s">
        <v>51</v>
      </c>
      <c r="E6">
        <f t="shared" si="0"/>
        <v>4</v>
      </c>
      <c r="F6">
        <f t="shared" si="0"/>
        <v>2004</v>
      </c>
      <c r="G6" t="s">
        <v>403</v>
      </c>
      <c r="I6" t="s">
        <v>406</v>
      </c>
      <c r="N6" t="s">
        <v>405</v>
      </c>
      <c r="O6" s="4" t="s">
        <v>403</v>
      </c>
      <c r="P6" t="s">
        <v>443</v>
      </c>
      <c r="Q6">
        <v>30</v>
      </c>
      <c r="R6">
        <v>1</v>
      </c>
      <c r="S6">
        <v>10</v>
      </c>
      <c r="T6">
        <v>1</v>
      </c>
    </row>
    <row r="7" spans="1:25">
      <c r="A7" s="4" t="str">
        <f>[1]Enums!$A$94</f>
        <v>1.0.0</v>
      </c>
      <c r="B7" s="18" t="s">
        <v>65</v>
      </c>
      <c r="C7" s="21" t="s">
        <v>298</v>
      </c>
      <c r="D7" s="17" t="s">
        <v>50</v>
      </c>
      <c r="E7">
        <f t="shared" si="0"/>
        <v>5</v>
      </c>
      <c r="F7">
        <f t="shared" si="0"/>
        <v>2005</v>
      </c>
      <c r="G7" t="s">
        <v>403</v>
      </c>
      <c r="I7" t="s">
        <v>406</v>
      </c>
      <c r="N7" t="s">
        <v>405</v>
      </c>
      <c r="O7" s="4" t="s">
        <v>403</v>
      </c>
      <c r="P7" t="s">
        <v>443</v>
      </c>
      <c r="Q7">
        <v>30</v>
      </c>
      <c r="R7">
        <v>1</v>
      </c>
      <c r="S7">
        <v>10</v>
      </c>
      <c r="T7">
        <v>1</v>
      </c>
    </row>
    <row r="8" spans="1:25">
      <c r="A8" s="4" t="str">
        <f>[1]Enums!$A$94</f>
        <v>1.0.0</v>
      </c>
      <c r="B8" s="18" t="s">
        <v>66</v>
      </c>
      <c r="C8" s="21" t="s">
        <v>297</v>
      </c>
      <c r="D8" s="22" t="s">
        <v>84</v>
      </c>
      <c r="E8">
        <f t="shared" si="0"/>
        <v>6</v>
      </c>
      <c r="F8">
        <f t="shared" si="0"/>
        <v>2006</v>
      </c>
      <c r="G8" s="4" t="s">
        <v>403</v>
      </c>
      <c r="I8" s="4" t="s">
        <v>406</v>
      </c>
      <c r="N8" s="4" t="s">
        <v>405</v>
      </c>
      <c r="O8" s="4" t="s">
        <v>403</v>
      </c>
      <c r="P8" t="s">
        <v>443</v>
      </c>
      <c r="Q8">
        <v>15</v>
      </c>
      <c r="R8">
        <v>1</v>
      </c>
      <c r="S8">
        <v>10</v>
      </c>
      <c r="T8">
        <v>1</v>
      </c>
    </row>
    <row r="9" spans="1:25" ht="14">
      <c r="A9" s="4" t="str">
        <f>[1]Enums!$A$94</f>
        <v>1.0.0</v>
      </c>
      <c r="B9" s="18" t="s">
        <v>244</v>
      </c>
      <c r="C9" s="21" t="s">
        <v>293</v>
      </c>
      <c r="D9" s="25" t="s">
        <v>437</v>
      </c>
      <c r="E9">
        <f t="shared" ref="E9:E13" si="1" xml:space="preserve"> E8 + 1</f>
        <v>7</v>
      </c>
      <c r="F9">
        <f t="shared" ref="F9:F13" si="2" xml:space="preserve"> F8 + 1</f>
        <v>2007</v>
      </c>
      <c r="G9" t="s">
        <v>405</v>
      </c>
      <c r="I9" t="s">
        <v>406</v>
      </c>
      <c r="N9" t="s">
        <v>405</v>
      </c>
      <c r="O9" t="s">
        <v>405</v>
      </c>
      <c r="P9" t="s">
        <v>444</v>
      </c>
      <c r="Q9">
        <v>5</v>
      </c>
      <c r="R9">
        <v>1</v>
      </c>
    </row>
    <row r="10" spans="1:25" ht="14">
      <c r="A10" s="4" t="str">
        <f>[1]Enums!$A$94</f>
        <v>1.0.0</v>
      </c>
      <c r="B10" s="18" t="s">
        <v>232</v>
      </c>
      <c r="C10" s="21" t="s">
        <v>296</v>
      </c>
      <c r="D10" s="23" t="s">
        <v>450</v>
      </c>
      <c r="E10">
        <f t="shared" si="1"/>
        <v>8</v>
      </c>
      <c r="F10">
        <f t="shared" si="2"/>
        <v>2008</v>
      </c>
      <c r="G10" s="4" t="s">
        <v>403</v>
      </c>
      <c r="I10" s="4" t="s">
        <v>406</v>
      </c>
      <c r="N10" s="4" t="s">
        <v>405</v>
      </c>
      <c r="O10" s="4" t="s">
        <v>403</v>
      </c>
      <c r="P10" t="s">
        <v>443</v>
      </c>
      <c r="Q10">
        <v>15</v>
      </c>
      <c r="R10">
        <v>1</v>
      </c>
      <c r="S10">
        <v>10</v>
      </c>
      <c r="T10">
        <v>1</v>
      </c>
    </row>
    <row r="11" spans="1:25" ht="14">
      <c r="A11" s="4" t="str">
        <f>[1]Enums!$A$94</f>
        <v>1.0.0</v>
      </c>
      <c r="B11" s="18" t="s">
        <v>233</v>
      </c>
      <c r="C11" s="21" t="s">
        <v>295</v>
      </c>
      <c r="D11" s="23" t="s">
        <v>77</v>
      </c>
      <c r="E11">
        <f t="shared" si="1"/>
        <v>9</v>
      </c>
      <c r="F11">
        <f t="shared" si="2"/>
        <v>2009</v>
      </c>
      <c r="P11" s="66" t="s">
        <v>4017</v>
      </c>
      <c r="Q11" s="66" t="str">
        <f>Objects!K111</f>
        <v>Drum (Crude Oil)</v>
      </c>
      <c r="R11" s="66">
        <v>1</v>
      </c>
      <c r="S11" s="66" t="str">
        <f>Objects!C22</f>
        <v>OilField</v>
      </c>
      <c r="T11" s="66">
        <v>30</v>
      </c>
    </row>
    <row r="12" spans="1:25" ht="14">
      <c r="A12" s="4" t="str">
        <f>[1]Enums!$A$94</f>
        <v>1.0.0</v>
      </c>
      <c r="B12" s="18" t="s">
        <v>234</v>
      </c>
      <c r="C12" s="21" t="s">
        <v>294</v>
      </c>
      <c r="D12" s="24" t="s">
        <v>78</v>
      </c>
      <c r="E12">
        <f t="shared" si="1"/>
        <v>10</v>
      </c>
      <c r="F12">
        <f t="shared" si="2"/>
        <v>2010</v>
      </c>
      <c r="G12" t="s">
        <v>403</v>
      </c>
      <c r="H12" t="s">
        <v>405</v>
      </c>
      <c r="I12" t="s">
        <v>405</v>
      </c>
      <c r="N12" t="s">
        <v>405</v>
      </c>
      <c r="O12" t="s">
        <v>403</v>
      </c>
    </row>
    <row r="13" spans="1:25" ht="14">
      <c r="A13" s="4"/>
      <c r="B13" s="21" t="s">
        <v>349</v>
      </c>
      <c r="C13" s="21" t="s">
        <v>348</v>
      </c>
      <c r="D13" s="25" t="s">
        <v>347</v>
      </c>
      <c r="E13">
        <f t="shared" si="1"/>
        <v>11</v>
      </c>
      <c r="F13">
        <f t="shared" si="2"/>
        <v>2011</v>
      </c>
    </row>
    <row r="14" spans="1:25" ht="14">
      <c r="A14" s="4" t="str">
        <f>[1]Enums!$A$94</f>
        <v>1.0.0</v>
      </c>
      <c r="B14" s="21" t="s">
        <v>441</v>
      </c>
      <c r="C14" s="73" t="s">
        <v>440</v>
      </c>
      <c r="D14" s="25" t="s">
        <v>442</v>
      </c>
      <c r="E14">
        <v>12</v>
      </c>
      <c r="F14">
        <v>2012</v>
      </c>
      <c r="G14" t="s">
        <v>403</v>
      </c>
      <c r="N14" t="s">
        <v>405</v>
      </c>
      <c r="O14" t="s">
        <v>403</v>
      </c>
      <c r="P14" t="s">
        <v>444</v>
      </c>
      <c r="Q14">
        <v>25</v>
      </c>
      <c r="R14">
        <v>1</v>
      </c>
    </row>
    <row r="15" spans="1:25">
      <c r="A15" s="4" t="str">
        <f>[1]Enums!$A$94</f>
        <v>1.0.0</v>
      </c>
      <c r="B15" s="21" t="s">
        <v>452</v>
      </c>
      <c r="C15" s="21" t="s">
        <v>453</v>
      </c>
      <c r="D15" s="4" t="s">
        <v>451</v>
      </c>
      <c r="E15">
        <v>13</v>
      </c>
      <c r="F15">
        <v>2013</v>
      </c>
      <c r="G15" s="4" t="s">
        <v>403</v>
      </c>
      <c r="I15" s="4" t="s">
        <v>406</v>
      </c>
      <c r="N15" s="4" t="s">
        <v>405</v>
      </c>
      <c r="O15" s="4" t="s">
        <v>403</v>
      </c>
      <c r="P15" t="s">
        <v>443</v>
      </c>
      <c r="Q15">
        <v>30</v>
      </c>
      <c r="R15">
        <v>1</v>
      </c>
      <c r="S15">
        <v>10</v>
      </c>
      <c r="T15">
        <v>1</v>
      </c>
    </row>
    <row r="16" spans="1:25" ht="14">
      <c r="A16" s="4" t="str">
        <f>[1]Enums!$A$94</f>
        <v>1.0.0</v>
      </c>
      <c r="B16" s="21" t="s">
        <v>4032</v>
      </c>
      <c r="C16" s="21" t="s">
        <v>4031</v>
      </c>
      <c r="D16" s="25" t="s">
        <v>4033</v>
      </c>
      <c r="E16">
        <v>14</v>
      </c>
      <c r="F16">
        <v>2014</v>
      </c>
      <c r="G16" s="4" t="s">
        <v>403</v>
      </c>
      <c r="N16" s="4" t="s">
        <v>405</v>
      </c>
      <c r="O16" s="4" t="s">
        <v>403</v>
      </c>
    </row>
    <row r="17" spans="1:19" ht="14">
      <c r="A17" s="4" t="str">
        <f>[1]Enums!$A$94</f>
        <v>1.0.0</v>
      </c>
      <c r="B17" s="18" t="s">
        <v>4037</v>
      </c>
      <c r="C17" s="18" t="s">
        <v>4036</v>
      </c>
      <c r="D17" s="25" t="s">
        <v>4035</v>
      </c>
      <c r="E17">
        <v>15</v>
      </c>
      <c r="F17">
        <v>2015</v>
      </c>
      <c r="G17" s="4" t="s">
        <v>403</v>
      </c>
      <c r="H17" t="s">
        <v>405</v>
      </c>
      <c r="I17" t="s">
        <v>406</v>
      </c>
      <c r="N17" s="4" t="s">
        <v>405</v>
      </c>
      <c r="O17" s="4" t="s">
        <v>403</v>
      </c>
      <c r="P17" s="66" t="s">
        <v>4038</v>
      </c>
      <c r="Q17" t="str">
        <f>Objects!M8</f>
        <v>Flask (Nitrogen)</v>
      </c>
      <c r="R17">
        <v>1</v>
      </c>
      <c r="S17">
        <v>10</v>
      </c>
    </row>
    <row r="18" spans="1:19" ht="14">
      <c r="A18" s="72" t="s">
        <v>4070</v>
      </c>
      <c r="B18" s="73" t="s">
        <v>4071</v>
      </c>
      <c r="C18" s="18" t="s">
        <v>4072</v>
      </c>
      <c r="D18" s="25" t="s">
        <v>4073</v>
      </c>
      <c r="E18">
        <v>16</v>
      </c>
      <c r="F18">
        <v>2016</v>
      </c>
      <c r="G18" t="s">
        <v>403</v>
      </c>
      <c r="N18" t="s">
        <v>405</v>
      </c>
      <c r="O18" t="s">
        <v>403</v>
      </c>
      <c r="P18" t="s">
        <v>4081</v>
      </c>
      <c r="Q18">
        <v>300</v>
      </c>
      <c r="R18">
        <v>10</v>
      </c>
      <c r="S18">
        <v>1</v>
      </c>
    </row>
    <row r="19" spans="1:19">
      <c r="A19" s="4"/>
    </row>
    <row r="20" spans="1:19">
      <c r="A20" s="4"/>
    </row>
    <row r="21" spans="1:19">
      <c r="A21" s="4"/>
    </row>
    <row r="22" spans="1:19">
      <c r="A22" s="4"/>
    </row>
    <row r="23" spans="1:19">
      <c r="A23" s="4"/>
    </row>
    <row r="24" spans="1:19">
      <c r="A24" s="4"/>
    </row>
    <row r="25" spans="1:19">
      <c r="A25" s="4"/>
    </row>
    <row r="26" spans="1:19">
      <c r="A26" s="4"/>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R66"/>
  <sheetViews>
    <sheetView workbookViewId="0">
      <selection activeCell="C49" sqref="C49"/>
    </sheetView>
  </sheetViews>
  <sheetFormatPr baseColWidth="10" defaultColWidth="8.83203125" defaultRowHeight="12" x14ac:dyDescent="0"/>
  <cols>
    <col min="2" max="2" width="8.83203125" style="30"/>
    <col min="3" max="3" width="33.5" style="30" customWidth="1"/>
    <col min="4" max="4" width="12.1640625" style="30" customWidth="1"/>
    <col min="5" max="5" width="8.83203125" style="30"/>
    <col min="6" max="6" width="17.5" style="30" customWidth="1"/>
    <col min="7" max="7" width="6" style="30" bestFit="1" customWidth="1"/>
    <col min="8" max="8" width="15.1640625" style="30" bestFit="1" customWidth="1"/>
    <col min="9" max="9" width="102.83203125" style="30" customWidth="1"/>
    <col min="10" max="11" width="8.83203125" style="30"/>
    <col min="12" max="12" width="11.83203125" style="30" customWidth="1"/>
    <col min="13" max="16384" width="8.83203125" style="30"/>
  </cols>
  <sheetData>
    <row r="1" spans="1:18" ht="14">
      <c r="A1" s="5" t="str">
        <f>[1]Enums!$A$93</f>
        <v>Version</v>
      </c>
      <c r="B1" s="71" t="str">
        <f xml:space="preserve"> '[1]Game IDs'!A1</f>
        <v>Game ID</v>
      </c>
      <c r="C1" s="29" t="s">
        <v>407</v>
      </c>
      <c r="D1" s="29" t="s">
        <v>44</v>
      </c>
      <c r="E1" s="28" t="s">
        <v>42</v>
      </c>
      <c r="F1" s="28" t="s">
        <v>38</v>
      </c>
      <c r="G1" s="28" t="s">
        <v>40</v>
      </c>
      <c r="H1" s="28" t="s">
        <v>436</v>
      </c>
      <c r="I1" s="28" t="s">
        <v>312</v>
      </c>
      <c r="J1" s="28" t="s">
        <v>313</v>
      </c>
      <c r="K1" s="28" t="s">
        <v>314</v>
      </c>
      <c r="L1" s="28" t="s">
        <v>315</v>
      </c>
      <c r="M1" s="28" t="s">
        <v>316</v>
      </c>
      <c r="N1" s="28" t="s">
        <v>317</v>
      </c>
      <c r="O1" s="28" t="s">
        <v>318</v>
      </c>
      <c r="P1" s="28" t="s">
        <v>319</v>
      </c>
      <c r="Q1" s="28" t="s">
        <v>320</v>
      </c>
      <c r="R1" s="28" t="s">
        <v>321</v>
      </c>
    </row>
    <row r="2" spans="1:18">
      <c r="A2" s="4" t="str">
        <f>[1]Enums!$A$94</f>
        <v>1.0.0</v>
      </c>
      <c r="B2" s="31" t="s">
        <v>214</v>
      </c>
      <c r="C2" s="32" t="s">
        <v>67</v>
      </c>
      <c r="D2" s="33" t="str">
        <f>[1]Enums!$A$24</f>
        <v>PC Item</v>
      </c>
      <c r="E2" s="30">
        <v>2</v>
      </c>
      <c r="F2" s="30" t="b">
        <v>1</v>
      </c>
    </row>
    <row r="3" spans="1:18">
      <c r="A3" s="4" t="str">
        <f>[1]Enums!$A$94</f>
        <v>1.0.0</v>
      </c>
      <c r="B3" s="31" t="s">
        <v>215</v>
      </c>
      <c r="C3" s="33" t="s">
        <v>68</v>
      </c>
      <c r="D3" s="33" t="str">
        <f>[1]Enums!$A$24</f>
        <v>PC Item</v>
      </c>
      <c r="E3" s="33">
        <v>1</v>
      </c>
      <c r="F3" s="30" t="b">
        <v>1</v>
      </c>
    </row>
    <row r="4" spans="1:18">
      <c r="A4" s="4" t="str">
        <f>[1]Enums!$A$94</f>
        <v>1.0.0</v>
      </c>
      <c r="B4" s="31" t="s">
        <v>216</v>
      </c>
      <c r="C4" s="34" t="s">
        <v>397</v>
      </c>
      <c r="D4" s="33" t="str">
        <f>[1]Enums!$A$20</f>
        <v>Weapon</v>
      </c>
      <c r="E4" s="33">
        <v>7</v>
      </c>
      <c r="F4" s="30" t="b">
        <v>1</v>
      </c>
      <c r="H4" s="30">
        <v>1</v>
      </c>
      <c r="I4" s="32" t="s">
        <v>409</v>
      </c>
      <c r="J4" s="30">
        <v>1000</v>
      </c>
      <c r="K4" s="30">
        <v>1</v>
      </c>
      <c r="L4" s="30">
        <v>10</v>
      </c>
      <c r="M4" s="30">
        <v>2</v>
      </c>
      <c r="N4" s="30">
        <v>5</v>
      </c>
      <c r="O4" s="30">
        <v>3</v>
      </c>
    </row>
    <row r="5" spans="1:18">
      <c r="A5" s="4" t="str">
        <f>[1]Enums!$A$94</f>
        <v>1.0.0</v>
      </c>
      <c r="B5" s="31" t="s">
        <v>217</v>
      </c>
      <c r="C5" s="33" t="s">
        <v>69</v>
      </c>
      <c r="D5" s="33" t="str">
        <f>[1]Enums!$A$21</f>
        <v>Utility</v>
      </c>
      <c r="E5" s="33"/>
      <c r="F5" s="30" t="b">
        <v>1</v>
      </c>
      <c r="H5" s="30">
        <v>1</v>
      </c>
      <c r="I5" s="30" t="s">
        <v>412</v>
      </c>
      <c r="J5" s="30">
        <v>15</v>
      </c>
      <c r="K5" s="30">
        <v>0.5</v>
      </c>
      <c r="L5" s="30">
        <v>15</v>
      </c>
    </row>
    <row r="6" spans="1:18">
      <c r="A6" s="4" t="str">
        <f>[1]Enums!$A$94</f>
        <v>1.0.0</v>
      </c>
      <c r="B6" s="31" t="s">
        <v>218</v>
      </c>
      <c r="C6" s="34" t="s">
        <v>396</v>
      </c>
      <c r="D6" s="33" t="str">
        <f>[1]Enums!$A$19</f>
        <v>Armor</v>
      </c>
      <c r="E6" s="33"/>
      <c r="F6" s="30" t="b">
        <v>1</v>
      </c>
      <c r="H6" s="30">
        <v>1</v>
      </c>
      <c r="I6" s="32" t="s">
        <v>433</v>
      </c>
      <c r="J6" s="30">
        <v>5000</v>
      </c>
      <c r="K6" s="30">
        <v>1</v>
      </c>
      <c r="L6" s="30">
        <v>0.4</v>
      </c>
      <c r="M6" s="30">
        <v>5</v>
      </c>
    </row>
    <row r="7" spans="1:18">
      <c r="A7" s="4" t="str">
        <f>[1]Enums!$A$94</f>
        <v>1.0.0</v>
      </c>
      <c r="B7" s="21" t="s">
        <v>410</v>
      </c>
      <c r="C7" s="34" t="s">
        <v>411</v>
      </c>
      <c r="D7" s="33"/>
      <c r="E7" s="33"/>
      <c r="F7" s="30" t="b">
        <v>1</v>
      </c>
      <c r="H7" s="30">
        <v>1</v>
      </c>
      <c r="I7" s="32" t="s">
        <v>435</v>
      </c>
      <c r="J7" s="30">
        <v>0.3</v>
      </c>
    </row>
    <row r="8" spans="1:18">
      <c r="A8" s="4" t="str">
        <f>[1]Enums!$A$94</f>
        <v>1.0.0</v>
      </c>
      <c r="B8" s="31" t="s">
        <v>219</v>
      </c>
      <c r="C8" s="33" t="s">
        <v>70</v>
      </c>
      <c r="D8" s="33" t="str">
        <f>[1]Enums!$A$22</f>
        <v>Tool</v>
      </c>
      <c r="E8" s="33"/>
      <c r="F8" s="30" t="b">
        <v>1</v>
      </c>
      <c r="H8" s="30">
        <v>1</v>
      </c>
    </row>
    <row r="9" spans="1:18">
      <c r="A9" s="4" t="str">
        <f>[1]Enums!$A$94</f>
        <v>1.0.0</v>
      </c>
      <c r="B9" s="31" t="s">
        <v>220</v>
      </c>
      <c r="C9" s="33" t="s">
        <v>71</v>
      </c>
      <c r="D9" s="33" t="str">
        <f>[1]Enums!$A$22</f>
        <v>Tool</v>
      </c>
      <c r="E9" s="33">
        <v>7</v>
      </c>
      <c r="F9" s="30" t="b">
        <v>1</v>
      </c>
      <c r="H9" s="30">
        <v>1</v>
      </c>
      <c r="I9" s="30" t="s">
        <v>434</v>
      </c>
      <c r="J9" s="30">
        <v>3</v>
      </c>
      <c r="K9" s="30">
        <v>0.6</v>
      </c>
      <c r="L9" s="30" t="str">
        <f>'[1]Blocks (MC)'!$A$22</f>
        <v>1.0.0</v>
      </c>
    </row>
    <row r="10" spans="1:18">
      <c r="A10" s="4" t="str">
        <f>[1]Enums!$A$94</f>
        <v>1.0.0</v>
      </c>
      <c r="B10" s="31" t="s">
        <v>226</v>
      </c>
      <c r="C10" s="33" t="s">
        <v>72</v>
      </c>
      <c r="D10" s="33" t="str">
        <f>[1]Enums!$A$19</f>
        <v>Armor</v>
      </c>
      <c r="E10" s="33"/>
      <c r="F10" s="30" t="b">
        <v>1</v>
      </c>
      <c r="H10" s="30">
        <v>1</v>
      </c>
      <c r="I10" s="30" t="s">
        <v>413</v>
      </c>
      <c r="J10" s="30">
        <v>5000</v>
      </c>
      <c r="K10" s="30">
        <v>1</v>
      </c>
    </row>
    <row r="11" spans="1:18">
      <c r="A11" s="4" t="str">
        <f>[1]Enums!$A$94</f>
        <v>1.0.0</v>
      </c>
      <c r="B11" s="31" t="s">
        <v>61</v>
      </c>
      <c r="C11" s="33" t="s">
        <v>73</v>
      </c>
      <c r="D11" s="33" t="str">
        <f>[1]Enums!$A$19</f>
        <v>Armor</v>
      </c>
      <c r="E11" s="33"/>
      <c r="F11" s="30" t="b">
        <v>1</v>
      </c>
      <c r="H11" s="30">
        <v>1</v>
      </c>
    </row>
    <row r="12" spans="1:18">
      <c r="A12" s="4" t="str">
        <f>[1]Enums!$A$94</f>
        <v>1.0.0</v>
      </c>
      <c r="B12" s="31" t="s">
        <v>63</v>
      </c>
      <c r="C12" s="33" t="s">
        <v>74</v>
      </c>
      <c r="D12" s="34" t="str">
        <f>[1]Enums!$A$25</f>
        <v>PC Block</v>
      </c>
      <c r="F12" s="30" t="b">
        <v>1</v>
      </c>
    </row>
    <row r="13" spans="1:18">
      <c r="A13" s="4" t="str">
        <f>[1]Enums!$A$94</f>
        <v>1.0.0</v>
      </c>
      <c r="B13" s="31" t="s">
        <v>229</v>
      </c>
      <c r="C13" s="35" t="s">
        <v>75</v>
      </c>
      <c r="D13" s="34" t="str">
        <f>[1]Enums!$A$26</f>
        <v>Food</v>
      </c>
      <c r="F13" s="30" t="b">
        <v>1</v>
      </c>
    </row>
    <row r="14" spans="1:18">
      <c r="A14" s="4" t="str">
        <f>[1]Enums!$A$94</f>
        <v>1.0.0</v>
      </c>
      <c r="B14" s="31" t="s">
        <v>230</v>
      </c>
      <c r="C14" s="35" t="s">
        <v>76</v>
      </c>
      <c r="D14" s="34" t="str">
        <f>[1]Enums!$A$26</f>
        <v>Food</v>
      </c>
      <c r="F14" s="30" t="b">
        <v>1</v>
      </c>
    </row>
    <row r="15" spans="1:18" ht="14">
      <c r="A15" s="4" t="str">
        <f>[1]Enums!$A$94</f>
        <v>1.0.0</v>
      </c>
      <c r="B15" s="31" t="s">
        <v>231</v>
      </c>
      <c r="C15" s="36" t="s">
        <v>286</v>
      </c>
      <c r="D15" s="34" t="str">
        <f>[1]Enums!$A$25</f>
        <v>PC Block</v>
      </c>
      <c r="F15" s="30" t="b">
        <v>1</v>
      </c>
    </row>
    <row r="16" spans="1:18" ht="14">
      <c r="A16" s="4" t="str">
        <f>[1]Enums!$A$94</f>
        <v>1.0.0</v>
      </c>
      <c r="B16" s="31" t="s">
        <v>235</v>
      </c>
      <c r="C16" s="36" t="s">
        <v>79</v>
      </c>
      <c r="D16" s="30" t="str">
        <f>[1]Enums!$A$24</f>
        <v>PC Item</v>
      </c>
      <c r="F16" s="30" t="b">
        <v>1</v>
      </c>
      <c r="G16" s="36"/>
      <c r="H16" s="36"/>
    </row>
    <row r="17" spans="1:10" ht="14">
      <c r="A17" s="4" t="str">
        <f>[1]Enums!$A$94</f>
        <v>1.0.0</v>
      </c>
      <c r="B17" s="31" t="s">
        <v>238</v>
      </c>
      <c r="C17" s="36" t="s">
        <v>83</v>
      </c>
      <c r="D17" s="36" t="str">
        <f>[1]Enums!$A$21</f>
        <v>Utility</v>
      </c>
      <c r="E17" s="30">
        <v>4</v>
      </c>
      <c r="F17" s="30" t="b">
        <v>1</v>
      </c>
      <c r="H17" s="30">
        <v>1</v>
      </c>
    </row>
    <row r="18" spans="1:10" ht="14">
      <c r="A18" s="4" t="str">
        <f>[1]Enums!$A$94</f>
        <v>1.0.0</v>
      </c>
      <c r="B18" s="31" t="s">
        <v>239</v>
      </c>
      <c r="C18" s="36" t="s">
        <v>4045</v>
      </c>
      <c r="D18" s="36" t="str">
        <f>[1]Enums!$A$24</f>
        <v>PC Item</v>
      </c>
      <c r="F18" s="30" t="b">
        <v>1</v>
      </c>
    </row>
    <row r="19" spans="1:10" ht="14">
      <c r="A19" s="4" t="str">
        <f>[1]Enums!$A$94</f>
        <v>1.0.0</v>
      </c>
      <c r="B19" s="31" t="s">
        <v>240</v>
      </c>
      <c r="C19" s="36" t="s">
        <v>4046</v>
      </c>
      <c r="D19" s="36" t="str">
        <f>[1]Enums!$A$24</f>
        <v>PC Item</v>
      </c>
      <c r="F19" s="30" t="b">
        <v>1</v>
      </c>
    </row>
    <row r="20" spans="1:10" ht="14">
      <c r="A20" s="4" t="str">
        <f>[1]Enums!$A$94</f>
        <v>1.0.0</v>
      </c>
      <c r="B20" s="31" t="s">
        <v>241</v>
      </c>
      <c r="C20" s="36" t="s">
        <v>4047</v>
      </c>
      <c r="D20" s="36" t="str">
        <f>[1]Enums!$A$24</f>
        <v>PC Item</v>
      </c>
      <c r="F20" s="30" t="b">
        <v>1</v>
      </c>
    </row>
    <row r="21" spans="1:10" ht="14">
      <c r="A21" s="4" t="str">
        <f>[1]Enums!$A$94</f>
        <v>1.0.0</v>
      </c>
      <c r="B21" s="31" t="s">
        <v>242</v>
      </c>
      <c r="C21" s="36" t="s">
        <v>49</v>
      </c>
      <c r="D21" s="36" t="str">
        <f>[1]Enums!$A$25</f>
        <v>PC Block</v>
      </c>
      <c r="F21" s="30" t="b">
        <v>1</v>
      </c>
    </row>
    <row r="22" spans="1:10" ht="14">
      <c r="A22" s="4" t="str">
        <f>[1]Enums!$A$94</f>
        <v>1.0.0</v>
      </c>
      <c r="B22" s="31" t="s">
        <v>245</v>
      </c>
      <c r="C22" s="36" t="s">
        <v>85</v>
      </c>
      <c r="D22" s="36" t="str">
        <f>[1]Enums!$A$24</f>
        <v>PC Item</v>
      </c>
      <c r="E22" s="30">
        <v>4</v>
      </c>
      <c r="F22" s="30" t="b">
        <v>1</v>
      </c>
    </row>
    <row r="23" spans="1:10" s="41" customFormat="1">
      <c r="A23" s="4" t="str">
        <f>[1]Enums!$A$94</f>
        <v>1.0.0</v>
      </c>
      <c r="B23" s="21" t="s">
        <v>414</v>
      </c>
      <c r="C23" s="41" t="s">
        <v>415</v>
      </c>
      <c r="F23" s="30" t="b">
        <v>1</v>
      </c>
      <c r="H23" s="41">
        <v>1</v>
      </c>
      <c r="I23" s="41" t="s">
        <v>416</v>
      </c>
      <c r="J23" s="41">
        <v>1.5</v>
      </c>
    </row>
    <row r="24" spans="1:10" ht="14">
      <c r="A24" s="4" t="str">
        <f>[1]Enums!$A$94</f>
        <v>1.0.0</v>
      </c>
      <c r="B24" s="21" t="s">
        <v>419</v>
      </c>
      <c r="C24" s="30" t="s">
        <v>418</v>
      </c>
      <c r="D24" s="36" t="str">
        <f>[1]Enums!$A$24</f>
        <v>PC Item</v>
      </c>
      <c r="E24" s="36"/>
      <c r="F24" s="36" t="b">
        <v>1</v>
      </c>
    </row>
    <row r="25" spans="1:10" ht="14">
      <c r="A25" s="4" t="str">
        <f>[1]Enums!$A$94</f>
        <v>1.0.0</v>
      </c>
      <c r="B25" s="21" t="s">
        <v>421</v>
      </c>
      <c r="C25" s="30" t="s">
        <v>420</v>
      </c>
      <c r="D25" s="36" t="str">
        <f>[1]Enums!$A$24</f>
        <v>PC Item</v>
      </c>
      <c r="F25" s="30" t="b">
        <v>1</v>
      </c>
    </row>
    <row r="26" spans="1:10">
      <c r="A26" s="4" t="str">
        <f>[1]Enums!$A$94</f>
        <v>1.0.0</v>
      </c>
      <c r="B26" s="21" t="s">
        <v>3986</v>
      </c>
      <c r="C26" s="30" t="s">
        <v>3987</v>
      </c>
      <c r="D26" s="33" t="str">
        <f>[1]Enums!$A$21</f>
        <v>Utility</v>
      </c>
      <c r="E26" s="30">
        <v>4</v>
      </c>
      <c r="F26" s="30" t="b">
        <v>1</v>
      </c>
    </row>
    <row r="27" spans="1:10" ht="14">
      <c r="A27" s="4" t="str">
        <f>[1]Enums!$A$94</f>
        <v>1.0.0</v>
      </c>
      <c r="B27" s="18" t="s">
        <v>4044</v>
      </c>
      <c r="C27" s="30" t="s">
        <v>3988</v>
      </c>
      <c r="D27" s="36" t="str">
        <f>[1]Enums!$A$24</f>
        <v>PC Item</v>
      </c>
      <c r="E27" s="30">
        <v>8</v>
      </c>
      <c r="F27" s="30" t="b">
        <v>1</v>
      </c>
    </row>
    <row r="28" spans="1:10" ht="14">
      <c r="A28" s="4" t="str">
        <f>[1]Enums!$A$97</f>
        <v>1.0.3</v>
      </c>
      <c r="B28" s="21" t="s">
        <v>4057</v>
      </c>
      <c r="C28" s="32" t="s">
        <v>4050</v>
      </c>
      <c r="D28" s="36" t="s">
        <v>4048</v>
      </c>
      <c r="E28" s="30">
        <v>4</v>
      </c>
      <c r="F28" s="30" t="b">
        <v>1</v>
      </c>
      <c r="G28" s="36"/>
      <c r="H28" s="36">
        <v>1</v>
      </c>
      <c r="I28" s="32" t="s">
        <v>4049</v>
      </c>
      <c r="J28" s="30">
        <v>10</v>
      </c>
    </row>
    <row r="29" spans="1:10" ht="14">
      <c r="A29" s="4" t="str">
        <f>[1]Enums!$A$97</f>
        <v>1.0.3</v>
      </c>
      <c r="B29" s="21" t="s">
        <v>4056</v>
      </c>
      <c r="C29" s="32" t="s">
        <v>4051</v>
      </c>
      <c r="D29" s="36" t="s">
        <v>4048</v>
      </c>
      <c r="E29" s="30">
        <v>4</v>
      </c>
      <c r="F29" s="30" t="b">
        <v>1</v>
      </c>
      <c r="G29" s="36"/>
      <c r="H29" s="36"/>
      <c r="I29" s="32" t="s">
        <v>4049</v>
      </c>
      <c r="J29" s="30">
        <v>15</v>
      </c>
    </row>
    <row r="30" spans="1:10" ht="14">
      <c r="A30" s="4" t="str">
        <f>[1]Enums!$A$97</f>
        <v>1.0.3</v>
      </c>
      <c r="B30" s="21" t="s">
        <v>4061</v>
      </c>
      <c r="C30" s="32" t="s">
        <v>4052</v>
      </c>
      <c r="D30" s="36" t="s">
        <v>4048</v>
      </c>
      <c r="E30" s="30">
        <v>4</v>
      </c>
      <c r="F30" s="30" t="b">
        <v>1</v>
      </c>
      <c r="G30" s="36"/>
      <c r="H30" s="36"/>
      <c r="I30" s="32" t="s">
        <v>4049</v>
      </c>
      <c r="J30" s="30">
        <v>20</v>
      </c>
    </row>
    <row r="31" spans="1:10" ht="14">
      <c r="A31" s="4" t="str">
        <f>[1]Enums!$A$97</f>
        <v>1.0.3</v>
      </c>
      <c r="B31" s="21" t="s">
        <v>4060</v>
      </c>
      <c r="C31" s="32" t="s">
        <v>4053</v>
      </c>
      <c r="D31" s="36" t="s">
        <v>4048</v>
      </c>
      <c r="E31" s="30">
        <v>4</v>
      </c>
      <c r="F31" s="30" t="b">
        <v>1</v>
      </c>
      <c r="G31" s="36"/>
      <c r="H31" s="36"/>
      <c r="I31" s="32" t="s">
        <v>4049</v>
      </c>
      <c r="J31" s="30">
        <v>5</v>
      </c>
    </row>
    <row r="32" spans="1:10" ht="14">
      <c r="A32" s="4" t="str">
        <f>[1]Enums!$A$97</f>
        <v>1.0.3</v>
      </c>
      <c r="B32" s="21" t="s">
        <v>4059</v>
      </c>
      <c r="C32" s="32" t="s">
        <v>4054</v>
      </c>
      <c r="D32" s="36" t="s">
        <v>4048</v>
      </c>
      <c r="E32" s="30">
        <v>4</v>
      </c>
      <c r="F32" s="30" t="b">
        <v>1</v>
      </c>
      <c r="G32" s="36"/>
      <c r="H32" s="36"/>
      <c r="I32" s="32" t="s">
        <v>4049</v>
      </c>
      <c r="J32" s="30">
        <v>10</v>
      </c>
    </row>
    <row r="33" spans="1:10" ht="14">
      <c r="A33" s="4" t="str">
        <f>[1]Enums!$A$97</f>
        <v>1.0.3</v>
      </c>
      <c r="B33" s="21" t="s">
        <v>4058</v>
      </c>
      <c r="C33" s="32" t="s">
        <v>4055</v>
      </c>
      <c r="D33" s="36" t="s">
        <v>4048</v>
      </c>
      <c r="E33" s="30">
        <v>4</v>
      </c>
      <c r="F33" s="30" t="b">
        <v>1</v>
      </c>
      <c r="G33" s="36"/>
      <c r="H33" s="36"/>
      <c r="I33" s="32" t="s">
        <v>4049</v>
      </c>
      <c r="J33" s="30">
        <v>15</v>
      </c>
    </row>
    <row r="34" spans="1:10" ht="14">
      <c r="A34" s="4" t="str">
        <f>[1]Enums!$A$97</f>
        <v>1.0.3</v>
      </c>
      <c r="B34" s="32" t="s">
        <v>4063</v>
      </c>
      <c r="C34" s="32" t="s">
        <v>4062</v>
      </c>
      <c r="D34" s="32" t="s">
        <v>4048</v>
      </c>
      <c r="E34" s="30">
        <v>4</v>
      </c>
      <c r="G34" s="36"/>
      <c r="H34" s="36"/>
    </row>
    <row r="35" spans="1:10" ht="14">
      <c r="C35" s="32"/>
      <c r="G35" s="36"/>
      <c r="H35" s="36"/>
    </row>
    <row r="36" spans="1:10" ht="14">
      <c r="D36" s="41"/>
      <c r="G36" s="36"/>
      <c r="H36" s="36"/>
    </row>
    <row r="37" spans="1:10" ht="14">
      <c r="G37" s="36"/>
      <c r="H37" s="36"/>
    </row>
    <row r="38" spans="1:10" ht="14">
      <c r="G38" s="36"/>
      <c r="H38" s="36"/>
    </row>
    <row r="39" spans="1:10" ht="14">
      <c r="G39" s="36"/>
      <c r="H39" s="36"/>
    </row>
    <row r="40" spans="1:10" ht="14">
      <c r="G40" s="36"/>
      <c r="H40" s="36"/>
    </row>
    <row r="41" spans="1:10" ht="14">
      <c r="G41" s="36"/>
      <c r="H41" s="36"/>
    </row>
    <row r="42" spans="1:10" ht="14">
      <c r="G42" s="36"/>
      <c r="H42" s="36"/>
    </row>
    <row r="43" spans="1:10" ht="14">
      <c r="G43" s="36"/>
      <c r="H43" s="36"/>
    </row>
    <row r="44" spans="1:10" ht="14">
      <c r="G44" s="36"/>
      <c r="H44" s="36"/>
    </row>
    <row r="45" spans="1:10" ht="14">
      <c r="G45" s="36"/>
      <c r="H45" s="36"/>
    </row>
    <row r="46" spans="1:10" ht="14">
      <c r="G46" s="36"/>
      <c r="H46" s="36"/>
    </row>
    <row r="47" spans="1:10" ht="14">
      <c r="G47" s="36"/>
      <c r="H47" s="36"/>
    </row>
    <row r="48" spans="1:10" ht="14">
      <c r="G48" s="36"/>
      <c r="H48" s="36"/>
    </row>
    <row r="49" spans="3:8" ht="14">
      <c r="G49" s="36"/>
      <c r="H49" s="36"/>
    </row>
    <row r="50" spans="3:8" ht="14">
      <c r="G50" s="36"/>
      <c r="H50" s="36"/>
    </row>
    <row r="51" spans="3:8" ht="14">
      <c r="G51" s="36"/>
      <c r="H51" s="36"/>
    </row>
    <row r="52" spans="3:8" ht="14">
      <c r="G52" s="36"/>
      <c r="H52" s="36"/>
    </row>
    <row r="53" spans="3:8" ht="14">
      <c r="G53" s="36"/>
      <c r="H53" s="36"/>
    </row>
    <row r="54" spans="3:8" ht="14">
      <c r="G54" s="36"/>
      <c r="H54" s="36"/>
    </row>
    <row r="55" spans="3:8" ht="14">
      <c r="G55" s="36"/>
      <c r="H55" s="36"/>
    </row>
    <row r="56" spans="3:8" ht="14">
      <c r="C56" s="36"/>
      <c r="D56" s="36"/>
      <c r="E56" s="36"/>
      <c r="F56" s="36"/>
      <c r="G56" s="36"/>
      <c r="H56" s="36"/>
    </row>
    <row r="57" spans="3:8" ht="14">
      <c r="C57" s="36"/>
      <c r="D57" s="36"/>
      <c r="E57" s="36"/>
      <c r="F57" s="36"/>
      <c r="G57" s="36"/>
      <c r="H57" s="36"/>
    </row>
    <row r="58" spans="3:8" ht="14">
      <c r="G58" s="36"/>
      <c r="H58" s="36"/>
    </row>
    <row r="59" spans="3:8" ht="14">
      <c r="G59" s="36"/>
      <c r="H59" s="36"/>
    </row>
    <row r="60" spans="3:8" ht="14">
      <c r="G60" s="36"/>
      <c r="H60" s="36"/>
    </row>
    <row r="61" spans="3:8" ht="14">
      <c r="G61" s="36"/>
      <c r="H61" s="36"/>
    </row>
    <row r="62" spans="3:8" ht="14">
      <c r="G62" s="36"/>
      <c r="H62" s="36"/>
    </row>
    <row r="63" spans="3:8" ht="14">
      <c r="G63" s="36"/>
      <c r="H63" s="36"/>
    </row>
    <row r="64" spans="3:8" ht="14">
      <c r="G64" s="36"/>
      <c r="H64" s="36"/>
    </row>
    <row r="65" spans="7:8" ht="14">
      <c r="G65" s="36"/>
      <c r="H65" s="36"/>
    </row>
    <row r="66" spans="7:8" ht="14">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D6"/>
  <sheetViews>
    <sheetView workbookViewId="0">
      <selection activeCell="D6" sqref="A1:D6"/>
    </sheetView>
  </sheetViews>
  <sheetFormatPr baseColWidth="10" defaultColWidth="8.83203125" defaultRowHeight="12" x14ac:dyDescent="0"/>
  <cols>
    <col min="3" max="3" width="20.83203125" bestFit="1" customWidth="1"/>
    <col min="4" max="4" width="10" bestFit="1" customWidth="1"/>
  </cols>
  <sheetData>
    <row r="1" spans="1:4" ht="14">
      <c r="A1" s="5" t="str">
        <f>[1]Enums!$A$93</f>
        <v>Version</v>
      </c>
      <c r="B1" s="71" t="str">
        <f xml:space="preserve"> '[1]Game IDs'!A1</f>
        <v>Game ID</v>
      </c>
      <c r="C1" s="12" t="s">
        <v>289</v>
      </c>
      <c r="D1" s="5" t="s">
        <v>4078</v>
      </c>
    </row>
    <row r="2" spans="1:4">
      <c r="A2" s="4" t="str">
        <f>[1]Enums!$A$94</f>
        <v>1.0.0</v>
      </c>
      <c r="B2" s="21" t="s">
        <v>288</v>
      </c>
      <c r="C2" s="4" t="s">
        <v>287</v>
      </c>
      <c r="D2" t="str">
        <f xml:space="preserve"> C2</f>
        <v>Oil</v>
      </c>
    </row>
    <row r="3" spans="1:4">
      <c r="A3" s="4" t="str">
        <f>[1]Enums!$A$94</f>
        <v>1.0.0</v>
      </c>
      <c r="B3" s="21" t="s">
        <v>439</v>
      </c>
      <c r="C3" t="s">
        <v>438</v>
      </c>
      <c r="D3" t="str">
        <f xml:space="preserve"> C3</f>
        <v>Light</v>
      </c>
    </row>
    <row r="4" spans="1:4">
      <c r="A4" t="s">
        <v>3983</v>
      </c>
      <c r="B4" s="21" t="s">
        <v>3985</v>
      </c>
      <c r="C4" t="s">
        <v>3984</v>
      </c>
      <c r="D4" t="s">
        <v>4080</v>
      </c>
    </row>
    <row r="5" spans="1:4">
      <c r="A5" t="s">
        <v>4070</v>
      </c>
      <c r="B5" s="21" t="s">
        <v>4076</v>
      </c>
      <c r="C5" t="s">
        <v>4074</v>
      </c>
      <c r="D5" t="s">
        <v>4079</v>
      </c>
    </row>
    <row r="6" spans="1:4">
      <c r="A6" t="s">
        <v>4070</v>
      </c>
      <c r="B6" s="21" t="s">
        <v>4077</v>
      </c>
      <c r="C6" t="s">
        <v>4075</v>
      </c>
      <c r="D6" t="s">
        <v>4079</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F22"/>
  <sheetViews>
    <sheetView workbookViewId="0">
      <selection activeCell="C15" sqref="A1:F22"/>
    </sheetView>
  </sheetViews>
  <sheetFormatPr baseColWidth="10" defaultColWidth="8.83203125" defaultRowHeight="12" x14ac:dyDescent="0"/>
  <cols>
    <col min="2" max="2" width="8.83203125" bestFit="1" customWidth="1"/>
    <col min="3" max="3" width="18.5" bestFit="1" customWidth="1"/>
    <col min="4" max="4" width="12.5" bestFit="1" customWidth="1"/>
    <col min="5" max="5" width="13.6640625" bestFit="1" customWidth="1"/>
    <col min="6" max="6" width="22.6640625" customWidth="1"/>
  </cols>
  <sheetData>
    <row r="1" spans="1:6">
      <c r="A1" s="5" t="str">
        <f>[1]Enums!$A$93</f>
        <v>Version</v>
      </c>
      <c r="B1" s="71" t="str">
        <f xml:space="preserve"> '[1]Game IDs'!A1</f>
        <v>Game ID</v>
      </c>
      <c r="C1" s="5" t="s">
        <v>15</v>
      </c>
      <c r="D1" s="6" t="s">
        <v>1</v>
      </c>
      <c r="E1" s="6" t="s">
        <v>23</v>
      </c>
      <c r="F1" s="6" t="s">
        <v>81</v>
      </c>
    </row>
    <row r="2" spans="1:6">
      <c r="A2" s="4" t="str">
        <f>[1]Enums!$A$94</f>
        <v>1.0.0</v>
      </c>
      <c r="B2" s="18" t="s">
        <v>96</v>
      </c>
      <c r="C2" t="str">
        <f xml:space="preserve"> E2&amp;" "&amp;$C$1</f>
        <v>Magnesium Ingot</v>
      </c>
      <c r="D2" s="8" t="str">
        <f xml:space="preserve"> [1]Elements!$B$1</f>
        <v>Element</v>
      </c>
      <c r="E2" s="8" t="str">
        <f>[1]Elements!B13</f>
        <v>Magnesium</v>
      </c>
      <c r="F2" s="8">
        <v>128</v>
      </c>
    </row>
    <row r="3" spans="1:6">
      <c r="A3" s="4" t="str">
        <f>[1]Enums!$A$94</f>
        <v>1.0.0</v>
      </c>
      <c r="B3" s="18" t="s">
        <v>97</v>
      </c>
      <c r="C3" t="str">
        <f t="shared" ref="C3:C20" si="0" xml:space="preserve"> E3&amp;" "&amp;$C$1</f>
        <v>Titanium Ingot</v>
      </c>
      <c r="D3" s="8" t="str">
        <f xml:space="preserve"> [1]Elements!$B$1</f>
        <v>Element</v>
      </c>
      <c r="E3" s="8" t="str">
        <f>[1]Elements!B23</f>
        <v>Titanium</v>
      </c>
      <c r="F3" s="8">
        <v>8</v>
      </c>
    </row>
    <row r="4" spans="1:6">
      <c r="A4" s="4" t="str">
        <f>[1]Enums!$A$94</f>
        <v>1.0.0</v>
      </c>
      <c r="B4" s="18" t="s">
        <v>98</v>
      </c>
      <c r="C4" t="str">
        <f t="shared" si="0"/>
        <v>Manganese Ingot</v>
      </c>
      <c r="D4" s="8" t="str">
        <f xml:space="preserve"> [1]Elements!$B$1</f>
        <v>Element</v>
      </c>
      <c r="E4" s="8" t="str">
        <f>[1]Elements!B26</f>
        <v>Manganese</v>
      </c>
      <c r="F4" s="8">
        <v>128</v>
      </c>
    </row>
    <row r="5" spans="1:6">
      <c r="A5" s="4" t="str">
        <f>[1]Enums!$A$94</f>
        <v>1.0.0</v>
      </c>
      <c r="B5" s="18" t="s">
        <v>99</v>
      </c>
      <c r="C5" t="str">
        <f t="shared" si="0"/>
        <v>Cobalt Ingot</v>
      </c>
      <c r="D5" s="8" t="str">
        <f xml:space="preserve"> [1]Elements!$B$1</f>
        <v>Element</v>
      </c>
      <c r="E5" s="8" t="str">
        <f>[1]Elements!B28</f>
        <v>Cobalt</v>
      </c>
      <c r="F5" s="8">
        <v>128</v>
      </c>
    </row>
    <row r="6" spans="1:6">
      <c r="A6" s="4" t="str">
        <f>[1]Enums!$A$94</f>
        <v>1.0.0</v>
      </c>
      <c r="B6" s="18" t="s">
        <v>100</v>
      </c>
      <c r="C6" t="str">
        <f t="shared" si="0"/>
        <v>Nickel Ingot</v>
      </c>
      <c r="D6" s="8" t="str">
        <f xml:space="preserve"> [1]Elements!$B$1</f>
        <v>Element</v>
      </c>
      <c r="E6" s="8" t="str">
        <f>[1]Elements!B29</f>
        <v>Nickel</v>
      </c>
      <c r="F6" s="10">
        <v>64</v>
      </c>
    </row>
    <row r="7" spans="1:6">
      <c r="A7" s="4" t="str">
        <f>[1]Enums!$A$94</f>
        <v>1.0.0</v>
      </c>
      <c r="B7" s="18" t="s">
        <v>101</v>
      </c>
      <c r="C7" t="str">
        <f t="shared" si="0"/>
        <v>Copper Ingot</v>
      </c>
      <c r="D7" s="8" t="str">
        <f xml:space="preserve"> [1]Elements!$B$1</f>
        <v>Element</v>
      </c>
      <c r="E7" s="8" t="str">
        <f>[1]Elements!B30</f>
        <v>Copper</v>
      </c>
      <c r="F7" s="8">
        <v>0</v>
      </c>
    </row>
    <row r="8" spans="1:6">
      <c r="A8" s="4" t="str">
        <f>[1]Enums!$A$94</f>
        <v>1.0.0</v>
      </c>
      <c r="B8" s="18" t="s">
        <v>102</v>
      </c>
      <c r="C8" t="str">
        <f t="shared" si="0"/>
        <v>Zinc Ingot</v>
      </c>
      <c r="D8" s="8" t="str">
        <f xml:space="preserve"> [1]Elements!$B$1</f>
        <v>Element</v>
      </c>
      <c r="E8" s="8" t="str">
        <f>[1]Elements!B31</f>
        <v>Zinc</v>
      </c>
      <c r="F8" s="10">
        <v>0</v>
      </c>
    </row>
    <row r="9" spans="1:6">
      <c r="A9" s="4" t="str">
        <f>[1]Enums!$A$94</f>
        <v>1.0.0</v>
      </c>
      <c r="B9" s="18" t="s">
        <v>103</v>
      </c>
      <c r="C9" t="str">
        <f t="shared" si="0"/>
        <v>Palladium Ingot</v>
      </c>
      <c r="D9" s="8" t="str">
        <f xml:space="preserve"> [1]Elements!$B$1</f>
        <v>Element</v>
      </c>
      <c r="E9" s="8" t="str">
        <f>[1]Elements!B47</f>
        <v>Palladium</v>
      </c>
      <c r="F9" s="8">
        <v>0</v>
      </c>
    </row>
    <row r="10" spans="1:6">
      <c r="A10" s="4" t="str">
        <f>[1]Enums!$A$94</f>
        <v>1.0.0</v>
      </c>
      <c r="B10" s="18" t="s">
        <v>104</v>
      </c>
      <c r="C10" t="str">
        <f t="shared" si="0"/>
        <v>Silver Ingot</v>
      </c>
      <c r="D10" s="8" t="str">
        <f xml:space="preserve"> [1]Elements!$B$1</f>
        <v>Element</v>
      </c>
      <c r="E10" s="8" t="str">
        <f>[1]Elements!B48</f>
        <v>Silver</v>
      </c>
      <c r="F10" s="10">
        <v>0</v>
      </c>
    </row>
    <row r="11" spans="1:6">
      <c r="A11" s="4" t="str">
        <f>[1]Enums!$A$94</f>
        <v>1.0.0</v>
      </c>
      <c r="B11" s="18" t="s">
        <v>105</v>
      </c>
      <c r="C11" t="str">
        <f t="shared" si="0"/>
        <v>Antimony Ingot</v>
      </c>
      <c r="D11" s="8" t="str">
        <f xml:space="preserve"> [1]Elements!$B$1</f>
        <v>Element</v>
      </c>
      <c r="E11" s="8" t="str">
        <f>[1]Elements!B52</f>
        <v>Antimony</v>
      </c>
      <c r="F11" s="8">
        <v>64</v>
      </c>
    </row>
    <row r="12" spans="1:6">
      <c r="A12" s="4" t="str">
        <f>[1]Enums!$A$94</f>
        <v>1.0.0</v>
      </c>
      <c r="B12" s="18" t="s">
        <v>106</v>
      </c>
      <c r="C12" t="str">
        <f t="shared" si="0"/>
        <v>Tungsten Ingot</v>
      </c>
      <c r="D12" s="8" t="str">
        <f xml:space="preserve"> [1]Elements!$B$1</f>
        <v>Element</v>
      </c>
      <c r="E12" s="8" t="str">
        <f>[1]Elements!B75</f>
        <v>Tungsten</v>
      </c>
      <c r="F12" s="10">
        <v>32</v>
      </c>
    </row>
    <row r="13" spans="1:6">
      <c r="A13" s="4" t="str">
        <f>[1]Enums!$A$94</f>
        <v>1.0.0</v>
      </c>
      <c r="B13" s="18" t="s">
        <v>107</v>
      </c>
      <c r="C13" t="str">
        <f t="shared" si="0"/>
        <v>Platinum Ingot</v>
      </c>
      <c r="D13" s="8" t="str">
        <f xml:space="preserve"> [1]Elements!$B$1</f>
        <v>Element</v>
      </c>
      <c r="E13" s="8" t="str">
        <f>[1]Elements!B79</f>
        <v>Platinum</v>
      </c>
      <c r="F13" s="8">
        <v>4</v>
      </c>
    </row>
    <row r="14" spans="1:6">
      <c r="A14" s="4"/>
      <c r="B14" s="18" t="s">
        <v>108</v>
      </c>
      <c r="C14" t="str">
        <f t="shared" si="0"/>
        <v>Lead Ingot</v>
      </c>
      <c r="D14" s="8" t="str">
        <f xml:space="preserve"> [1]Elements!$B$1</f>
        <v>Element</v>
      </c>
      <c r="E14" s="8" t="str">
        <f>[1]Elements!B83</f>
        <v>Lead</v>
      </c>
      <c r="F14" s="10">
        <v>0</v>
      </c>
    </row>
    <row r="15" spans="1:6">
      <c r="A15" s="4" t="str">
        <f>[1]Enums!$A$94</f>
        <v>1.0.0</v>
      </c>
      <c r="B15" s="18" t="s">
        <v>109</v>
      </c>
      <c r="C15" t="str">
        <f t="shared" si="0"/>
        <v>Bismuth Ingot</v>
      </c>
      <c r="D15" s="8" t="str">
        <f xml:space="preserve"> [1]Elements!$B$1</f>
        <v>Element</v>
      </c>
      <c r="E15" s="8" t="str">
        <f>[1]Elements!B84</f>
        <v>Bismuth</v>
      </c>
      <c r="F15" s="10">
        <v>16</v>
      </c>
    </row>
    <row r="16" spans="1:6">
      <c r="A16" s="4" t="str">
        <f>[1]Enums!$A$94</f>
        <v>1.0.0</v>
      </c>
      <c r="B16" s="18" t="s">
        <v>110</v>
      </c>
      <c r="C16" t="str">
        <f t="shared" si="0"/>
        <v>Aluminum Ingot</v>
      </c>
      <c r="D16" s="8" t="str">
        <f xml:space="preserve"> [1]Elements!$B$1</f>
        <v>Element</v>
      </c>
      <c r="E16" s="8" t="str">
        <f>[1]Elements!B14</f>
        <v>Aluminum</v>
      </c>
      <c r="F16" s="9">
        <v>64</v>
      </c>
    </row>
    <row r="17" spans="1:6">
      <c r="A17" s="4" t="str">
        <f>[1]Enums!$A$98</f>
        <v>1.0.4</v>
      </c>
      <c r="B17" s="18" t="s">
        <v>111</v>
      </c>
      <c r="C17" t="str">
        <f t="shared" si="0"/>
        <v>Steel Ingot</v>
      </c>
      <c r="D17" s="8" t="str">
        <f xml:space="preserve"> [1]Alloys!$B$1</f>
        <v>Alloy</v>
      </c>
      <c r="E17" s="8" t="str">
        <f>[1]Alloys!B2</f>
        <v>Steel</v>
      </c>
      <c r="F17" s="9">
        <v>8</v>
      </c>
    </row>
    <row r="18" spans="1:6">
      <c r="A18" s="4" t="str">
        <f>[1]Enums!$A$98</f>
        <v>1.0.4</v>
      </c>
      <c r="B18" s="18" t="s">
        <v>52</v>
      </c>
      <c r="C18" t="str">
        <f t="shared" si="0"/>
        <v>Stainless Steel Ingot</v>
      </c>
      <c r="D18" s="8" t="str">
        <f xml:space="preserve"> [1]Alloys!$B$1</f>
        <v>Alloy</v>
      </c>
      <c r="E18" s="8" t="str">
        <f>[1]Alloys!B3</f>
        <v>Stainless Steel</v>
      </c>
      <c r="F18" s="9">
        <v>4</v>
      </c>
    </row>
    <row r="19" spans="1:6">
      <c r="A19" s="4" t="str">
        <f>[1]Enums!$A$94</f>
        <v>1.0.0</v>
      </c>
      <c r="B19" s="18" t="s">
        <v>25</v>
      </c>
      <c r="C19" t="str">
        <f t="shared" si="0"/>
        <v>Brass Ingot</v>
      </c>
      <c r="D19" s="8" t="str">
        <f xml:space="preserve"> [1]Alloys!$B$1</f>
        <v>Alloy</v>
      </c>
      <c r="E19" s="8" t="str">
        <f>[1]Alloys!B4</f>
        <v>Brass</v>
      </c>
      <c r="F19" s="9">
        <v>16</v>
      </c>
    </row>
    <row r="20" spans="1:6">
      <c r="A20" s="4" t="str">
        <f>[1]Enums!$A$94</f>
        <v>1.0.0</v>
      </c>
      <c r="B20" s="18" t="s">
        <v>26</v>
      </c>
      <c r="C20" t="str">
        <f t="shared" si="0"/>
        <v>Bronze Ingot</v>
      </c>
      <c r="D20" s="8" t="str">
        <f xml:space="preserve"> [1]Alloys!$B$1</f>
        <v>Alloy</v>
      </c>
      <c r="E20" s="8" t="str">
        <f>[1]Alloys!B5</f>
        <v>Bronze</v>
      </c>
      <c r="F20" s="9">
        <v>128</v>
      </c>
    </row>
    <row r="21" spans="1:6">
      <c r="A21" s="4" t="str">
        <f>[1]Enums!$A$94</f>
        <v>1.0.0</v>
      </c>
      <c r="B21" s="21" t="s">
        <v>4043</v>
      </c>
      <c r="C21" t="str">
        <f t="shared" ref="C21" si="1" xml:space="preserve"> E21&amp;" "&amp;$C$1</f>
        <v>Tin Ingot</v>
      </c>
      <c r="D21" s="8" t="str">
        <f xml:space="preserve"> [1]Elements!$B$1</f>
        <v>Element</v>
      </c>
      <c r="E21" s="8" t="str">
        <f>[1]Elements!B51</f>
        <v>Tin</v>
      </c>
      <c r="F21" s="10">
        <v>0</v>
      </c>
    </row>
    <row r="22" spans="1:6">
      <c r="A22" s="4" t="str">
        <f>[1]Enums!$A$98</f>
        <v>1.0.4</v>
      </c>
      <c r="B22" s="21" t="s">
        <v>4068</v>
      </c>
      <c r="C22" t="str">
        <f>"Chrome " &amp;C1</f>
        <v>Chrome Ingot</v>
      </c>
      <c r="D22" t="str">
        <f>[1]Minerals!$B$1</f>
        <v>Mineral</v>
      </c>
      <c r="E22" t="str">
        <f>[1]Minerals!$B$6</f>
        <v>Chromite</v>
      </c>
      <c r="F22" s="9">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F24"/>
  <sheetViews>
    <sheetView workbookViewId="0">
      <selection activeCell="C19" sqref="C19"/>
    </sheetView>
  </sheetViews>
  <sheetFormatPr baseColWidth="10" defaultColWidth="8.83203125" defaultRowHeight="12" x14ac:dyDescent="0"/>
  <cols>
    <col min="3" max="3" width="34.6640625" customWidth="1"/>
    <col min="4" max="4" width="12.5" bestFit="1" customWidth="1"/>
    <col min="5" max="5" width="20.5" customWidth="1"/>
    <col min="6" max="6" width="13.6640625" customWidth="1"/>
  </cols>
  <sheetData>
    <row r="1" spans="1:6">
      <c r="A1" s="5" t="str">
        <f>[1]Enums!$A$93</f>
        <v>Version</v>
      </c>
      <c r="B1" s="71" t="str">
        <f xml:space="preserve"> '[1]Game IDs'!A1</f>
        <v>Game ID</v>
      </c>
      <c r="C1" s="5" t="s">
        <v>43</v>
      </c>
      <c r="D1" s="6" t="s">
        <v>1</v>
      </c>
      <c r="E1" s="6" t="s">
        <v>23</v>
      </c>
    </row>
    <row r="2" spans="1:6">
      <c r="A2" s="4" t="str">
        <f>[1]Enums!$A$94</f>
        <v>1.0.0</v>
      </c>
      <c r="B2" s="18" t="s">
        <v>28</v>
      </c>
      <c r="C2" t="str">
        <f>"Block of "&amp;Ingots!E2</f>
        <v>Block of Magnesium</v>
      </c>
      <c r="D2" s="8" t="str">
        <f>Ingots!$C$1</f>
        <v>Ingot</v>
      </c>
      <c r="E2" s="8" t="str">
        <f>Ingots!C2</f>
        <v>Magnesium Ingot</v>
      </c>
      <c r="F2" s="8"/>
    </row>
    <row r="3" spans="1:6">
      <c r="A3" s="4" t="str">
        <f>[1]Enums!$A$94</f>
        <v>1.0.0</v>
      </c>
      <c r="B3" s="18" t="s">
        <v>30</v>
      </c>
      <c r="C3" t="str">
        <f>"Block of "&amp;Ingots!E3</f>
        <v>Block of Titanium</v>
      </c>
      <c r="D3" s="8" t="str">
        <f>Ingots!$C$1</f>
        <v>Ingot</v>
      </c>
      <c r="E3" s="8" t="str">
        <f>Ingots!C3</f>
        <v>Titanium Ingot</v>
      </c>
      <c r="F3" s="8"/>
    </row>
    <row r="4" spans="1:6">
      <c r="A4" s="4" t="str">
        <f>[1]Enums!$A$94</f>
        <v>1.0.0</v>
      </c>
      <c r="B4" s="18" t="s">
        <v>116</v>
      </c>
      <c r="C4" t="str">
        <f>"Block of "&amp;Ingots!E4</f>
        <v>Block of Manganese</v>
      </c>
      <c r="D4" s="8" t="str">
        <f>Ingots!$C$1</f>
        <v>Ingot</v>
      </c>
      <c r="E4" s="8" t="str">
        <f>Ingots!C4</f>
        <v>Manganese Ingot</v>
      </c>
      <c r="F4" s="8"/>
    </row>
    <row r="5" spans="1:6">
      <c r="A5" s="4" t="str">
        <f>[1]Enums!$A$94</f>
        <v>1.0.0</v>
      </c>
      <c r="B5" s="18" t="s">
        <v>117</v>
      </c>
      <c r="C5" t="str">
        <f>"Block of "&amp;Ingots!E5</f>
        <v>Block of Cobalt</v>
      </c>
      <c r="D5" s="8" t="str">
        <f>Ingots!$C$1</f>
        <v>Ingot</v>
      </c>
      <c r="E5" s="8" t="str">
        <f>Ingots!C5</f>
        <v>Cobalt Ingot</v>
      </c>
      <c r="F5" s="8"/>
    </row>
    <row r="6" spans="1:6">
      <c r="A6" s="4" t="str">
        <f>[1]Enums!$A$94</f>
        <v>1.0.0</v>
      </c>
      <c r="B6" s="18" t="s">
        <v>31</v>
      </c>
      <c r="C6" t="str">
        <f>"Block of "&amp;Ingots!E6</f>
        <v>Block of Nickel</v>
      </c>
      <c r="D6" s="8" t="str">
        <f>Ingots!$C$1</f>
        <v>Ingot</v>
      </c>
      <c r="E6" s="8" t="str">
        <f>Ingots!C6</f>
        <v>Nickel Ingot</v>
      </c>
      <c r="F6" s="10"/>
    </row>
    <row r="7" spans="1:6">
      <c r="A7" s="4" t="str">
        <f>[1]Enums!$A$94</f>
        <v>1.0.0</v>
      </c>
      <c r="B7" s="18" t="s">
        <v>118</v>
      </c>
      <c r="C7" t="str">
        <f>"Block of "&amp;Ingots!E7</f>
        <v>Block of Copper</v>
      </c>
      <c r="D7" s="8" t="str">
        <f>Ingots!$C$1</f>
        <v>Ingot</v>
      </c>
      <c r="E7" s="8" t="str">
        <f>Ingots!C7</f>
        <v>Copper Ingot</v>
      </c>
      <c r="F7" s="8"/>
    </row>
    <row r="8" spans="1:6">
      <c r="A8" s="4" t="str">
        <f>[1]Enums!$A$94</f>
        <v>1.0.0</v>
      </c>
      <c r="B8" s="18" t="s">
        <v>37</v>
      </c>
      <c r="C8" t="str">
        <f>"Block of "&amp;Ingots!E8</f>
        <v>Block of Zinc</v>
      </c>
      <c r="D8" s="8" t="str">
        <f>Ingots!$C$1</f>
        <v>Ingot</v>
      </c>
      <c r="E8" s="8" t="str">
        <f>Ingots!C8</f>
        <v>Zinc Ingot</v>
      </c>
      <c r="F8" s="10"/>
    </row>
    <row r="9" spans="1:6">
      <c r="A9" s="4" t="str">
        <f>[1]Enums!$A$94</f>
        <v>1.0.0</v>
      </c>
      <c r="B9" s="18" t="s">
        <v>33</v>
      </c>
      <c r="C9" t="str">
        <f>"Block of "&amp;Ingots!E9</f>
        <v>Block of Palladium</v>
      </c>
      <c r="D9" s="8" t="str">
        <f>Ingots!$C$1</f>
        <v>Ingot</v>
      </c>
      <c r="E9" s="8" t="str">
        <f>Ingots!C9</f>
        <v>Palladium Ingot</v>
      </c>
      <c r="F9" s="8"/>
    </row>
    <row r="10" spans="1:6">
      <c r="A10" s="4" t="str">
        <f>[1]Enums!$A$94</f>
        <v>1.0.0</v>
      </c>
      <c r="B10" s="18" t="s">
        <v>36</v>
      </c>
      <c r="C10" t="str">
        <f>"Block of "&amp;Ingots!E10</f>
        <v>Block of Silver</v>
      </c>
      <c r="D10" s="8" t="str">
        <f>Ingots!$C$1</f>
        <v>Ingot</v>
      </c>
      <c r="E10" s="8" t="str">
        <f>Ingots!C10</f>
        <v>Silver Ingot</v>
      </c>
      <c r="F10" s="10"/>
    </row>
    <row r="11" spans="1:6">
      <c r="A11" s="4" t="str">
        <f>[1]Enums!$A$94</f>
        <v>1.0.0</v>
      </c>
      <c r="B11" s="18" t="s">
        <v>119</v>
      </c>
      <c r="C11" t="str">
        <f>"Block of "&amp;Ingots!E11</f>
        <v>Block of Antimony</v>
      </c>
      <c r="D11" s="8" t="str">
        <f>Ingots!$C$1</f>
        <v>Ingot</v>
      </c>
      <c r="E11" s="8" t="str">
        <f>Ingots!C11</f>
        <v>Antimony Ingot</v>
      </c>
      <c r="F11" s="8"/>
    </row>
    <row r="12" spans="1:6">
      <c r="A12" s="4" t="str">
        <f>[1]Enums!$A$94</f>
        <v>1.0.0</v>
      </c>
      <c r="B12" s="18" t="s">
        <v>34</v>
      </c>
      <c r="C12" t="str">
        <f>"Block of "&amp;Ingots!E12</f>
        <v>Block of Tungsten</v>
      </c>
      <c r="D12" s="8" t="str">
        <f>Ingots!$C$1</f>
        <v>Ingot</v>
      </c>
      <c r="E12" s="8" t="str">
        <f>Ingots!C12</f>
        <v>Tungsten Ingot</v>
      </c>
      <c r="F12" s="10"/>
    </row>
    <row r="13" spans="1:6">
      <c r="A13" s="4" t="str">
        <f>[1]Enums!$A$94</f>
        <v>1.0.0</v>
      </c>
      <c r="B13" s="18" t="s">
        <v>120</v>
      </c>
      <c r="C13" t="str">
        <f>"Block of "&amp;Ingots!E13</f>
        <v>Block of Platinum</v>
      </c>
      <c r="D13" s="8" t="str">
        <f>Ingots!$C$1</f>
        <v>Ingot</v>
      </c>
      <c r="E13" s="8" t="str">
        <f>Ingots!C13</f>
        <v>Platinum Ingot</v>
      </c>
      <c r="F13" s="8"/>
    </row>
    <row r="14" spans="1:6">
      <c r="A14" s="4"/>
      <c r="B14" s="18" t="s">
        <v>256</v>
      </c>
      <c r="C14" t="str">
        <f>"Block of "&amp;Ingots!E14</f>
        <v>Block of Lead</v>
      </c>
      <c r="D14" s="8" t="str">
        <f>Ingots!$C$1</f>
        <v>Ingot</v>
      </c>
      <c r="E14" s="8" t="str">
        <f>Ingots!C14</f>
        <v>Lead Ingot</v>
      </c>
      <c r="F14" s="10"/>
    </row>
    <row r="15" spans="1:6">
      <c r="A15" s="4" t="str">
        <f>[1]Enums!$A$94</f>
        <v>1.0.0</v>
      </c>
      <c r="B15" s="18" t="s">
        <v>257</v>
      </c>
      <c r="C15" t="str">
        <f>"Block of "&amp;Ingots!E15</f>
        <v>Block of Bismuth</v>
      </c>
      <c r="D15" s="8" t="str">
        <f>Ingots!$C$1</f>
        <v>Ingot</v>
      </c>
      <c r="E15" s="8" t="str">
        <f>Ingots!C15</f>
        <v>Bismuth Ingot</v>
      </c>
      <c r="F15" s="10"/>
    </row>
    <row r="16" spans="1:6">
      <c r="A16" s="4" t="str">
        <f>[1]Enums!$A$94</f>
        <v>1.0.0</v>
      </c>
      <c r="B16" s="18" t="s">
        <v>258</v>
      </c>
      <c r="C16" t="str">
        <f>"Block of "&amp;Ingots!E16</f>
        <v>Block of Aluminum</v>
      </c>
      <c r="D16" s="8" t="str">
        <f>Ingots!$C$1</f>
        <v>Ingot</v>
      </c>
      <c r="E16" s="8" t="str">
        <f>Ingots!C16</f>
        <v>Aluminum Ingot</v>
      </c>
      <c r="F16" s="9"/>
    </row>
    <row r="17" spans="1:6">
      <c r="A17" s="4" t="str">
        <f>[1]Enums!$A$98</f>
        <v>1.0.4</v>
      </c>
      <c r="B17" s="18" t="s">
        <v>259</v>
      </c>
      <c r="C17" t="str">
        <f>"Block of "&amp;Ingots!E17</f>
        <v>Block of Steel</v>
      </c>
      <c r="D17" s="8" t="str">
        <f>Ingots!$C$1</f>
        <v>Ingot</v>
      </c>
      <c r="E17" s="8" t="str">
        <f>Ingots!C17</f>
        <v>Steel Ingot</v>
      </c>
      <c r="F17" s="9"/>
    </row>
    <row r="18" spans="1:6">
      <c r="A18" s="4" t="str">
        <f>[1]Enums!$A$98</f>
        <v>1.0.4</v>
      </c>
      <c r="B18" s="18" t="s">
        <v>260</v>
      </c>
      <c r="C18" t="str">
        <f>"Block of "&amp;Ingots!E18</f>
        <v>Block of Stainless Steel</v>
      </c>
      <c r="D18" s="8" t="str">
        <f>Ingots!$C$1</f>
        <v>Ingot</v>
      </c>
      <c r="E18" s="8" t="str">
        <f>Ingots!C18</f>
        <v>Stainless Steel Ingot</v>
      </c>
      <c r="F18" s="9"/>
    </row>
    <row r="19" spans="1:6">
      <c r="A19" s="4" t="str">
        <f>[1]Enums!$A$94</f>
        <v>1.0.0</v>
      </c>
      <c r="B19" s="18" t="s">
        <v>261</v>
      </c>
      <c r="C19" t="str">
        <f>"Block of "&amp;Ingots!E19</f>
        <v>Block of Brass</v>
      </c>
      <c r="D19" s="8" t="str">
        <f>Ingots!$C$1</f>
        <v>Ingot</v>
      </c>
      <c r="E19" s="8" t="str">
        <f>Ingots!C19</f>
        <v>Brass Ingot</v>
      </c>
      <c r="F19" s="9"/>
    </row>
    <row r="20" spans="1:6">
      <c r="A20" s="4" t="str">
        <f>[1]Enums!$A$94</f>
        <v>1.0.0</v>
      </c>
      <c r="B20" s="18" t="s">
        <v>262</v>
      </c>
      <c r="C20" t="str">
        <f>"Block of "&amp;Ingots!E20</f>
        <v>Block of Bronze</v>
      </c>
      <c r="D20" s="8" t="str">
        <f>Ingots!$C$1</f>
        <v>Ingot</v>
      </c>
      <c r="E20" s="8" t="str">
        <f>Ingots!C20</f>
        <v>Bronze Ingot</v>
      </c>
      <c r="F20" s="9"/>
    </row>
    <row r="21" spans="1:6">
      <c r="A21" s="4" t="str">
        <f>[1]Enums!$A$94</f>
        <v>1.0.0</v>
      </c>
      <c r="B21" s="18" t="s">
        <v>263</v>
      </c>
      <c r="C21" t="str">
        <f>"Block of "&amp;Ores!E21</f>
        <v>Block of Bitumen</v>
      </c>
      <c r="D21" t="str">
        <f>Ores!$C$1</f>
        <v>Ore</v>
      </c>
      <c r="E21" t="str">
        <f>Ores!$C$21</f>
        <v>Bitumen</v>
      </c>
    </row>
    <row r="22" spans="1:6">
      <c r="A22" s="4" t="str">
        <f>[1]Enums!$A$94</f>
        <v>1.0.0</v>
      </c>
      <c r="B22" s="21" t="s">
        <v>4042</v>
      </c>
      <c r="C22" t="str">
        <f>"Block of "&amp;Ingots!E21</f>
        <v>Block of Tin</v>
      </c>
      <c r="D22" s="8" t="str">
        <f>Ingots!$C$1</f>
        <v>Ingot</v>
      </c>
      <c r="E22" s="8" t="str">
        <f>Ingots!C21</f>
        <v>Tin Ingot</v>
      </c>
    </row>
    <row r="23" spans="1:6">
      <c r="A23" s="4" t="str">
        <f>[1]Enums!$A$94</f>
        <v>1.0.0</v>
      </c>
      <c r="B23" s="18" t="s">
        <v>4041</v>
      </c>
      <c r="C23" t="str">
        <f>"Block of "&amp;Ores!E23</f>
        <v>Block of Potash</v>
      </c>
      <c r="D23" t="str">
        <f>Ores!$C$1</f>
        <v>Ore</v>
      </c>
      <c r="E23" t="str">
        <f>Ores!$C$23</f>
        <v>Potash Ore</v>
      </c>
    </row>
    <row r="24" spans="1:6">
      <c r="A24" s="4" t="str">
        <f>[1]Enums!$A$98</f>
        <v>1.0.4</v>
      </c>
      <c r="B24" s="21" t="s">
        <v>4069</v>
      </c>
      <c r="C24" t="str">
        <f>"Block of Chrome"</f>
        <v>Block of Chrome</v>
      </c>
      <c r="D24" s="8" t="str">
        <f>Ingots!$C$1</f>
        <v>Ingot</v>
      </c>
      <c r="E24" t="str">
        <f>Ingots!C22</f>
        <v>Chrome Ingot</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E30"/>
  <sheetViews>
    <sheetView workbookViewId="0">
      <selection activeCell="B27" sqref="B27"/>
    </sheetView>
  </sheetViews>
  <sheetFormatPr baseColWidth="10" defaultColWidth="8.83203125" defaultRowHeight="12" x14ac:dyDescent="0"/>
  <cols>
    <col min="3" max="3" width="34" bestFit="1" customWidth="1"/>
    <col min="4" max="4" width="18" customWidth="1"/>
    <col min="5" max="5" width="26.33203125" bestFit="1" customWidth="1"/>
  </cols>
  <sheetData>
    <row r="1" spans="1:5">
      <c r="A1" s="5" t="str">
        <f>[1]Enums!$A$93</f>
        <v>Version</v>
      </c>
      <c r="B1" s="71" t="str">
        <f xml:space="preserve"> '[1]Game IDs'!A1</f>
        <v>Game ID</v>
      </c>
      <c r="C1" s="5" t="s">
        <v>39</v>
      </c>
      <c r="D1" s="5" t="s">
        <v>1</v>
      </c>
      <c r="E1" s="5" t="s">
        <v>23</v>
      </c>
    </row>
    <row r="2" spans="1:5">
      <c r="A2" s="4" t="str">
        <f>[1]Enums!$A$94</f>
        <v>1.0.0</v>
      </c>
      <c r="B2" s="18" t="s">
        <v>264</v>
      </c>
      <c r="C2" t="str">
        <f>E2&amp;" "&amp;$C$1</f>
        <v>Platinum Catalyst</v>
      </c>
      <c r="D2" t="str">
        <f>[1]Elements!$B$1</f>
        <v>Element</v>
      </c>
      <c r="E2" s="4" t="str">
        <f>[1]Elements!$B$79</f>
        <v>Platinum</v>
      </c>
    </row>
    <row r="3" spans="1:5">
      <c r="A3" s="4" t="str">
        <f>[1]Enums!$A$94</f>
        <v>1.0.0</v>
      </c>
      <c r="B3" s="18" t="s">
        <v>265</v>
      </c>
      <c r="C3" t="str">
        <f t="shared" ref="C3:C6" si="0">E3&amp;" "&amp;$C$1</f>
        <v>Titanium Catalyst</v>
      </c>
      <c r="D3" t="str">
        <f>[1]Elements!$B$1</f>
        <v>Element</v>
      </c>
      <c r="E3" t="str">
        <f>[1]Elements!$B$23</f>
        <v>Titanium</v>
      </c>
    </row>
    <row r="4" spans="1:5">
      <c r="A4" s="4" t="str">
        <f>[1]Enums!$A$94</f>
        <v>1.0.0</v>
      </c>
      <c r="B4" s="18" t="s">
        <v>121</v>
      </c>
      <c r="C4" t="str">
        <f t="shared" si="0"/>
        <v>Palladium Catalyst</v>
      </c>
      <c r="D4" t="str">
        <f>[1]Elements!$B$1</f>
        <v>Element</v>
      </c>
      <c r="E4" t="str">
        <f>[1]Elements!$B$47</f>
        <v>Palladium</v>
      </c>
    </row>
    <row r="5" spans="1:5">
      <c r="A5" s="4" t="str">
        <f>[1]Enums!$A$94</f>
        <v>1.0.0</v>
      </c>
      <c r="B5" s="18" t="s">
        <v>122</v>
      </c>
      <c r="C5" t="str">
        <f t="shared" si="0"/>
        <v>Cobalt Catalyst</v>
      </c>
      <c r="D5" t="str">
        <f>[1]Elements!$B$1</f>
        <v>Element</v>
      </c>
      <c r="E5" t="str">
        <f>[1]Elements!$B$28</f>
        <v>Cobalt</v>
      </c>
    </row>
    <row r="6" spans="1:5">
      <c r="A6" s="4" t="str">
        <f>[1]Enums!$A$94</f>
        <v>1.0.0</v>
      </c>
      <c r="B6" s="18" t="s">
        <v>123</v>
      </c>
      <c r="C6" t="str">
        <f t="shared" si="0"/>
        <v>Manganese Catalyst</v>
      </c>
      <c r="D6" t="str">
        <f>[1]Elements!$B$1</f>
        <v>Element</v>
      </c>
      <c r="E6" t="str">
        <f>[1]Elements!$B$26</f>
        <v>Manganese</v>
      </c>
    </row>
    <row r="7" spans="1:5">
      <c r="A7" s="4" t="str">
        <f>[1]Enums!$A$94</f>
        <v>1.0.0</v>
      </c>
      <c r="B7" s="18" t="s">
        <v>124</v>
      </c>
      <c r="C7" t="str">
        <f>E7&amp;" "&amp;$C$1</f>
        <v>Silver Catalyst</v>
      </c>
      <c r="D7" t="str">
        <f>[1]Elements!$B$1</f>
        <v>Element</v>
      </c>
      <c r="E7" t="str">
        <f>[1]Elements!$B$48</f>
        <v>Silver</v>
      </c>
    </row>
    <row r="8" spans="1:5">
      <c r="A8" s="4" t="str">
        <f>[1]Enums!$A$94</f>
        <v>1.0.0</v>
      </c>
      <c r="B8" s="18" t="s">
        <v>125</v>
      </c>
      <c r="C8" t="str">
        <f>E8&amp;" "&amp;$C$1</f>
        <v>Mercury Catalyst</v>
      </c>
      <c r="D8" t="str">
        <f>[1]Elements!$B$1</f>
        <v>Element</v>
      </c>
      <c r="E8" t="str">
        <f>[1]Elements!$B$81</f>
        <v>Mercury</v>
      </c>
    </row>
    <row r="9" spans="1:5">
      <c r="A9" s="4"/>
      <c r="B9" s="18" t="s">
        <v>126</v>
      </c>
      <c r="C9" t="str">
        <f>E9&amp;" "&amp;$C$1</f>
        <v>Rhodium Catalyst</v>
      </c>
      <c r="D9" t="str">
        <f>[1]Elements!$B$1</f>
        <v>Element</v>
      </c>
      <c r="E9" t="str">
        <f>[1]Elements!$B$46</f>
        <v>Rhodium</v>
      </c>
    </row>
    <row r="10" spans="1:5">
      <c r="A10" s="4" t="str">
        <f>[1]Enums!$A$94</f>
        <v>1.0.0</v>
      </c>
      <c r="B10" s="18" t="s">
        <v>127</v>
      </c>
      <c r="C10" t="str">
        <f t="shared" ref="C10:C30" si="1">E10&amp;" "&amp;$C$1</f>
        <v>Antimony Trioxide Catalyst</v>
      </c>
      <c r="D10" t="str">
        <f>[1]Compounds!$B$1</f>
        <v>Compound</v>
      </c>
      <c r="E10" t="str">
        <f>[1]Compounds!$B$307</f>
        <v>Antimony Trioxide</v>
      </c>
    </row>
    <row r="11" spans="1:5">
      <c r="A11" s="4" t="str">
        <f>[1]Enums!$A$94</f>
        <v>1.0.0</v>
      </c>
      <c r="B11" s="18" t="s">
        <v>128</v>
      </c>
      <c r="C11" t="str">
        <f t="shared" si="1"/>
        <v>Copper II Chloride Catalyst</v>
      </c>
      <c r="D11" t="str">
        <f>[1]Compounds!$B$1</f>
        <v>Compound</v>
      </c>
      <c r="E11" t="str">
        <f xml:space="preserve"> [1]Compounds!$B$308</f>
        <v>Copper II Chloride</v>
      </c>
    </row>
    <row r="12" spans="1:5">
      <c r="A12" s="4" t="str">
        <f>[1]Enums!$A$94</f>
        <v>1.0.0</v>
      </c>
      <c r="B12" s="18" t="s">
        <v>129</v>
      </c>
      <c r="C12" t="str">
        <f t="shared" si="1"/>
        <v>Iron III Chloride Catalyst</v>
      </c>
      <c r="D12" t="str">
        <f>[1]Compounds!$B$1</f>
        <v>Compound</v>
      </c>
      <c r="E12" t="str">
        <f>[1]Compounds!B309</f>
        <v>Iron III Chloride</v>
      </c>
    </row>
    <row r="13" spans="1:5">
      <c r="A13" s="4" t="str">
        <f>[1]Enums!$A$94</f>
        <v>1.0.0</v>
      </c>
      <c r="B13" s="18" t="s">
        <v>130</v>
      </c>
      <c r="C13" t="str">
        <f t="shared" si="1"/>
        <v>Iron III Oxide Catalyst</v>
      </c>
      <c r="D13" t="str">
        <f>[1]Compounds!$B$1</f>
        <v>Compound</v>
      </c>
      <c r="E13" t="str">
        <f>[1]Compounds!B310</f>
        <v>Iron III Oxide</v>
      </c>
    </row>
    <row r="14" spans="1:5">
      <c r="A14" s="4" t="str">
        <f>[1]Enums!$A$94</f>
        <v>1.0.0</v>
      </c>
      <c r="B14" s="18" t="s">
        <v>131</v>
      </c>
      <c r="C14" t="str">
        <f t="shared" si="1"/>
        <v>Ziegler-Natta Catalyst</v>
      </c>
      <c r="D14" t="str">
        <f>[1]Compounds!$B$1</f>
        <v>Compound</v>
      </c>
      <c r="E14" t="str">
        <f>[1]Compounds!B311</f>
        <v>Ziegler-Natta</v>
      </c>
    </row>
    <row r="15" spans="1:5">
      <c r="A15" s="4"/>
      <c r="B15" s="18" t="s">
        <v>132</v>
      </c>
      <c r="C15" t="str">
        <f t="shared" si="1"/>
        <v>Cobalt-Manganese-Bromide Catalyst</v>
      </c>
      <c r="D15" t="str">
        <f>[1]Compounds!$B$1</f>
        <v>Compound</v>
      </c>
      <c r="E15" t="str">
        <f>[1]Compounds!B312</f>
        <v>Cobalt-Manganese-Bromide</v>
      </c>
    </row>
    <row r="16" spans="1:5">
      <c r="A16" s="4" t="str">
        <f>[1]Enums!$A$94</f>
        <v>1.0.0</v>
      </c>
      <c r="B16" s="18" t="s">
        <v>133</v>
      </c>
      <c r="C16" t="str">
        <f t="shared" si="1"/>
        <v>Zeolite Catalyst</v>
      </c>
      <c r="D16" t="str">
        <f>[1]Compounds!$B$1</f>
        <v>Compound</v>
      </c>
      <c r="E16" t="str">
        <f>[1]Compounds!B313</f>
        <v>Zeolite</v>
      </c>
    </row>
    <row r="17" spans="1:5">
      <c r="A17" s="4"/>
      <c r="B17" s="18" t="s">
        <v>134</v>
      </c>
      <c r="C17" t="str">
        <f t="shared" si="1"/>
        <v>Zinc II Chloride Catalyst</v>
      </c>
      <c r="D17" t="str">
        <f>[1]Compounds!$B$1</f>
        <v>Compound</v>
      </c>
      <c r="E17" t="str">
        <f>[1]Compounds!B314</f>
        <v>Zinc II Chloride</v>
      </c>
    </row>
    <row r="18" spans="1:5">
      <c r="A18" s="4"/>
      <c r="B18" s="18" t="s">
        <v>135</v>
      </c>
      <c r="C18" t="str">
        <f t="shared" si="1"/>
        <v>Tungsten VI Chloride  Catalyst</v>
      </c>
      <c r="D18" t="str">
        <f>[1]Compounds!$B$1</f>
        <v>Compound</v>
      </c>
      <c r="E18" t="str">
        <f>[1]Compounds!B315</f>
        <v xml:space="preserve">Tungsten VI Chloride </v>
      </c>
    </row>
    <row r="19" spans="1:5">
      <c r="A19" s="4"/>
      <c r="B19" s="18" t="s">
        <v>136</v>
      </c>
      <c r="C19" t="str">
        <f t="shared" si="1"/>
        <v>Samarium III Chloride Catalyst</v>
      </c>
      <c r="D19" t="str">
        <f>[1]Compounds!$B$1</f>
        <v>Compound</v>
      </c>
      <c r="E19" t="str">
        <f>[1]Compounds!B316</f>
        <v>Samarium III Chloride</v>
      </c>
    </row>
    <row r="20" spans="1:5">
      <c r="A20" s="4"/>
      <c r="B20" s="18" t="s">
        <v>137</v>
      </c>
      <c r="C20" t="str">
        <f t="shared" si="1"/>
        <v>Magnesium Oxide Catalyst</v>
      </c>
      <c r="D20" t="str">
        <f>[1]Compounds!$B$1</f>
        <v>Compound</v>
      </c>
      <c r="E20" t="str">
        <f>[1]Compounds!B317</f>
        <v>Magnesium Oxide</v>
      </c>
    </row>
    <row r="21" spans="1:5">
      <c r="A21" s="4"/>
      <c r="B21" s="18" t="s">
        <v>138</v>
      </c>
      <c r="C21" t="str">
        <f t="shared" si="1"/>
        <v>Magnesium Sulfate Catalyst</v>
      </c>
      <c r="D21" t="str">
        <f>[1]Compounds!$B$1</f>
        <v>Compound</v>
      </c>
      <c r="E21" t="str">
        <f>[1]Compounds!B318</f>
        <v>Magnesium Sulfate</v>
      </c>
    </row>
    <row r="22" spans="1:5">
      <c r="A22" s="4"/>
      <c r="B22" s="18" t="s">
        <v>139</v>
      </c>
      <c r="C22" t="str">
        <f t="shared" si="1"/>
        <v>Copper II Sulfate Catalyst</v>
      </c>
      <c r="D22" t="str">
        <f>[1]Compounds!$B$1</f>
        <v>Compound</v>
      </c>
      <c r="E22" t="str">
        <f>[1]Compounds!B319</f>
        <v>Copper II Sulfate</v>
      </c>
    </row>
    <row r="23" spans="1:5">
      <c r="A23" s="4"/>
      <c r="B23" s="18" t="s">
        <v>140</v>
      </c>
      <c r="C23" t="str">
        <f t="shared" si="1"/>
        <v>Calcium Hydride Catalyst</v>
      </c>
      <c r="D23" t="str">
        <f>[1]Compounds!$B$1</f>
        <v>Compound</v>
      </c>
      <c r="E23" t="str">
        <f>[1]Compounds!B320</f>
        <v>Calcium Hydride</v>
      </c>
    </row>
    <row r="24" spans="1:5">
      <c r="A24" s="4"/>
      <c r="B24" s="18" t="s">
        <v>141</v>
      </c>
      <c r="C24" t="str">
        <f t="shared" si="1"/>
        <v>Phosphorus Pentoxide Catalyst</v>
      </c>
      <c r="D24" t="str">
        <f>[1]Compounds!$B$1</f>
        <v>Compound</v>
      </c>
      <c r="E24" t="str">
        <f>[1]Compounds!B321</f>
        <v>Phosphorus Pentoxide</v>
      </c>
    </row>
    <row r="25" spans="1:5">
      <c r="A25" s="4"/>
      <c r="B25" s="18" t="s">
        <v>142</v>
      </c>
      <c r="C25" t="str">
        <f t="shared" si="1"/>
        <v>Trimethyl Orthoformate Catalyst</v>
      </c>
      <c r="D25" t="str">
        <f>[1]Compounds!$B$1</f>
        <v>Compound</v>
      </c>
      <c r="E25" t="str">
        <f>[1]Compounds!B322</f>
        <v>Trimethyl Orthoformate</v>
      </c>
    </row>
    <row r="26" spans="1:5">
      <c r="A26" s="4" t="str">
        <f>[1]Enums!$A$94</f>
        <v>1.0.0</v>
      </c>
      <c r="B26" s="18" t="s">
        <v>143</v>
      </c>
      <c r="C26" t="str">
        <f t="shared" si="1"/>
        <v>Aluminoxane Catalyst</v>
      </c>
      <c r="D26" t="str">
        <f>[1]Compounds!$B$1</f>
        <v>Compound</v>
      </c>
      <c r="E26" t="str">
        <f>[1]Compounds!B323</f>
        <v>Aluminoxane</v>
      </c>
    </row>
    <row r="27" spans="1:5">
      <c r="A27" s="4"/>
      <c r="B27" s="18" t="s">
        <v>144</v>
      </c>
      <c r="C27" t="str">
        <f t="shared" si="1"/>
        <v>Sodium Hydroxide Catalyst</v>
      </c>
      <c r="D27" t="str">
        <f>[1]Compounds!$B$1</f>
        <v>Compound</v>
      </c>
      <c r="E27" t="str">
        <f>[1]Compounds!B324</f>
        <v>Sodium Hydroxide</v>
      </c>
    </row>
    <row r="28" spans="1:5">
      <c r="A28" s="4" t="str">
        <f>[1]Enums!$A$94</f>
        <v>1.0.0</v>
      </c>
      <c r="B28" s="18" t="s">
        <v>145</v>
      </c>
      <c r="C28" t="str">
        <f t="shared" si="1"/>
        <v>Triethylaluminium Catalyst</v>
      </c>
      <c r="D28" t="str">
        <f>[1]Compounds!$B$1</f>
        <v>Compound</v>
      </c>
      <c r="E28" t="str">
        <f>[1]Compounds!B325</f>
        <v>Triethylaluminium</v>
      </c>
    </row>
    <row r="29" spans="1:5">
      <c r="A29" s="4"/>
      <c r="B29" s="21" t="s">
        <v>3981</v>
      </c>
      <c r="C29" t="str">
        <f t="shared" si="1"/>
        <v>Methyl Ethyl Ketone Peroxide Catalyst</v>
      </c>
      <c r="D29" t="str">
        <f>[1]Compounds!$B$1</f>
        <v>Compound</v>
      </c>
      <c r="E29" t="str">
        <f>[1]Compounds!B326</f>
        <v>Methyl Ethyl Ketone Peroxide</v>
      </c>
    </row>
    <row r="30" spans="1:5">
      <c r="A30" s="4" t="str">
        <f>[1]Enums!$A$94</f>
        <v>1.0.0</v>
      </c>
      <c r="B30" s="21" t="s">
        <v>4034</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P119"/>
  <sheetViews>
    <sheetView topLeftCell="A94" workbookViewId="0">
      <selection activeCell="J83" sqref="J83"/>
    </sheetView>
  </sheetViews>
  <sheetFormatPr baseColWidth="10" defaultColWidth="8.83203125" defaultRowHeight="12" x14ac:dyDescent="0"/>
  <cols>
    <col min="4" max="4" width="10.33203125" customWidth="1"/>
    <col min="5" max="5" width="11.33203125" customWidth="1"/>
    <col min="6" max="6" width="4.1640625" style="54" customWidth="1"/>
    <col min="7" max="7" width="5.33203125" style="54" customWidth="1"/>
    <col min="8" max="8" width="7.1640625" style="54" customWidth="1"/>
    <col min="9" max="9" width="12.5" style="54" customWidth="1"/>
    <col min="10" max="10" width="13.5" style="54" bestFit="1" customWidth="1"/>
    <col min="13" max="15" width="9.1640625" customWidth="1"/>
    <col min="16" max="16" width="14" customWidth="1"/>
  </cols>
  <sheetData>
    <row r="1" spans="1:16">
      <c r="A1" s="5" t="str">
        <f>[1]Enums!$A$93</f>
        <v>Version</v>
      </c>
      <c r="B1" s="5" t="s">
        <v>482</v>
      </c>
      <c r="C1" s="5" t="s">
        <v>483</v>
      </c>
      <c r="D1" s="5" t="s">
        <v>484</v>
      </c>
      <c r="E1" s="5" t="s">
        <v>485</v>
      </c>
      <c r="F1" s="53" t="s">
        <v>479</v>
      </c>
      <c r="G1" s="53" t="s">
        <v>2291</v>
      </c>
      <c r="H1" s="53" t="s">
        <v>480</v>
      </c>
      <c r="I1" s="53" t="s">
        <v>481</v>
      </c>
      <c r="J1" s="53" t="s">
        <v>472</v>
      </c>
      <c r="K1" s="5" t="s">
        <v>474</v>
      </c>
      <c r="L1" s="5" t="s">
        <v>473</v>
      </c>
      <c r="M1" s="5" t="s">
        <v>475</v>
      </c>
      <c r="N1" s="5" t="s">
        <v>476</v>
      </c>
      <c r="O1" s="5" t="s">
        <v>477</v>
      </c>
      <c r="P1" s="5" t="s">
        <v>478</v>
      </c>
    </row>
    <row r="2" spans="1:16" s="57" customFormat="1">
      <c r="A2" s="58" t="str">
        <f>[1]Enums!$A$94</f>
        <v>1.0.0</v>
      </c>
      <c r="B2" s="56" t="s">
        <v>603</v>
      </c>
      <c r="C2" s="56" t="s">
        <v>721</v>
      </c>
      <c r="D2" s="56" t="s">
        <v>722</v>
      </c>
      <c r="E2" s="56" t="s">
        <v>840</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 thickBot="1">
      <c r="A3" s="62" t="str">
        <f>[1]Enums!$A$94</f>
        <v>1.0.0</v>
      </c>
      <c r="B3" s="59" t="s">
        <v>602</v>
      </c>
      <c r="C3" s="59" t="s">
        <v>720</v>
      </c>
      <c r="D3" s="59" t="s">
        <v>723</v>
      </c>
      <c r="E3" s="59" t="s">
        <v>841</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c r="A4" s="4" t="str">
        <f>[1]Enums!$A$94</f>
        <v>1.0.0</v>
      </c>
      <c r="B4" s="56" t="s">
        <v>601</v>
      </c>
      <c r="C4" s="56" t="s">
        <v>719</v>
      </c>
      <c r="D4" s="56" t="s">
        <v>724</v>
      </c>
      <c r="E4" s="56" t="s">
        <v>842</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c r="A5" s="4" t="str">
        <f>[1]Enums!$A$94</f>
        <v>1.0.0</v>
      </c>
      <c r="B5" s="56" t="s">
        <v>600</v>
      </c>
      <c r="C5" s="56" t="s">
        <v>718</v>
      </c>
      <c r="D5" s="56" t="s">
        <v>725</v>
      </c>
      <c r="E5" s="56" t="s">
        <v>843</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c r="A6" s="4" t="str">
        <f>[1]Enums!$A$94</f>
        <v>1.0.0</v>
      </c>
      <c r="B6" s="56" t="s">
        <v>599</v>
      </c>
      <c r="C6" s="56" t="s">
        <v>717</v>
      </c>
      <c r="D6" s="56" t="s">
        <v>726</v>
      </c>
      <c r="E6" s="56" t="s">
        <v>844</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c r="A7" s="4" t="str">
        <f>[1]Enums!$A$94</f>
        <v>1.0.0</v>
      </c>
      <c r="B7" s="56" t="s">
        <v>598</v>
      </c>
      <c r="C7" s="56" t="s">
        <v>716</v>
      </c>
      <c r="D7" s="56" t="s">
        <v>727</v>
      </c>
      <c r="E7" s="56" t="s">
        <v>845</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c r="A8" s="4" t="str">
        <f>[1]Enums!$A$94</f>
        <v>1.0.0</v>
      </c>
      <c r="B8" s="56" t="s">
        <v>597</v>
      </c>
      <c r="C8" s="56" t="s">
        <v>715</v>
      </c>
      <c r="D8" s="56" t="s">
        <v>728</v>
      </c>
      <c r="E8" s="56" t="s">
        <v>846</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c r="A9" s="4" t="str">
        <f>[1]Enums!$A$94</f>
        <v>1.0.0</v>
      </c>
      <c r="B9" s="56" t="s">
        <v>596</v>
      </c>
      <c r="C9" s="56" t="s">
        <v>714</v>
      </c>
      <c r="D9" s="56" t="s">
        <v>729</v>
      </c>
      <c r="E9" s="56" t="s">
        <v>847</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c r="A10" s="4" t="str">
        <f>[1]Enums!$A$94</f>
        <v>1.0.0</v>
      </c>
      <c r="B10" s="56" t="s">
        <v>595</v>
      </c>
      <c r="C10" s="56" t="s">
        <v>713</v>
      </c>
      <c r="D10" s="56" t="s">
        <v>730</v>
      </c>
      <c r="E10" s="56" t="s">
        <v>848</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 thickBot="1">
      <c r="A11" s="62" t="str">
        <f>[1]Enums!$A$94</f>
        <v>1.0.0</v>
      </c>
      <c r="B11" s="59" t="s">
        <v>594</v>
      </c>
      <c r="C11" s="59" t="s">
        <v>712</v>
      </c>
      <c r="D11" s="59" t="s">
        <v>731</v>
      </c>
      <c r="E11" s="59" t="s">
        <v>849</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c r="A12" s="4" t="str">
        <f>[1]Enums!$A$94</f>
        <v>1.0.0</v>
      </c>
      <c r="B12" s="56" t="s">
        <v>593</v>
      </c>
      <c r="C12" s="56" t="s">
        <v>711</v>
      </c>
      <c r="D12" s="56" t="s">
        <v>732</v>
      </c>
      <c r="E12" s="56" t="s">
        <v>850</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c r="A13" s="4" t="str">
        <f>[1]Enums!$A$94</f>
        <v>1.0.0</v>
      </c>
      <c r="B13" s="56" t="s">
        <v>592</v>
      </c>
      <c r="C13" s="56" t="s">
        <v>710</v>
      </c>
      <c r="D13" s="56" t="s">
        <v>733</v>
      </c>
      <c r="E13" s="56" t="s">
        <v>851</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c r="A14" s="4" t="str">
        <f>[1]Enums!$A$94</f>
        <v>1.0.0</v>
      </c>
      <c r="B14" s="56" t="s">
        <v>591</v>
      </c>
      <c r="C14" s="56" t="s">
        <v>709</v>
      </c>
      <c r="D14" s="56" t="s">
        <v>734</v>
      </c>
      <c r="E14" s="56" t="s">
        <v>852</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c r="A15" s="4" t="str">
        <f>[1]Enums!$A$94</f>
        <v>1.0.0</v>
      </c>
      <c r="B15" s="56" t="s">
        <v>590</v>
      </c>
      <c r="C15" s="56" t="s">
        <v>708</v>
      </c>
      <c r="D15" s="56" t="s">
        <v>735</v>
      </c>
      <c r="E15" s="56" t="s">
        <v>853</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c r="A16" s="4" t="str">
        <f>[1]Enums!$A$94</f>
        <v>1.0.0</v>
      </c>
      <c r="B16" s="56" t="s">
        <v>589</v>
      </c>
      <c r="C16" s="56" t="s">
        <v>707</v>
      </c>
      <c r="D16" s="56" t="s">
        <v>736</v>
      </c>
      <c r="E16" s="56" t="s">
        <v>854</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c r="A17" s="4" t="str">
        <f>[1]Enums!$A$94</f>
        <v>1.0.0</v>
      </c>
      <c r="B17" s="56" t="s">
        <v>588</v>
      </c>
      <c r="C17" s="56" t="s">
        <v>706</v>
      </c>
      <c r="D17" s="56" t="s">
        <v>737</v>
      </c>
      <c r="E17" s="56" t="s">
        <v>855</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c r="A18" s="4" t="str">
        <f>[1]Enums!$A$94</f>
        <v>1.0.0</v>
      </c>
      <c r="B18" s="56" t="s">
        <v>587</v>
      </c>
      <c r="C18" s="56" t="s">
        <v>705</v>
      </c>
      <c r="D18" s="56" t="s">
        <v>738</v>
      </c>
      <c r="E18" s="56" t="s">
        <v>856</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 thickBot="1">
      <c r="A19" s="62" t="str">
        <f>[1]Enums!$A$94</f>
        <v>1.0.0</v>
      </c>
      <c r="B19" s="59" t="s">
        <v>586</v>
      </c>
      <c r="C19" s="59" t="s">
        <v>704</v>
      </c>
      <c r="D19" s="59" t="s">
        <v>739</v>
      </c>
      <c r="E19" s="59" t="s">
        <v>857</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c r="A20" s="4" t="str">
        <f>[1]Enums!$A$94</f>
        <v>1.0.0</v>
      </c>
      <c r="B20" s="56" t="s">
        <v>585</v>
      </c>
      <c r="C20" s="56" t="s">
        <v>703</v>
      </c>
      <c r="D20" s="56" t="s">
        <v>740</v>
      </c>
      <c r="E20" s="56" t="s">
        <v>858</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c r="A21" s="4" t="str">
        <f>[1]Enums!$A$94</f>
        <v>1.0.0</v>
      </c>
      <c r="B21" s="56" t="s">
        <v>584</v>
      </c>
      <c r="C21" s="56" t="s">
        <v>702</v>
      </c>
      <c r="D21" s="56" t="s">
        <v>741</v>
      </c>
      <c r="E21" s="56" t="s">
        <v>859</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c r="A22" s="4" t="str">
        <f>[1]Enums!$A$94</f>
        <v>1.0.0</v>
      </c>
      <c r="B22" s="56" t="s">
        <v>583</v>
      </c>
      <c r="C22" s="56" t="s">
        <v>701</v>
      </c>
      <c r="D22" s="56" t="s">
        <v>742</v>
      </c>
      <c r="E22" s="56" t="s">
        <v>860</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c r="A23" s="4" t="str">
        <f>[1]Enums!$A$94</f>
        <v>1.0.0</v>
      </c>
      <c r="B23" s="56" t="s">
        <v>582</v>
      </c>
      <c r="C23" s="56" t="s">
        <v>700</v>
      </c>
      <c r="D23" s="56" t="s">
        <v>743</v>
      </c>
      <c r="E23" s="56" t="s">
        <v>861</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c r="A24" s="4" t="str">
        <f>[1]Enums!$A$94</f>
        <v>1.0.0</v>
      </c>
      <c r="B24" s="56" t="s">
        <v>581</v>
      </c>
      <c r="C24" s="56" t="s">
        <v>699</v>
      </c>
      <c r="D24" s="56" t="s">
        <v>744</v>
      </c>
      <c r="E24" s="56" t="s">
        <v>862</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c r="A25" s="4" t="str">
        <f>[1]Enums!$A$94</f>
        <v>1.0.0</v>
      </c>
      <c r="B25" s="56" t="s">
        <v>580</v>
      </c>
      <c r="C25" s="56" t="s">
        <v>698</v>
      </c>
      <c r="D25" s="56" t="s">
        <v>745</v>
      </c>
      <c r="E25" s="56" t="s">
        <v>863</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c r="A26" s="4" t="str">
        <f>[1]Enums!$A$94</f>
        <v>1.0.0</v>
      </c>
      <c r="B26" s="56" t="s">
        <v>579</v>
      </c>
      <c r="C26" s="56" t="s">
        <v>697</v>
      </c>
      <c r="D26" s="56" t="s">
        <v>746</v>
      </c>
      <c r="E26" s="56" t="s">
        <v>864</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c r="A27" s="4" t="str">
        <f>[1]Enums!$A$94</f>
        <v>1.0.0</v>
      </c>
      <c r="B27" s="56" t="s">
        <v>578</v>
      </c>
      <c r="C27" s="56" t="s">
        <v>696</v>
      </c>
      <c r="D27" s="56" t="s">
        <v>747</v>
      </c>
      <c r="E27" s="56" t="s">
        <v>865</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c r="A28" s="4" t="str">
        <f>[1]Enums!$A$94</f>
        <v>1.0.0</v>
      </c>
      <c r="B28" s="56" t="s">
        <v>577</v>
      </c>
      <c r="C28" s="56" t="s">
        <v>695</v>
      </c>
      <c r="D28" s="56" t="s">
        <v>748</v>
      </c>
      <c r="E28" s="56" t="s">
        <v>866</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c r="A29" s="4" t="str">
        <f>[1]Enums!$A$94</f>
        <v>1.0.0</v>
      </c>
      <c r="B29" s="56" t="s">
        <v>576</v>
      </c>
      <c r="C29" s="56" t="s">
        <v>694</v>
      </c>
      <c r="D29" s="56" t="s">
        <v>749</v>
      </c>
      <c r="E29" s="56" t="s">
        <v>867</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c r="A30" s="4" t="str">
        <f>[1]Enums!$A$94</f>
        <v>1.0.0</v>
      </c>
      <c r="B30" s="56" t="s">
        <v>575</v>
      </c>
      <c r="C30" s="56" t="s">
        <v>693</v>
      </c>
      <c r="D30" s="56" t="s">
        <v>750</v>
      </c>
      <c r="E30" s="56" t="s">
        <v>868</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c r="A31" s="4" t="str">
        <f>[1]Enums!$A$94</f>
        <v>1.0.0</v>
      </c>
      <c r="B31" s="56" t="s">
        <v>574</v>
      </c>
      <c r="C31" s="56" t="s">
        <v>692</v>
      </c>
      <c r="D31" s="56" t="s">
        <v>751</v>
      </c>
      <c r="E31" s="56" t="s">
        <v>869</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c r="A32" s="4" t="str">
        <f>[1]Enums!$A$94</f>
        <v>1.0.0</v>
      </c>
      <c r="B32" s="56" t="s">
        <v>573</v>
      </c>
      <c r="C32" s="56" t="s">
        <v>691</v>
      </c>
      <c r="D32" s="56" t="s">
        <v>752</v>
      </c>
      <c r="E32" s="56" t="s">
        <v>870</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c r="A33" s="4" t="str">
        <f>[1]Enums!$A$94</f>
        <v>1.0.0</v>
      </c>
      <c r="B33" s="56" t="s">
        <v>572</v>
      </c>
      <c r="C33" s="56" t="s">
        <v>690</v>
      </c>
      <c r="D33" s="56" t="s">
        <v>753</v>
      </c>
      <c r="E33" s="56" t="s">
        <v>871</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c r="A34" s="4" t="str">
        <f>[1]Enums!$A$94</f>
        <v>1.0.0</v>
      </c>
      <c r="B34" s="56" t="s">
        <v>571</v>
      </c>
      <c r="C34" s="56" t="s">
        <v>689</v>
      </c>
      <c r="D34" s="56" t="s">
        <v>754</v>
      </c>
      <c r="E34" s="56" t="s">
        <v>872</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c r="A35" s="4" t="str">
        <f>[1]Enums!$A$94</f>
        <v>1.0.0</v>
      </c>
      <c r="B35" s="56" t="s">
        <v>570</v>
      </c>
      <c r="C35" s="56" t="s">
        <v>688</v>
      </c>
      <c r="D35" s="56" t="s">
        <v>755</v>
      </c>
      <c r="E35" s="56" t="s">
        <v>873</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c r="A36" s="4" t="str">
        <f>[1]Enums!$A$94</f>
        <v>1.0.0</v>
      </c>
      <c r="B36" s="56" t="s">
        <v>569</v>
      </c>
      <c r="C36" s="56" t="s">
        <v>687</v>
      </c>
      <c r="D36" s="56" t="s">
        <v>756</v>
      </c>
      <c r="E36" s="56" t="s">
        <v>874</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 thickBot="1">
      <c r="A37" s="62" t="str">
        <f>[1]Enums!$A$94</f>
        <v>1.0.0</v>
      </c>
      <c r="B37" s="59" t="s">
        <v>568</v>
      </c>
      <c r="C37" s="59" t="s">
        <v>686</v>
      </c>
      <c r="D37" s="59" t="s">
        <v>757</v>
      </c>
      <c r="E37" s="59" t="s">
        <v>875</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c r="A38" s="4" t="str">
        <f>[1]Enums!$A$94</f>
        <v>1.0.0</v>
      </c>
      <c r="B38" s="56" t="s">
        <v>567</v>
      </c>
      <c r="C38" s="56" t="s">
        <v>685</v>
      </c>
      <c r="D38" s="56" t="s">
        <v>758</v>
      </c>
      <c r="E38" s="56" t="s">
        <v>876</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c r="A39" s="4" t="str">
        <f>[1]Enums!$A$94</f>
        <v>1.0.0</v>
      </c>
      <c r="B39" s="56" t="s">
        <v>566</v>
      </c>
      <c r="C39" s="56" t="s">
        <v>684</v>
      </c>
      <c r="D39" s="56" t="s">
        <v>759</v>
      </c>
      <c r="E39" s="56" t="s">
        <v>877</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c r="A40" s="4" t="str">
        <f>[1]Enums!$A$94</f>
        <v>1.0.0</v>
      </c>
      <c r="B40" s="56" t="s">
        <v>565</v>
      </c>
      <c r="C40" s="56" t="s">
        <v>683</v>
      </c>
      <c r="D40" s="56" t="s">
        <v>760</v>
      </c>
      <c r="E40" s="56" t="s">
        <v>878</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c r="A41" s="4" t="str">
        <f>[1]Enums!$A$94</f>
        <v>1.0.0</v>
      </c>
      <c r="B41" s="56" t="s">
        <v>564</v>
      </c>
      <c r="C41" s="56" t="s">
        <v>682</v>
      </c>
      <c r="D41" s="56" t="s">
        <v>761</v>
      </c>
      <c r="E41" s="56" t="s">
        <v>879</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c r="A42" s="4" t="str">
        <f>[1]Enums!$A$94</f>
        <v>1.0.0</v>
      </c>
      <c r="B42" s="56" t="s">
        <v>563</v>
      </c>
      <c r="C42" s="56" t="s">
        <v>681</v>
      </c>
      <c r="D42" s="56" t="s">
        <v>762</v>
      </c>
      <c r="E42" s="56" t="s">
        <v>880</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c r="A43" s="4" t="str">
        <f>[1]Enums!$A$94</f>
        <v>1.0.0</v>
      </c>
      <c r="B43" s="56" t="s">
        <v>562</v>
      </c>
      <c r="C43" s="56" t="s">
        <v>680</v>
      </c>
      <c r="D43" s="56" t="s">
        <v>763</v>
      </c>
      <c r="E43" s="56" t="s">
        <v>881</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c r="A44" s="4" t="str">
        <f>[1]Enums!$A$94</f>
        <v>1.0.0</v>
      </c>
      <c r="B44" s="56" t="s">
        <v>561</v>
      </c>
      <c r="C44" s="56" t="s">
        <v>679</v>
      </c>
      <c r="D44" s="56" t="s">
        <v>764</v>
      </c>
      <c r="E44" s="56" t="s">
        <v>882</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c r="A45" s="4" t="str">
        <f>[1]Enums!$A$94</f>
        <v>1.0.0</v>
      </c>
      <c r="B45" s="56" t="s">
        <v>560</v>
      </c>
      <c r="C45" s="56" t="s">
        <v>678</v>
      </c>
      <c r="D45" s="56" t="s">
        <v>765</v>
      </c>
      <c r="E45" s="56" t="s">
        <v>883</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c r="A46" s="4" t="str">
        <f>[1]Enums!$A$94</f>
        <v>1.0.0</v>
      </c>
      <c r="B46" s="56" t="s">
        <v>559</v>
      </c>
      <c r="C46" s="56" t="s">
        <v>677</v>
      </c>
      <c r="D46" s="56" t="s">
        <v>766</v>
      </c>
      <c r="E46" s="56" t="s">
        <v>884</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c r="A47" s="4" t="str">
        <f>[1]Enums!$A$94</f>
        <v>1.0.0</v>
      </c>
      <c r="B47" s="56" t="s">
        <v>558</v>
      </c>
      <c r="C47" s="56" t="s">
        <v>676</v>
      </c>
      <c r="D47" s="56" t="s">
        <v>767</v>
      </c>
      <c r="E47" s="56" t="s">
        <v>885</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c r="A48" s="4" t="str">
        <f>[1]Enums!$A$94</f>
        <v>1.0.0</v>
      </c>
      <c r="B48" s="56" t="s">
        <v>557</v>
      </c>
      <c r="C48" s="56" t="s">
        <v>675</v>
      </c>
      <c r="D48" s="56" t="s">
        <v>768</v>
      </c>
      <c r="E48" s="56" t="s">
        <v>886</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c r="A49" s="4" t="str">
        <f>[1]Enums!$A$94</f>
        <v>1.0.0</v>
      </c>
      <c r="B49" s="56" t="s">
        <v>556</v>
      </c>
      <c r="C49" s="56" t="s">
        <v>674</v>
      </c>
      <c r="D49" s="56" t="s">
        <v>769</v>
      </c>
      <c r="E49" s="56" t="s">
        <v>887</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c r="A50" s="4" t="str">
        <f>[1]Enums!$A$94</f>
        <v>1.0.0</v>
      </c>
      <c r="B50" s="56" t="s">
        <v>555</v>
      </c>
      <c r="C50" s="56" t="s">
        <v>673</v>
      </c>
      <c r="D50" s="56" t="s">
        <v>770</v>
      </c>
      <c r="E50" s="56" t="s">
        <v>888</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c r="A51" s="4" t="str">
        <f>[1]Enums!$A$94</f>
        <v>1.0.0</v>
      </c>
      <c r="B51" s="56" t="s">
        <v>554</v>
      </c>
      <c r="C51" s="56" t="s">
        <v>672</v>
      </c>
      <c r="D51" s="56" t="s">
        <v>771</v>
      </c>
      <c r="E51" s="56" t="s">
        <v>889</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c r="A52" s="4" t="str">
        <f>[1]Enums!$A$94</f>
        <v>1.0.0</v>
      </c>
      <c r="B52" s="56" t="s">
        <v>553</v>
      </c>
      <c r="C52" s="56" t="s">
        <v>671</v>
      </c>
      <c r="D52" s="56" t="s">
        <v>772</v>
      </c>
      <c r="E52" s="56" t="s">
        <v>890</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c r="A53" s="4" t="str">
        <f>[1]Enums!$A$94</f>
        <v>1.0.0</v>
      </c>
      <c r="B53" s="56" t="s">
        <v>552</v>
      </c>
      <c r="C53" s="56" t="s">
        <v>670</v>
      </c>
      <c r="D53" s="56" t="s">
        <v>773</v>
      </c>
      <c r="E53" s="56" t="s">
        <v>891</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c r="A54" s="4" t="str">
        <f>[1]Enums!$A$94</f>
        <v>1.0.0</v>
      </c>
      <c r="B54" s="56" t="s">
        <v>551</v>
      </c>
      <c r="C54" s="56" t="s">
        <v>669</v>
      </c>
      <c r="D54" s="56" t="s">
        <v>774</v>
      </c>
      <c r="E54" s="56" t="s">
        <v>892</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 thickBot="1">
      <c r="A55" s="4" t="str">
        <f>[1]Enums!$A$94</f>
        <v>1.0.0</v>
      </c>
      <c r="B55" s="59" t="s">
        <v>550</v>
      </c>
      <c r="C55" s="59" t="s">
        <v>668</v>
      </c>
      <c r="D55" s="59" t="s">
        <v>775</v>
      </c>
      <c r="E55" s="59" t="s">
        <v>893</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c r="A56" s="4" t="str">
        <f>[1]Enums!$A$94</f>
        <v>1.0.0</v>
      </c>
      <c r="B56" s="56" t="s">
        <v>549</v>
      </c>
      <c r="C56" s="56" t="s">
        <v>667</v>
      </c>
      <c r="D56" s="56" t="s">
        <v>776</v>
      </c>
      <c r="E56" s="56" t="s">
        <v>894</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c r="A57" s="4" t="str">
        <f>[1]Enums!$A$94</f>
        <v>1.0.0</v>
      </c>
      <c r="B57" s="56" t="s">
        <v>548</v>
      </c>
      <c r="C57" s="56" t="s">
        <v>666</v>
      </c>
      <c r="D57" s="56" t="s">
        <v>777</v>
      </c>
      <c r="E57" s="56" t="s">
        <v>895</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c r="A58" s="4" t="str">
        <f>[1]Enums!$A$94</f>
        <v>1.0.0</v>
      </c>
      <c r="B58" s="56" t="s">
        <v>547</v>
      </c>
      <c r="C58" s="56" t="s">
        <v>665</v>
      </c>
      <c r="D58" s="56" t="s">
        <v>778</v>
      </c>
      <c r="E58" s="56" t="s">
        <v>896</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c r="A59" s="4" t="str">
        <f>[1]Enums!$A$94</f>
        <v>1.0.0</v>
      </c>
      <c r="B59" s="56" t="s">
        <v>546</v>
      </c>
      <c r="C59" s="56" t="s">
        <v>664</v>
      </c>
      <c r="D59" s="56" t="s">
        <v>779</v>
      </c>
      <c r="E59" s="56" t="s">
        <v>897</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c r="A60" s="4" t="str">
        <f>[1]Enums!$A$94</f>
        <v>1.0.0</v>
      </c>
      <c r="B60" s="56" t="s">
        <v>545</v>
      </c>
      <c r="C60" s="56" t="s">
        <v>663</v>
      </c>
      <c r="D60" s="56" t="s">
        <v>780</v>
      </c>
      <c r="E60" s="56" t="s">
        <v>898</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c r="A61" s="4" t="str">
        <f>[1]Enums!$A$94</f>
        <v>1.0.0</v>
      </c>
      <c r="B61" s="56" t="s">
        <v>544</v>
      </c>
      <c r="C61" s="56" t="s">
        <v>662</v>
      </c>
      <c r="D61" s="56" t="s">
        <v>781</v>
      </c>
      <c r="E61" s="56" t="s">
        <v>899</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c r="A62" s="4" t="str">
        <f>[1]Enums!$A$94</f>
        <v>1.0.0</v>
      </c>
      <c r="B62" s="56" t="s">
        <v>543</v>
      </c>
      <c r="C62" s="56" t="s">
        <v>661</v>
      </c>
      <c r="D62" s="56" t="s">
        <v>782</v>
      </c>
      <c r="E62" s="56" t="s">
        <v>900</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c r="A63" s="4" t="str">
        <f>[1]Enums!$A$94</f>
        <v>1.0.0</v>
      </c>
      <c r="B63" s="56" t="s">
        <v>542</v>
      </c>
      <c r="C63" s="56" t="s">
        <v>660</v>
      </c>
      <c r="D63" s="56" t="s">
        <v>783</v>
      </c>
      <c r="E63" s="56" t="s">
        <v>901</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c r="A64" s="4" t="str">
        <f>[1]Enums!$A$94</f>
        <v>1.0.0</v>
      </c>
      <c r="B64" s="56" t="s">
        <v>541</v>
      </c>
      <c r="C64" s="56" t="s">
        <v>659</v>
      </c>
      <c r="D64" s="56" t="s">
        <v>784</v>
      </c>
      <c r="E64" s="56" t="s">
        <v>902</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c r="A65" s="4" t="str">
        <f>[1]Enums!$A$94</f>
        <v>1.0.0</v>
      </c>
      <c r="B65" s="56" t="s">
        <v>540</v>
      </c>
      <c r="C65" s="56" t="s">
        <v>658</v>
      </c>
      <c r="D65" s="56" t="s">
        <v>785</v>
      </c>
      <c r="E65" s="56" t="s">
        <v>903</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c r="A66" s="4" t="str">
        <f>[1]Enums!$A$94</f>
        <v>1.0.0</v>
      </c>
      <c r="B66" s="56" t="s">
        <v>539</v>
      </c>
      <c r="C66" s="56" t="s">
        <v>657</v>
      </c>
      <c r="D66" s="56" t="s">
        <v>786</v>
      </c>
      <c r="E66" s="56" t="s">
        <v>904</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c r="A67" s="4" t="str">
        <f>[1]Enums!$A$94</f>
        <v>1.0.0</v>
      </c>
      <c r="B67" s="56" t="s">
        <v>538</v>
      </c>
      <c r="C67" s="56" t="s">
        <v>656</v>
      </c>
      <c r="D67" s="56" t="s">
        <v>787</v>
      </c>
      <c r="E67" s="56" t="s">
        <v>905</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c r="A68" s="4" t="str">
        <f>[1]Enums!$A$94</f>
        <v>1.0.0</v>
      </c>
      <c r="B68" s="56" t="s">
        <v>537</v>
      </c>
      <c r="C68" s="56" t="s">
        <v>655</v>
      </c>
      <c r="D68" s="56" t="s">
        <v>788</v>
      </c>
      <c r="E68" s="56" t="s">
        <v>906</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c r="A69" s="4" t="str">
        <f>[1]Enums!$A$94</f>
        <v>1.0.0</v>
      </c>
      <c r="B69" s="56" t="s">
        <v>536</v>
      </c>
      <c r="C69" s="56" t="s">
        <v>654</v>
      </c>
      <c r="D69" s="56" t="s">
        <v>789</v>
      </c>
      <c r="E69" s="56" t="s">
        <v>907</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c r="A70" s="4" t="str">
        <f>[1]Enums!$A$94</f>
        <v>1.0.0</v>
      </c>
      <c r="B70" s="56" t="s">
        <v>535</v>
      </c>
      <c r="C70" s="56" t="s">
        <v>653</v>
      </c>
      <c r="D70" s="56" t="s">
        <v>790</v>
      </c>
      <c r="E70" s="56" t="s">
        <v>908</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c r="A71" s="4" t="str">
        <f>[1]Enums!$A$94</f>
        <v>1.0.0</v>
      </c>
      <c r="B71" s="56" t="s">
        <v>534</v>
      </c>
      <c r="C71" s="56" t="s">
        <v>652</v>
      </c>
      <c r="D71" s="56" t="s">
        <v>791</v>
      </c>
      <c r="E71" s="56" t="s">
        <v>909</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c r="A72" s="4" t="str">
        <f>[1]Enums!$A$94</f>
        <v>1.0.0</v>
      </c>
      <c r="B72" s="56" t="s">
        <v>533</v>
      </c>
      <c r="C72" s="56" t="s">
        <v>651</v>
      </c>
      <c r="D72" s="56" t="s">
        <v>792</v>
      </c>
      <c r="E72" s="56" t="s">
        <v>910</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c r="A73" s="4" t="str">
        <f>[1]Enums!$A$94</f>
        <v>1.0.0</v>
      </c>
      <c r="B73" s="56" t="s">
        <v>532</v>
      </c>
      <c r="C73" s="56" t="s">
        <v>650</v>
      </c>
      <c r="D73" s="56" t="s">
        <v>793</v>
      </c>
      <c r="E73" s="56" t="s">
        <v>911</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c r="A74" s="4" t="str">
        <f>[1]Enums!$A$94</f>
        <v>1.0.0</v>
      </c>
      <c r="B74" s="56" t="s">
        <v>531</v>
      </c>
      <c r="C74" s="56" t="s">
        <v>649</v>
      </c>
      <c r="D74" s="56" t="s">
        <v>794</v>
      </c>
      <c r="E74" s="56" t="s">
        <v>912</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c r="A75" s="4" t="str">
        <f>[1]Enums!$A$94</f>
        <v>1.0.0</v>
      </c>
      <c r="B75" s="56" t="s">
        <v>530</v>
      </c>
      <c r="C75" s="56" t="s">
        <v>648</v>
      </c>
      <c r="D75" s="56" t="s">
        <v>795</v>
      </c>
      <c r="E75" s="56" t="s">
        <v>913</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c r="A76" s="4" t="str">
        <f>[1]Enums!$A$94</f>
        <v>1.0.0</v>
      </c>
      <c r="B76" s="56" t="s">
        <v>529</v>
      </c>
      <c r="C76" s="56" t="s">
        <v>647</v>
      </c>
      <c r="D76" s="56" t="s">
        <v>796</v>
      </c>
      <c r="E76" s="56" t="s">
        <v>914</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c r="A77" s="4" t="str">
        <f>[1]Enums!$A$94</f>
        <v>1.0.0</v>
      </c>
      <c r="B77" s="56" t="s">
        <v>528</v>
      </c>
      <c r="C77" s="56" t="s">
        <v>646</v>
      </c>
      <c r="D77" s="56" t="s">
        <v>797</v>
      </c>
      <c r="E77" s="56" t="s">
        <v>915</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c r="A78" s="4" t="str">
        <f>[1]Enums!$A$94</f>
        <v>1.0.0</v>
      </c>
      <c r="B78" s="56" t="s">
        <v>527</v>
      </c>
      <c r="C78" s="56" t="s">
        <v>645</v>
      </c>
      <c r="D78" s="56" t="s">
        <v>798</v>
      </c>
      <c r="E78" s="56" t="s">
        <v>916</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c r="A79" s="4" t="str">
        <f>[1]Enums!$A$94</f>
        <v>1.0.0</v>
      </c>
      <c r="B79" s="56" t="s">
        <v>526</v>
      </c>
      <c r="C79" s="56" t="s">
        <v>644</v>
      </c>
      <c r="D79" s="56" t="s">
        <v>799</v>
      </c>
      <c r="E79" s="56" t="s">
        <v>917</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c r="A80" s="4" t="str">
        <f>[1]Enums!$A$94</f>
        <v>1.0.0</v>
      </c>
      <c r="B80" s="56" t="s">
        <v>525</v>
      </c>
      <c r="C80" s="56" t="s">
        <v>643</v>
      </c>
      <c r="D80" s="56" t="s">
        <v>800</v>
      </c>
      <c r="E80" s="56" t="s">
        <v>918</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c r="A81" s="4" t="str">
        <f>[1]Enums!$A$94</f>
        <v>1.0.0</v>
      </c>
      <c r="B81" s="56" t="s">
        <v>524</v>
      </c>
      <c r="C81" s="56" t="s">
        <v>642</v>
      </c>
      <c r="D81" s="56" t="s">
        <v>801</v>
      </c>
      <c r="E81" s="56" t="s">
        <v>919</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c r="A82" s="4" t="str">
        <f>[1]Enums!$A$94</f>
        <v>1.0.0</v>
      </c>
      <c r="B82" s="56" t="s">
        <v>523</v>
      </c>
      <c r="C82" s="56" t="s">
        <v>641</v>
      </c>
      <c r="D82" s="56" t="s">
        <v>802</v>
      </c>
      <c r="E82" s="56" t="s">
        <v>920</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c r="A83" s="4" t="str">
        <f>[1]Enums!$A$94</f>
        <v>1.0.0</v>
      </c>
      <c r="B83" s="56" t="s">
        <v>522</v>
      </c>
      <c r="C83" s="56" t="s">
        <v>640</v>
      </c>
      <c r="D83" s="56" t="s">
        <v>803</v>
      </c>
      <c r="E83" s="56" t="s">
        <v>921</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c r="A84" s="4" t="str">
        <f>[1]Enums!$A$94</f>
        <v>1.0.0</v>
      </c>
      <c r="B84" s="56" t="s">
        <v>521</v>
      </c>
      <c r="C84" s="56" t="s">
        <v>639</v>
      </c>
      <c r="D84" s="56" t="s">
        <v>804</v>
      </c>
      <c r="E84" s="56" t="s">
        <v>922</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c r="A85" s="4" t="str">
        <f>[1]Enums!$A$94</f>
        <v>1.0.0</v>
      </c>
      <c r="B85" s="56" t="s">
        <v>520</v>
      </c>
      <c r="C85" s="56" t="s">
        <v>638</v>
      </c>
      <c r="D85" s="56" t="s">
        <v>805</v>
      </c>
      <c r="E85" s="56" t="s">
        <v>923</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c r="A86" s="4" t="str">
        <f>[1]Enums!$A$94</f>
        <v>1.0.0</v>
      </c>
      <c r="B86" s="56" t="s">
        <v>519</v>
      </c>
      <c r="C86" s="56" t="s">
        <v>637</v>
      </c>
      <c r="D86" s="56" t="s">
        <v>806</v>
      </c>
      <c r="E86" s="56" t="s">
        <v>924</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 thickBot="1">
      <c r="A87" s="4" t="str">
        <f>[1]Enums!$A$94</f>
        <v>1.0.0</v>
      </c>
      <c r="B87" s="59" t="s">
        <v>518</v>
      </c>
      <c r="C87" s="59" t="s">
        <v>636</v>
      </c>
      <c r="D87" s="59" t="s">
        <v>807</v>
      </c>
      <c r="E87" s="59" t="s">
        <v>925</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c r="A88" s="4" t="str">
        <f>[1]Enums!$A$94</f>
        <v>1.0.0</v>
      </c>
      <c r="B88" s="21" t="s">
        <v>517</v>
      </c>
      <c r="C88" s="21" t="s">
        <v>635</v>
      </c>
      <c r="D88" s="21" t="s">
        <v>808</v>
      </c>
      <c r="E88" s="21" t="s">
        <v>926</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c r="A89" s="4" t="str">
        <f>[1]Enums!$A$94</f>
        <v>1.0.0</v>
      </c>
      <c r="B89" s="21" t="s">
        <v>516</v>
      </c>
      <c r="C89" s="21" t="s">
        <v>634</v>
      </c>
      <c r="D89" s="21" t="s">
        <v>809</v>
      </c>
      <c r="E89" s="21" t="s">
        <v>927</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c r="A90" s="4" t="str">
        <f>[1]Enums!$A$94</f>
        <v>1.0.0</v>
      </c>
      <c r="B90" s="21" t="s">
        <v>515</v>
      </c>
      <c r="C90" s="21" t="s">
        <v>633</v>
      </c>
      <c r="D90" s="21" t="s">
        <v>810</v>
      </c>
      <c r="E90" s="21" t="s">
        <v>928</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c r="A91" s="4" t="str">
        <f>[1]Enums!$A$94</f>
        <v>1.0.0</v>
      </c>
      <c r="B91" s="21" t="s">
        <v>514</v>
      </c>
      <c r="C91" s="21" t="s">
        <v>632</v>
      </c>
      <c r="D91" s="21" t="s">
        <v>811</v>
      </c>
      <c r="E91" s="21" t="s">
        <v>929</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c r="A92" s="4" t="str">
        <f>[1]Enums!$A$94</f>
        <v>1.0.0</v>
      </c>
      <c r="B92" s="21" t="s">
        <v>513</v>
      </c>
      <c r="C92" s="21" t="s">
        <v>631</v>
      </c>
      <c r="D92" s="21" t="s">
        <v>812</v>
      </c>
      <c r="E92" s="21" t="s">
        <v>930</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c r="A93" s="4" t="str">
        <f>[1]Enums!$A$94</f>
        <v>1.0.0</v>
      </c>
      <c r="B93" s="21" t="s">
        <v>512</v>
      </c>
      <c r="C93" s="21" t="s">
        <v>630</v>
      </c>
      <c r="D93" s="21" t="s">
        <v>813</v>
      </c>
      <c r="E93" s="21" t="s">
        <v>931</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c r="A94" s="4" t="str">
        <f>[1]Enums!$A$94</f>
        <v>1.0.0</v>
      </c>
      <c r="B94" s="21" t="s">
        <v>511</v>
      </c>
      <c r="C94" s="21" t="s">
        <v>629</v>
      </c>
      <c r="D94" s="21" t="s">
        <v>814</v>
      </c>
      <c r="E94" s="21" t="s">
        <v>932</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c r="A95" s="4" t="str">
        <f>[1]Enums!$A$94</f>
        <v>1.0.0</v>
      </c>
      <c r="B95" s="21" t="s">
        <v>510</v>
      </c>
      <c r="C95" s="21" t="s">
        <v>628</v>
      </c>
      <c r="D95" s="21" t="s">
        <v>815</v>
      </c>
      <c r="E95" s="21" t="s">
        <v>933</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c r="A96" s="4" t="str">
        <f>[1]Enums!$A$94</f>
        <v>1.0.0</v>
      </c>
      <c r="B96" s="21" t="s">
        <v>509</v>
      </c>
      <c r="C96" s="21" t="s">
        <v>627</v>
      </c>
      <c r="D96" s="21" t="s">
        <v>816</v>
      </c>
      <c r="E96" s="21" t="s">
        <v>934</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c r="A97" s="4" t="str">
        <f>[1]Enums!$A$94</f>
        <v>1.0.0</v>
      </c>
      <c r="B97" s="21" t="s">
        <v>508</v>
      </c>
      <c r="C97" s="21" t="s">
        <v>626</v>
      </c>
      <c r="D97" s="21" t="s">
        <v>817</v>
      </c>
      <c r="E97" s="21" t="s">
        <v>935</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c r="A98" s="4" t="str">
        <f>[1]Enums!$A$94</f>
        <v>1.0.0</v>
      </c>
      <c r="B98" s="21" t="s">
        <v>507</v>
      </c>
      <c r="C98" s="21" t="s">
        <v>625</v>
      </c>
      <c r="D98" s="21" t="s">
        <v>818</v>
      </c>
      <c r="E98" s="21" t="s">
        <v>936</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c r="A99" s="4" t="str">
        <f>[1]Enums!$A$94</f>
        <v>1.0.0</v>
      </c>
      <c r="B99" s="21" t="s">
        <v>506</v>
      </c>
      <c r="C99" s="21" t="s">
        <v>624</v>
      </c>
      <c r="D99" s="21" t="s">
        <v>819</v>
      </c>
      <c r="E99" s="21" t="s">
        <v>937</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c r="A100" s="4" t="str">
        <f>[1]Enums!$A$94</f>
        <v>1.0.0</v>
      </c>
      <c r="B100" s="21" t="s">
        <v>505</v>
      </c>
      <c r="C100" s="21" t="s">
        <v>623</v>
      </c>
      <c r="D100" s="21" t="s">
        <v>820</v>
      </c>
      <c r="E100" s="21" t="s">
        <v>938</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c r="A101" s="4" t="str">
        <f>[1]Enums!$A$94</f>
        <v>1.0.0</v>
      </c>
      <c r="B101" s="21" t="s">
        <v>504</v>
      </c>
      <c r="C101" s="21" t="s">
        <v>622</v>
      </c>
      <c r="D101" s="21" t="s">
        <v>821</v>
      </c>
      <c r="E101" s="21" t="s">
        <v>939</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c r="A102" s="4" t="str">
        <f>[1]Enums!$A$94</f>
        <v>1.0.0</v>
      </c>
      <c r="B102" s="21" t="s">
        <v>503</v>
      </c>
      <c r="C102" s="21" t="s">
        <v>621</v>
      </c>
      <c r="D102" s="21" t="s">
        <v>822</v>
      </c>
      <c r="E102" s="21" t="s">
        <v>940</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c r="A103" s="4" t="str">
        <f>[1]Enums!$A$94</f>
        <v>1.0.0</v>
      </c>
      <c r="B103" s="21" t="s">
        <v>502</v>
      </c>
      <c r="C103" s="21" t="s">
        <v>620</v>
      </c>
      <c r="D103" s="21" t="s">
        <v>823</v>
      </c>
      <c r="E103" s="21" t="s">
        <v>941</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c r="A104" s="4" t="str">
        <f>[1]Enums!$A$94</f>
        <v>1.0.0</v>
      </c>
      <c r="B104" s="21" t="s">
        <v>501</v>
      </c>
      <c r="C104" s="21" t="s">
        <v>619</v>
      </c>
      <c r="D104" s="21" t="s">
        <v>824</v>
      </c>
      <c r="E104" s="21" t="s">
        <v>942</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c r="A105" s="4" t="str">
        <f>[1]Enums!$A$94</f>
        <v>1.0.0</v>
      </c>
      <c r="B105" s="21" t="s">
        <v>500</v>
      </c>
      <c r="C105" s="21" t="s">
        <v>618</v>
      </c>
      <c r="D105" s="21" t="s">
        <v>825</v>
      </c>
      <c r="E105" s="21" t="s">
        <v>943</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c r="A106" s="4" t="str">
        <f>[1]Enums!$A$94</f>
        <v>1.0.0</v>
      </c>
      <c r="B106" s="21" t="s">
        <v>499</v>
      </c>
      <c r="C106" s="21" t="s">
        <v>617</v>
      </c>
      <c r="D106" s="21" t="s">
        <v>826</v>
      </c>
      <c r="E106" s="21" t="s">
        <v>944</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c r="A107" s="4" t="str">
        <f>[1]Enums!$A$94</f>
        <v>1.0.0</v>
      </c>
      <c r="B107" s="21" t="s">
        <v>498</v>
      </c>
      <c r="C107" s="21" t="s">
        <v>616</v>
      </c>
      <c r="D107" s="21" t="s">
        <v>827</v>
      </c>
      <c r="E107" s="21" t="s">
        <v>945</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c r="A108" s="4" t="str">
        <f>[1]Enums!$A$94</f>
        <v>1.0.0</v>
      </c>
      <c r="B108" s="21" t="s">
        <v>497</v>
      </c>
      <c r="C108" s="21" t="s">
        <v>615</v>
      </c>
      <c r="D108" s="21" t="s">
        <v>828</v>
      </c>
      <c r="E108" s="21" t="s">
        <v>946</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c r="A109" s="4" t="str">
        <f>[1]Enums!$A$94</f>
        <v>1.0.0</v>
      </c>
      <c r="B109" s="21" t="s">
        <v>496</v>
      </c>
      <c r="C109" s="21" t="s">
        <v>614</v>
      </c>
      <c r="D109" s="21" t="s">
        <v>829</v>
      </c>
      <c r="E109" s="21" t="s">
        <v>947</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c r="A110" s="4" t="str">
        <f>[1]Enums!$A$94</f>
        <v>1.0.0</v>
      </c>
      <c r="B110" s="21" t="s">
        <v>495</v>
      </c>
      <c r="C110" s="21" t="s">
        <v>613</v>
      </c>
      <c r="D110" s="21" t="s">
        <v>830</v>
      </c>
      <c r="E110" s="21" t="s">
        <v>948</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c r="A111" s="4" t="str">
        <f>[1]Enums!$A$94</f>
        <v>1.0.0</v>
      </c>
      <c r="B111" s="21" t="s">
        <v>494</v>
      </c>
      <c r="C111" s="21" t="s">
        <v>612</v>
      </c>
      <c r="D111" s="21" t="s">
        <v>831</v>
      </c>
      <c r="E111" s="21" t="s">
        <v>949</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c r="A112" s="4" t="str">
        <f>[1]Enums!$A$94</f>
        <v>1.0.0</v>
      </c>
      <c r="B112" s="21" t="s">
        <v>493</v>
      </c>
      <c r="C112" s="21" t="s">
        <v>611</v>
      </c>
      <c r="D112" s="21" t="s">
        <v>832</v>
      </c>
      <c r="E112" s="21" t="s">
        <v>950</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c r="A113" s="4" t="str">
        <f>[1]Enums!$A$94</f>
        <v>1.0.0</v>
      </c>
      <c r="B113" s="21" t="s">
        <v>492</v>
      </c>
      <c r="C113" s="21" t="s">
        <v>610</v>
      </c>
      <c r="D113" s="21" t="s">
        <v>833</v>
      </c>
      <c r="E113" s="21" t="s">
        <v>951</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c r="A114" s="4" t="str">
        <f>[1]Enums!$A$94</f>
        <v>1.0.0</v>
      </c>
      <c r="B114" s="21" t="s">
        <v>491</v>
      </c>
      <c r="C114" s="21" t="s">
        <v>609</v>
      </c>
      <c r="D114" s="21" t="s">
        <v>834</v>
      </c>
      <c r="E114" s="21" t="s">
        <v>952</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c r="A115" s="4" t="str">
        <f>[1]Enums!$A$94</f>
        <v>1.0.0</v>
      </c>
      <c r="B115" s="21" t="s">
        <v>490</v>
      </c>
      <c r="C115" s="21" t="s">
        <v>608</v>
      </c>
      <c r="D115" s="21" t="s">
        <v>835</v>
      </c>
      <c r="E115" s="21" t="s">
        <v>953</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c r="A116" s="4" t="str">
        <f>[1]Enums!$A$94</f>
        <v>1.0.0</v>
      </c>
      <c r="B116" s="21" t="s">
        <v>489</v>
      </c>
      <c r="C116" s="21" t="s">
        <v>607</v>
      </c>
      <c r="D116" s="21" t="s">
        <v>836</v>
      </c>
      <c r="E116" s="21" t="s">
        <v>954</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c r="A117" s="4" t="str">
        <f>[1]Enums!$A$94</f>
        <v>1.0.0</v>
      </c>
      <c r="B117" s="21" t="s">
        <v>488</v>
      </c>
      <c r="C117" s="21" t="s">
        <v>606</v>
      </c>
      <c r="D117" s="21" t="s">
        <v>837</v>
      </c>
      <c r="E117" s="21" t="s">
        <v>955</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c r="A118" s="4" t="str">
        <f>[1]Enums!$A$94</f>
        <v>1.0.0</v>
      </c>
      <c r="B118" s="21" t="s">
        <v>487</v>
      </c>
      <c r="C118" s="21" t="s">
        <v>605</v>
      </c>
      <c r="D118" s="21" t="s">
        <v>838</v>
      </c>
      <c r="E118" s="21" t="s">
        <v>956</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c r="A119" s="4" t="str">
        <f>[1]Enums!$A$94</f>
        <v>1.0.0</v>
      </c>
      <c r="B119" s="21" t="s">
        <v>486</v>
      </c>
      <c r="C119" s="21" t="s">
        <v>604</v>
      </c>
      <c r="D119" s="21" t="s">
        <v>839</v>
      </c>
      <c r="E119" s="21" t="s">
        <v>957</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O334"/>
  <sheetViews>
    <sheetView topLeftCell="A317" workbookViewId="0">
      <selection activeCell="E322" sqref="A1:O333"/>
    </sheetView>
  </sheetViews>
  <sheetFormatPr baseColWidth="10" defaultColWidth="8.83203125" defaultRowHeight="12" x14ac:dyDescent="0"/>
  <cols>
    <col min="2" max="2" width="4" customWidth="1"/>
    <col min="3" max="3" width="3.6640625" customWidth="1"/>
    <col min="4" max="4" width="4.33203125" customWidth="1"/>
    <col min="5" max="5" width="4.1640625" customWidth="1"/>
    <col min="6" max="6" width="4.33203125" style="54" customWidth="1"/>
    <col min="7" max="7" width="6.6640625" style="54" customWidth="1"/>
    <col min="8" max="8" width="6.83203125" style="54" customWidth="1"/>
    <col min="9" max="9" width="11.6640625" style="54" customWidth="1"/>
    <col min="10" max="10" width="43.83203125" style="54" customWidth="1"/>
    <col min="12" max="15" width="9.1640625" customWidth="1"/>
  </cols>
  <sheetData>
    <row r="1" spans="1:15">
      <c r="A1" s="5" t="str">
        <f>[1]Enums!$A$93</f>
        <v>Version</v>
      </c>
      <c r="B1" s="5" t="s">
        <v>482</v>
      </c>
      <c r="C1" s="5" t="s">
        <v>483</v>
      </c>
      <c r="D1" s="5" t="s">
        <v>484</v>
      </c>
      <c r="E1" s="5" t="s">
        <v>485</v>
      </c>
      <c r="F1" s="53" t="s">
        <v>2287</v>
      </c>
      <c r="G1" s="53" t="s">
        <v>2288</v>
      </c>
      <c r="H1" s="53" t="s">
        <v>2289</v>
      </c>
      <c r="I1" s="53" t="s">
        <v>2290</v>
      </c>
      <c r="J1" s="53" t="s">
        <v>958</v>
      </c>
      <c r="K1" s="5" t="s">
        <v>473</v>
      </c>
      <c r="L1" s="5" t="s">
        <v>475</v>
      </c>
      <c r="M1" s="5" t="s">
        <v>476</v>
      </c>
      <c r="N1" s="5" t="s">
        <v>477</v>
      </c>
      <c r="O1" s="5" t="s">
        <v>478</v>
      </c>
    </row>
    <row r="2" spans="1:15">
      <c r="A2" s="4"/>
      <c r="B2" s="21" t="s">
        <v>1291</v>
      </c>
      <c r="C2" s="21" t="s">
        <v>959</v>
      </c>
      <c r="D2" s="21" t="s">
        <v>1953</v>
      </c>
      <c r="E2" s="21" t="s">
        <v>2283</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c r="A3" s="4"/>
      <c r="B3" s="21" t="s">
        <v>1290</v>
      </c>
      <c r="C3" s="21" t="s">
        <v>1622</v>
      </c>
      <c r="D3" s="21" t="s">
        <v>1952</v>
      </c>
      <c r="E3" s="21" t="s">
        <v>2282</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c r="A4" s="4" t="str">
        <f>[1]Enums!$A$94</f>
        <v>1.0.0</v>
      </c>
      <c r="B4" s="21" t="s">
        <v>1289</v>
      </c>
      <c r="C4" s="21" t="s">
        <v>1621</v>
      </c>
      <c r="D4" s="21" t="s">
        <v>1951</v>
      </c>
      <c r="E4" s="21" t="s">
        <v>2281</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c r="A5" s="4" t="str">
        <f>[1]Enums!$A$94</f>
        <v>1.0.0</v>
      </c>
      <c r="B5" s="21" t="s">
        <v>1288</v>
      </c>
      <c r="C5" s="21" t="s">
        <v>1620</v>
      </c>
      <c r="D5" s="21" t="s">
        <v>1950</v>
      </c>
      <c r="E5" s="21" t="s">
        <v>2280</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c r="A6" s="4" t="str">
        <f>[1]Enums!$A$94</f>
        <v>1.0.0</v>
      </c>
      <c r="B6" s="21" t="s">
        <v>1287</v>
      </c>
      <c r="C6" s="21" t="s">
        <v>1619</v>
      </c>
      <c r="D6" s="21" t="s">
        <v>1949</v>
      </c>
      <c r="E6" s="21" t="s">
        <v>2279</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c r="A7" s="4"/>
      <c r="B7" s="21" t="s">
        <v>1286</v>
      </c>
      <c r="C7" s="21" t="s">
        <v>1618</v>
      </c>
      <c r="D7" s="21" t="s">
        <v>1948</v>
      </c>
      <c r="E7" s="21" t="s">
        <v>2278</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c r="A8" s="4"/>
      <c r="B8" s="21" t="s">
        <v>1285</v>
      </c>
      <c r="C8" s="21" t="s">
        <v>1617</v>
      </c>
      <c r="D8" s="21" t="s">
        <v>1947</v>
      </c>
      <c r="E8" s="21" t="s">
        <v>2277</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c r="A9" s="4"/>
      <c r="B9" s="21" t="s">
        <v>1284</v>
      </c>
      <c r="C9" s="21" t="s">
        <v>1616</v>
      </c>
      <c r="D9" s="21" t="s">
        <v>1946</v>
      </c>
      <c r="E9" s="21" t="s">
        <v>2276</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c r="A10" s="4" t="str">
        <f>[1]Enums!$A$94</f>
        <v>1.0.0</v>
      </c>
      <c r="B10" s="21" t="s">
        <v>1283</v>
      </c>
      <c r="C10" s="21" t="s">
        <v>1615</v>
      </c>
      <c r="D10" s="21" t="s">
        <v>1945</v>
      </c>
      <c r="E10" s="21" t="s">
        <v>2275</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c r="A11" s="4" t="str">
        <f>[1]Enums!$A$94</f>
        <v>1.0.0</v>
      </c>
      <c r="B11" s="21" t="s">
        <v>1282</v>
      </c>
      <c r="C11" s="21" t="s">
        <v>1614</v>
      </c>
      <c r="D11" s="21" t="s">
        <v>1944</v>
      </c>
      <c r="E11" s="21" t="s">
        <v>2274</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c r="A12" s="4"/>
      <c r="B12" s="21" t="s">
        <v>1281</v>
      </c>
      <c r="C12" s="21" t="s">
        <v>1613</v>
      </c>
      <c r="D12" s="21" t="s">
        <v>1943</v>
      </c>
      <c r="E12" s="21" t="s">
        <v>2273</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c r="A13" s="4" t="str">
        <f>[1]Enums!$A$94</f>
        <v>1.0.0</v>
      </c>
      <c r="B13" s="21" t="s">
        <v>1280</v>
      </c>
      <c r="C13" s="21" t="s">
        <v>1612</v>
      </c>
      <c r="D13" s="21" t="s">
        <v>1942</v>
      </c>
      <c r="E13" s="21" t="s">
        <v>2272</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c r="A14" s="4"/>
      <c r="B14" s="21" t="s">
        <v>1279</v>
      </c>
      <c r="C14" s="21" t="s">
        <v>1611</v>
      </c>
      <c r="D14" s="21" t="s">
        <v>1941</v>
      </c>
      <c r="E14" s="21" t="s">
        <v>2271</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c r="A15" s="4"/>
      <c r="B15" s="21" t="s">
        <v>1278</v>
      </c>
      <c r="C15" s="21" t="s">
        <v>1610</v>
      </c>
      <c r="D15" s="21" t="s">
        <v>1940</v>
      </c>
      <c r="E15" s="21" t="s">
        <v>2270</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c r="A16" s="4" t="str">
        <f>[1]Enums!$A$94</f>
        <v>1.0.0</v>
      </c>
      <c r="B16" s="21" t="s">
        <v>1277</v>
      </c>
      <c r="C16" s="21" t="s">
        <v>1609</v>
      </c>
      <c r="D16" s="21" t="s">
        <v>1939</v>
      </c>
      <c r="E16" s="21" t="s">
        <v>2269</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c r="A17" s="4"/>
      <c r="B17" s="21" t="s">
        <v>1276</v>
      </c>
      <c r="C17" s="21" t="s">
        <v>1608</v>
      </c>
      <c r="D17" s="21" t="s">
        <v>1938</v>
      </c>
      <c r="E17" s="21" t="s">
        <v>2268</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c r="A18" s="4"/>
      <c r="B18" s="21" t="s">
        <v>1275</v>
      </c>
      <c r="C18" s="21" t="s">
        <v>1607</v>
      </c>
      <c r="D18" s="21" t="s">
        <v>1937</v>
      </c>
      <c r="E18" s="21" t="s">
        <v>2267</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c r="A19" s="4" t="str">
        <f>[1]Enums!$A$94</f>
        <v>1.0.0</v>
      </c>
      <c r="B19" s="21" t="s">
        <v>1274</v>
      </c>
      <c r="C19" s="21" t="s">
        <v>1606</v>
      </c>
      <c r="D19" s="21" t="s">
        <v>1936</v>
      </c>
      <c r="E19" s="21" t="s">
        <v>2266</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c r="A20" s="4"/>
      <c r="B20" s="21" t="s">
        <v>1273</v>
      </c>
      <c r="C20" s="21" t="s">
        <v>1605</v>
      </c>
      <c r="D20" s="21" t="s">
        <v>1935</v>
      </c>
      <c r="E20" s="21" t="s">
        <v>2265</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c r="A21" s="4" t="str">
        <f>[1]Enums!$A$94</f>
        <v>1.0.0</v>
      </c>
      <c r="B21" s="21" t="s">
        <v>1272</v>
      </c>
      <c r="C21" s="21" t="s">
        <v>1604</v>
      </c>
      <c r="D21" s="21" t="s">
        <v>1934</v>
      </c>
      <c r="E21" s="21" t="s">
        <v>2264</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c r="A22" s="4"/>
      <c r="B22" s="21" t="s">
        <v>1271</v>
      </c>
      <c r="C22" s="21" t="s">
        <v>1603</v>
      </c>
      <c r="D22" s="21" t="s">
        <v>1933</v>
      </c>
      <c r="E22" s="21" t="s">
        <v>2263</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c r="A23" s="4"/>
      <c r="B23" s="21" t="s">
        <v>1270</v>
      </c>
      <c r="C23" s="21" t="s">
        <v>1602</v>
      </c>
      <c r="D23" s="21" t="s">
        <v>1932</v>
      </c>
      <c r="E23" s="21" t="s">
        <v>2262</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c r="A24" s="4" t="str">
        <f>[1]Enums!$A$94</f>
        <v>1.0.0</v>
      </c>
      <c r="B24" s="21" t="s">
        <v>1269</v>
      </c>
      <c r="C24" s="21" t="s">
        <v>1601</v>
      </c>
      <c r="D24" s="21" t="s">
        <v>1931</v>
      </c>
      <c r="E24" s="21" t="s">
        <v>2261</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c r="A25" s="4" t="str">
        <f>[1]Enums!$A$94</f>
        <v>1.0.0</v>
      </c>
      <c r="B25" s="21" t="s">
        <v>1268</v>
      </c>
      <c r="C25" s="21" t="s">
        <v>1600</v>
      </c>
      <c r="D25" s="21" t="s">
        <v>1930</v>
      </c>
      <c r="E25" s="21" t="s">
        <v>2260</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c r="A26" s="4" t="str">
        <f>[1]Enums!$A$94</f>
        <v>1.0.0</v>
      </c>
      <c r="B26" s="21" t="s">
        <v>1267</v>
      </c>
      <c r="C26" s="21" t="s">
        <v>1599</v>
      </c>
      <c r="D26" s="21" t="s">
        <v>1929</v>
      </c>
      <c r="E26" s="21" t="s">
        <v>2259</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c r="A27" s="4" t="str">
        <f>[1]Enums!$A$94</f>
        <v>1.0.0</v>
      </c>
      <c r="B27" s="21" t="s">
        <v>1266</v>
      </c>
      <c r="C27" s="21" t="s">
        <v>1598</v>
      </c>
      <c r="D27" s="21" t="s">
        <v>1928</v>
      </c>
      <c r="E27" s="21" t="s">
        <v>2258</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c r="A28" s="4" t="str">
        <f>[1]Enums!$A$94</f>
        <v>1.0.0</v>
      </c>
      <c r="B28" s="21" t="s">
        <v>1265</v>
      </c>
      <c r="C28" s="21" t="s">
        <v>1597</v>
      </c>
      <c r="D28" s="21" t="s">
        <v>1927</v>
      </c>
      <c r="E28" s="21" t="s">
        <v>2257</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c r="A29" s="4" t="str">
        <f>[1]Enums!$A$94</f>
        <v>1.0.0</v>
      </c>
      <c r="B29" s="21" t="s">
        <v>1264</v>
      </c>
      <c r="C29" s="21" t="s">
        <v>1596</v>
      </c>
      <c r="D29" s="21" t="s">
        <v>1926</v>
      </c>
      <c r="E29" s="21" t="s">
        <v>2256</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c r="A30" s="4" t="str">
        <f>[1]Enums!$A$94</f>
        <v>1.0.0</v>
      </c>
      <c r="B30" s="21" t="s">
        <v>1263</v>
      </c>
      <c r="C30" s="21" t="s">
        <v>1595</v>
      </c>
      <c r="D30" s="21" t="s">
        <v>1925</v>
      </c>
      <c r="E30" s="21" t="s">
        <v>2255</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c r="A31" s="4" t="str">
        <f>[1]Enums!$A$94</f>
        <v>1.0.0</v>
      </c>
      <c r="B31" s="21" t="s">
        <v>1262</v>
      </c>
      <c r="C31" s="21" t="s">
        <v>1594</v>
      </c>
      <c r="D31" s="21" t="s">
        <v>1924</v>
      </c>
      <c r="E31" s="21" t="s">
        <v>2254</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c r="A32" s="4" t="str">
        <f>[1]Enums!$A$94</f>
        <v>1.0.0</v>
      </c>
      <c r="B32" s="21" t="s">
        <v>1261</v>
      </c>
      <c r="C32" s="21" t="s">
        <v>1593</v>
      </c>
      <c r="D32" s="21" t="s">
        <v>1923</v>
      </c>
      <c r="E32" s="21" t="s">
        <v>2253</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c r="A33" s="4" t="str">
        <f>[1]Enums!$A$94</f>
        <v>1.0.0</v>
      </c>
      <c r="B33" s="21" t="s">
        <v>1260</v>
      </c>
      <c r="C33" s="21" t="s">
        <v>1592</v>
      </c>
      <c r="D33" s="21" t="s">
        <v>1922</v>
      </c>
      <c r="E33" s="21" t="s">
        <v>2252</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c r="A34" s="4"/>
      <c r="B34" s="21" t="s">
        <v>1259</v>
      </c>
      <c r="C34" s="21" t="s">
        <v>1591</v>
      </c>
      <c r="D34" s="21" t="s">
        <v>1921</v>
      </c>
      <c r="E34" s="21" t="s">
        <v>2251</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c r="A35" s="4" t="str">
        <f>[1]Enums!$A$94</f>
        <v>1.0.0</v>
      </c>
      <c r="B35" s="21" t="s">
        <v>1258</v>
      </c>
      <c r="C35" s="21" t="s">
        <v>1590</v>
      </c>
      <c r="D35" s="21" t="s">
        <v>1920</v>
      </c>
      <c r="E35" s="21" t="s">
        <v>2250</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c r="A36" s="4" t="str">
        <f>[1]Enums!$A$94</f>
        <v>1.0.0</v>
      </c>
      <c r="B36" s="21" t="s">
        <v>1257</v>
      </c>
      <c r="C36" s="21" t="s">
        <v>1589</v>
      </c>
      <c r="D36" s="21" t="s">
        <v>1919</v>
      </c>
      <c r="E36" s="21" t="s">
        <v>2249</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c r="A37" s="4" t="str">
        <f>[1]Enums!$A$94</f>
        <v>1.0.0</v>
      </c>
      <c r="B37" s="21" t="s">
        <v>1256</v>
      </c>
      <c r="C37" s="21" t="s">
        <v>1588</v>
      </c>
      <c r="D37" s="21" t="s">
        <v>1918</v>
      </c>
      <c r="E37" s="21" t="s">
        <v>2248</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c r="A38" s="4"/>
      <c r="B38" s="21" t="s">
        <v>1255</v>
      </c>
      <c r="C38" s="21" t="s">
        <v>1587</v>
      </c>
      <c r="D38" s="21" t="s">
        <v>1917</v>
      </c>
      <c r="E38" s="21" t="s">
        <v>2247</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c r="A39" s="4"/>
      <c r="B39" s="21" t="s">
        <v>1254</v>
      </c>
      <c r="C39" s="21" t="s">
        <v>1586</v>
      </c>
      <c r="D39" s="21" t="s">
        <v>1916</v>
      </c>
      <c r="E39" s="21" t="s">
        <v>2246</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c r="A40" s="4"/>
      <c r="B40" s="21" t="s">
        <v>1253</v>
      </c>
      <c r="C40" s="21" t="s">
        <v>1585</v>
      </c>
      <c r="D40" s="21" t="s">
        <v>1915</v>
      </c>
      <c r="E40" s="21" t="s">
        <v>2245</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c r="A41" s="4"/>
      <c r="B41" s="21" t="s">
        <v>1252</v>
      </c>
      <c r="C41" s="21" t="s">
        <v>1584</v>
      </c>
      <c r="D41" s="21" t="s">
        <v>1914</v>
      </c>
      <c r="E41" s="21" t="s">
        <v>2244</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c r="A42" s="4"/>
      <c r="B42" s="21" t="s">
        <v>1251</v>
      </c>
      <c r="C42" s="21" t="s">
        <v>1583</v>
      </c>
      <c r="D42" s="21" t="s">
        <v>1913</v>
      </c>
      <c r="E42" s="21" t="s">
        <v>2243</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c r="A43" s="4"/>
      <c r="B43" s="21" t="s">
        <v>1250</v>
      </c>
      <c r="C43" s="21" t="s">
        <v>1582</v>
      </c>
      <c r="D43" s="21" t="s">
        <v>1912</v>
      </c>
      <c r="E43" s="21" t="s">
        <v>2242</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c r="A44" s="4"/>
      <c r="B44" s="21" t="s">
        <v>1249</v>
      </c>
      <c r="C44" s="21" t="s">
        <v>1581</v>
      </c>
      <c r="D44" s="21" t="s">
        <v>1911</v>
      </c>
      <c r="E44" s="21" t="s">
        <v>2241</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c r="A45" s="4" t="str">
        <f>[1]Enums!$A$94</f>
        <v>1.0.0</v>
      </c>
      <c r="B45" s="21" t="s">
        <v>1248</v>
      </c>
      <c r="C45" s="21" t="s">
        <v>1580</v>
      </c>
      <c r="D45" s="21" t="s">
        <v>1910</v>
      </c>
      <c r="E45" s="21" t="s">
        <v>2240</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c r="A46" s="4"/>
      <c r="B46" s="21" t="s">
        <v>1247</v>
      </c>
      <c r="C46" s="21" t="s">
        <v>1579</v>
      </c>
      <c r="D46" s="21" t="s">
        <v>1909</v>
      </c>
      <c r="E46" s="21" t="s">
        <v>2239</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c r="A47" s="4"/>
      <c r="B47" s="21" t="s">
        <v>1246</v>
      </c>
      <c r="C47" s="21" t="s">
        <v>1578</v>
      </c>
      <c r="D47" s="21" t="s">
        <v>1908</v>
      </c>
      <c r="E47" s="21" t="s">
        <v>2238</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c r="A48" s="4"/>
      <c r="B48" s="21" t="s">
        <v>1245</v>
      </c>
      <c r="C48" s="21" t="s">
        <v>1577</v>
      </c>
      <c r="D48" s="21" t="s">
        <v>1907</v>
      </c>
      <c r="E48" s="21" t="s">
        <v>2237</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c r="A49" s="4"/>
      <c r="B49" s="21" t="s">
        <v>1244</v>
      </c>
      <c r="C49" s="21" t="s">
        <v>1576</v>
      </c>
      <c r="D49" s="21" t="s">
        <v>1906</v>
      </c>
      <c r="E49" s="21" t="s">
        <v>2236</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c r="A50" s="4"/>
      <c r="B50" s="21" t="s">
        <v>1243</v>
      </c>
      <c r="C50" s="21" t="s">
        <v>1575</v>
      </c>
      <c r="D50" s="21" t="s">
        <v>1905</v>
      </c>
      <c r="E50" s="21" t="s">
        <v>2235</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c r="A51" s="4"/>
      <c r="B51" s="21" t="s">
        <v>1242</v>
      </c>
      <c r="C51" s="21" t="s">
        <v>1574</v>
      </c>
      <c r="D51" s="21" t="s">
        <v>1904</v>
      </c>
      <c r="E51" s="21" t="s">
        <v>2234</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c r="A52" s="4"/>
      <c r="B52" s="21" t="s">
        <v>1241</v>
      </c>
      <c r="C52" s="21" t="s">
        <v>1573</v>
      </c>
      <c r="D52" s="21" t="s">
        <v>1903</v>
      </c>
      <c r="E52" s="21" t="s">
        <v>2233</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c r="A53" s="4"/>
      <c r="B53" s="21" t="s">
        <v>1240</v>
      </c>
      <c r="C53" s="21" t="s">
        <v>1572</v>
      </c>
      <c r="D53" s="21" t="s">
        <v>1902</v>
      </c>
      <c r="E53" s="21" t="s">
        <v>2232</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c r="A54" s="4"/>
      <c r="B54" s="21" t="s">
        <v>1239</v>
      </c>
      <c r="C54" s="21" t="s">
        <v>1571</v>
      </c>
      <c r="D54" s="21" t="s">
        <v>1901</v>
      </c>
      <c r="E54" s="21" t="s">
        <v>2231</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c r="A55" s="4"/>
      <c r="B55" s="21" t="s">
        <v>1238</v>
      </c>
      <c r="C55" s="21" t="s">
        <v>1570</v>
      </c>
      <c r="D55" s="21" t="s">
        <v>1900</v>
      </c>
      <c r="E55" s="21" t="s">
        <v>2230</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c r="A56" s="4"/>
      <c r="B56" s="21" t="s">
        <v>1237</v>
      </c>
      <c r="C56" s="21" t="s">
        <v>1569</v>
      </c>
      <c r="D56" s="21" t="s">
        <v>1899</v>
      </c>
      <c r="E56" s="21" t="s">
        <v>2229</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c r="A57" s="4" t="str">
        <f>[1]Enums!$A$94</f>
        <v>1.0.0</v>
      </c>
      <c r="B57" s="21" t="s">
        <v>1236</v>
      </c>
      <c r="C57" s="21" t="s">
        <v>1568</v>
      </c>
      <c r="D57" s="21" t="s">
        <v>1898</v>
      </c>
      <c r="E57" s="21" t="s">
        <v>2228</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c r="A58" s="4"/>
      <c r="B58" s="21" t="s">
        <v>1235</v>
      </c>
      <c r="C58" s="21" t="s">
        <v>1567</v>
      </c>
      <c r="D58" s="21" t="s">
        <v>1897</v>
      </c>
      <c r="E58" s="21" t="s">
        <v>2227</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c r="A59" s="4"/>
      <c r="B59" s="21" t="s">
        <v>1234</v>
      </c>
      <c r="C59" s="21" t="s">
        <v>1566</v>
      </c>
      <c r="D59" s="21" t="s">
        <v>1896</v>
      </c>
      <c r="E59" s="21" t="s">
        <v>2226</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c r="A60" s="4"/>
      <c r="B60" s="21" t="s">
        <v>1233</v>
      </c>
      <c r="C60" s="21" t="s">
        <v>1565</v>
      </c>
      <c r="D60" s="21" t="s">
        <v>1895</v>
      </c>
      <c r="E60" s="21" t="s">
        <v>2225</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c r="A61" s="4"/>
      <c r="B61" s="21" t="s">
        <v>1232</v>
      </c>
      <c r="C61" s="21" t="s">
        <v>1564</v>
      </c>
      <c r="D61" s="21" t="s">
        <v>1894</v>
      </c>
      <c r="E61" s="21" t="s">
        <v>2224</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c r="A62" s="4" t="str">
        <f>[1]Enums!$A$94</f>
        <v>1.0.0</v>
      </c>
      <c r="B62" s="21" t="s">
        <v>1231</v>
      </c>
      <c r="C62" s="21" t="s">
        <v>1563</v>
      </c>
      <c r="D62" s="21" t="s">
        <v>1893</v>
      </c>
      <c r="E62" s="21" t="s">
        <v>2223</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c r="A63" s="4" t="str">
        <f>[1]Enums!$A$94</f>
        <v>1.0.0</v>
      </c>
      <c r="B63" s="21" t="s">
        <v>1230</v>
      </c>
      <c r="C63" s="21" t="s">
        <v>1562</v>
      </c>
      <c r="D63" s="21" t="s">
        <v>1892</v>
      </c>
      <c r="E63" s="21" t="s">
        <v>2222</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c r="A64" s="4" t="str">
        <f>[1]Enums!$A$94</f>
        <v>1.0.0</v>
      </c>
      <c r="B64" s="21" t="s">
        <v>1229</v>
      </c>
      <c r="C64" s="21" t="s">
        <v>1561</v>
      </c>
      <c r="D64" s="21" t="s">
        <v>1891</v>
      </c>
      <c r="E64" s="21" t="s">
        <v>2221</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c r="A65" s="4"/>
      <c r="B65" s="21" t="s">
        <v>1228</v>
      </c>
      <c r="C65" s="21" t="s">
        <v>1560</v>
      </c>
      <c r="D65" s="21" t="s">
        <v>1890</v>
      </c>
      <c r="E65" s="21" t="s">
        <v>2220</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c r="A66" s="4"/>
      <c r="B66" s="21" t="s">
        <v>1227</v>
      </c>
      <c r="C66" s="21" t="s">
        <v>1559</v>
      </c>
      <c r="D66" s="21" t="s">
        <v>1889</v>
      </c>
      <c r="E66" s="21" t="s">
        <v>2219</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c r="A67" s="4" t="str">
        <f>[1]Enums!$A$94</f>
        <v>1.0.0</v>
      </c>
      <c r="B67" s="21" t="s">
        <v>1226</v>
      </c>
      <c r="C67" s="21" t="s">
        <v>1558</v>
      </c>
      <c r="D67" s="21" t="s">
        <v>1888</v>
      </c>
      <c r="E67" s="21" t="s">
        <v>2218</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c r="A68" s="4" t="str">
        <f>[1]Enums!$A$94</f>
        <v>1.0.0</v>
      </c>
      <c r="B68" s="21" t="s">
        <v>1225</v>
      </c>
      <c r="C68" s="21" t="s">
        <v>1557</v>
      </c>
      <c r="D68" s="21" t="s">
        <v>1887</v>
      </c>
      <c r="E68" s="21" t="s">
        <v>2217</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c r="A69" s="4"/>
      <c r="B69" s="21" t="s">
        <v>1224</v>
      </c>
      <c r="C69" s="21" t="s">
        <v>1556</v>
      </c>
      <c r="D69" s="21" t="s">
        <v>1886</v>
      </c>
      <c r="E69" s="21" t="s">
        <v>2216</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c r="A70" s="4" t="str">
        <f>[1]Enums!$A$94</f>
        <v>1.0.0</v>
      </c>
      <c r="B70" s="21" t="s">
        <v>1223</v>
      </c>
      <c r="C70" s="21" t="s">
        <v>1555</v>
      </c>
      <c r="D70" s="21" t="s">
        <v>1885</v>
      </c>
      <c r="E70" s="21" t="s">
        <v>2215</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c r="A71" s="4" t="str">
        <f>[1]Enums!$A$94</f>
        <v>1.0.0</v>
      </c>
      <c r="B71" s="21" t="s">
        <v>1222</v>
      </c>
      <c r="C71" s="21" t="s">
        <v>1554</v>
      </c>
      <c r="D71" s="21" t="s">
        <v>1884</v>
      </c>
      <c r="E71" s="21" t="s">
        <v>2214</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c r="A72" s="4" t="str">
        <f>[1]Enums!$A$94</f>
        <v>1.0.0</v>
      </c>
      <c r="B72" s="21" t="s">
        <v>1221</v>
      </c>
      <c r="C72" s="21" t="s">
        <v>1553</v>
      </c>
      <c r="D72" s="21" t="s">
        <v>1883</v>
      </c>
      <c r="E72" s="21" t="s">
        <v>2213</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c r="A73" s="4" t="str">
        <f>[1]Enums!$A$94</f>
        <v>1.0.0</v>
      </c>
      <c r="B73" s="21" t="s">
        <v>1220</v>
      </c>
      <c r="C73" s="21" t="s">
        <v>1552</v>
      </c>
      <c r="D73" s="21" t="s">
        <v>1882</v>
      </c>
      <c r="E73" s="21" t="s">
        <v>2212</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c r="A74" s="4" t="str">
        <f>[1]Enums!$A$94</f>
        <v>1.0.0</v>
      </c>
      <c r="B74" s="21" t="s">
        <v>1219</v>
      </c>
      <c r="C74" s="21" t="s">
        <v>1551</v>
      </c>
      <c r="D74" s="21" t="s">
        <v>1881</v>
      </c>
      <c r="E74" s="21" t="s">
        <v>2211</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c r="A75" s="4"/>
      <c r="B75" s="21" t="s">
        <v>1218</v>
      </c>
      <c r="C75" s="21" t="s">
        <v>1550</v>
      </c>
      <c r="D75" s="21" t="s">
        <v>1880</v>
      </c>
      <c r="E75" s="21" t="s">
        <v>2210</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c r="A76" s="4"/>
      <c r="B76" s="21" t="s">
        <v>1217</v>
      </c>
      <c r="C76" s="21" t="s">
        <v>1549</v>
      </c>
      <c r="D76" s="21" t="s">
        <v>1879</v>
      </c>
      <c r="E76" s="21" t="s">
        <v>2209</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c r="A77" s="4" t="str">
        <f>[1]Enums!$A$94</f>
        <v>1.0.0</v>
      </c>
      <c r="B77" s="21" t="s">
        <v>1216</v>
      </c>
      <c r="C77" s="21" t="s">
        <v>1548</v>
      </c>
      <c r="D77" s="21" t="s">
        <v>1878</v>
      </c>
      <c r="E77" s="21" t="s">
        <v>2208</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c r="A78" s="4"/>
      <c r="B78" s="21" t="s">
        <v>1215</v>
      </c>
      <c r="C78" s="21" t="s">
        <v>1547</v>
      </c>
      <c r="D78" s="21" t="s">
        <v>1877</v>
      </c>
      <c r="E78" s="21" t="s">
        <v>2207</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c r="A79" s="4"/>
      <c r="B79" s="21" t="s">
        <v>1214</v>
      </c>
      <c r="C79" s="21" t="s">
        <v>1546</v>
      </c>
      <c r="D79" s="21" t="s">
        <v>1876</v>
      </c>
      <c r="E79" s="21" t="s">
        <v>2206</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c r="A80" s="4"/>
      <c r="B80" s="21" t="s">
        <v>1213</v>
      </c>
      <c r="C80" s="21" t="s">
        <v>1545</v>
      </c>
      <c r="D80" s="21" t="s">
        <v>1875</v>
      </c>
      <c r="E80" s="21" t="s">
        <v>2205</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c r="A81" s="4" t="str">
        <f>[1]Enums!$A$94</f>
        <v>1.0.0</v>
      </c>
      <c r="B81" s="21" t="s">
        <v>1212</v>
      </c>
      <c r="C81" s="21" t="s">
        <v>1544</v>
      </c>
      <c r="D81" s="21" t="s">
        <v>1874</v>
      </c>
      <c r="E81" s="21" t="s">
        <v>2204</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c r="A82" s="4"/>
      <c r="B82" s="21" t="s">
        <v>1211</v>
      </c>
      <c r="C82" s="21" t="s">
        <v>1543</v>
      </c>
      <c r="D82" s="21" t="s">
        <v>1873</v>
      </c>
      <c r="E82" s="21" t="s">
        <v>2203</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c r="A83" s="4" t="str">
        <f>[1]Enums!$A$94</f>
        <v>1.0.0</v>
      </c>
      <c r="B83" s="21" t="s">
        <v>1210</v>
      </c>
      <c r="C83" s="21" t="s">
        <v>1542</v>
      </c>
      <c r="D83" s="21" t="s">
        <v>1872</v>
      </c>
      <c r="E83" s="21" t="s">
        <v>2202</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c r="A84" s="4"/>
      <c r="B84" s="21" t="s">
        <v>1209</v>
      </c>
      <c r="C84" s="21" t="s">
        <v>1541</v>
      </c>
      <c r="D84" s="21" t="s">
        <v>1871</v>
      </c>
      <c r="E84" s="21" t="s">
        <v>2201</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c r="A85" s="4" t="str">
        <f>[1]Enums!$A$94</f>
        <v>1.0.0</v>
      </c>
      <c r="B85" s="21" t="s">
        <v>1208</v>
      </c>
      <c r="C85" s="21" t="s">
        <v>1540</v>
      </c>
      <c r="D85" s="21" t="s">
        <v>1870</v>
      </c>
      <c r="E85" s="21" t="s">
        <v>2200</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c r="A86" s="4"/>
      <c r="B86" s="21" t="s">
        <v>1207</v>
      </c>
      <c r="C86" s="21" t="s">
        <v>1539</v>
      </c>
      <c r="D86" s="21" t="s">
        <v>1869</v>
      </c>
      <c r="E86" s="21" t="s">
        <v>2199</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c r="A87" s="4"/>
      <c r="B87" s="21" t="s">
        <v>1206</v>
      </c>
      <c r="C87" s="21" t="s">
        <v>1538</v>
      </c>
      <c r="D87" s="21" t="s">
        <v>1868</v>
      </c>
      <c r="E87" s="21" t="s">
        <v>2198</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c r="A88" s="4"/>
      <c r="B88" s="21" t="s">
        <v>1205</v>
      </c>
      <c r="C88" s="21" t="s">
        <v>1537</v>
      </c>
      <c r="D88" s="21" t="s">
        <v>1867</v>
      </c>
      <c r="E88" s="21" t="s">
        <v>2197</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c r="A89" s="4"/>
      <c r="B89" s="21" t="s">
        <v>1204</v>
      </c>
      <c r="C89" s="21" t="s">
        <v>1536</v>
      </c>
      <c r="D89" s="21" t="s">
        <v>1866</v>
      </c>
      <c r="E89" s="21" t="s">
        <v>2196</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c r="A90" s="4"/>
      <c r="B90" s="21" t="s">
        <v>1203</v>
      </c>
      <c r="C90" s="21" t="s">
        <v>1535</v>
      </c>
      <c r="D90" s="21" t="s">
        <v>1865</v>
      </c>
      <c r="E90" s="21" t="s">
        <v>2195</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c r="A91" s="4" t="str">
        <f>[1]Enums!$A$94</f>
        <v>1.0.0</v>
      </c>
      <c r="B91" s="21" t="s">
        <v>1202</v>
      </c>
      <c r="C91" s="21" t="s">
        <v>1534</v>
      </c>
      <c r="D91" s="21" t="s">
        <v>1864</v>
      </c>
      <c r="E91" s="21" t="s">
        <v>2194</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c r="A92" s="4" t="str">
        <f>[1]Enums!$A$94</f>
        <v>1.0.0</v>
      </c>
      <c r="B92" s="21" t="s">
        <v>1201</v>
      </c>
      <c r="C92" s="21" t="s">
        <v>1533</v>
      </c>
      <c r="D92" s="21" t="s">
        <v>1863</v>
      </c>
      <c r="E92" s="21" t="s">
        <v>2193</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c r="A93" s="4" t="str">
        <f>[1]Enums!$A$94</f>
        <v>1.0.0</v>
      </c>
      <c r="B93" s="21" t="s">
        <v>1200</v>
      </c>
      <c r="C93" s="21" t="s">
        <v>1532</v>
      </c>
      <c r="D93" s="21" t="s">
        <v>1862</v>
      </c>
      <c r="E93" s="21" t="s">
        <v>2192</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c r="A94" s="4" t="str">
        <f>[1]Enums!$A$94</f>
        <v>1.0.0</v>
      </c>
      <c r="B94" s="21" t="s">
        <v>1199</v>
      </c>
      <c r="C94" s="21" t="s">
        <v>1531</v>
      </c>
      <c r="D94" s="21" t="s">
        <v>1861</v>
      </c>
      <c r="E94" s="21" t="s">
        <v>2191</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c r="A95" s="4" t="str">
        <f>[1]Enums!$A$94</f>
        <v>1.0.0</v>
      </c>
      <c r="B95" s="21" t="s">
        <v>1198</v>
      </c>
      <c r="C95" s="21" t="s">
        <v>1530</v>
      </c>
      <c r="D95" s="21" t="s">
        <v>1860</v>
      </c>
      <c r="E95" s="21" t="s">
        <v>2190</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c r="A96" s="4" t="str">
        <f>[1]Enums!$A$94</f>
        <v>1.0.0</v>
      </c>
      <c r="B96" s="21" t="s">
        <v>1197</v>
      </c>
      <c r="C96" s="21" t="s">
        <v>1529</v>
      </c>
      <c r="D96" s="21" t="s">
        <v>1859</v>
      </c>
      <c r="E96" s="21" t="s">
        <v>2189</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c r="A97" s="4"/>
      <c r="B97" s="21" t="s">
        <v>1196</v>
      </c>
      <c r="C97" s="21" t="s">
        <v>1528</v>
      </c>
      <c r="D97" s="21" t="s">
        <v>1858</v>
      </c>
      <c r="E97" s="21" t="s">
        <v>2188</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c r="A98" s="4" t="str">
        <f>[1]Enums!$A$94</f>
        <v>1.0.0</v>
      </c>
      <c r="B98" s="21" t="s">
        <v>1195</v>
      </c>
      <c r="C98" s="21" t="s">
        <v>1527</v>
      </c>
      <c r="D98" s="21" t="s">
        <v>1857</v>
      </c>
      <c r="E98" s="21" t="s">
        <v>2187</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c r="A99" s="4" t="str">
        <f>[1]Enums!$A$94</f>
        <v>1.0.0</v>
      </c>
      <c r="B99" s="21" t="s">
        <v>1194</v>
      </c>
      <c r="C99" s="21" t="s">
        <v>1526</v>
      </c>
      <c r="D99" s="21" t="s">
        <v>1856</v>
      </c>
      <c r="E99" s="21" t="s">
        <v>2186</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c r="A100" s="4"/>
      <c r="B100" s="21" t="s">
        <v>1193</v>
      </c>
      <c r="C100" s="21" t="s">
        <v>1525</v>
      </c>
      <c r="D100" s="21" t="s">
        <v>1855</v>
      </c>
      <c r="E100" s="21" t="s">
        <v>2185</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c r="A101" s="4"/>
      <c r="B101" s="21" t="s">
        <v>1192</v>
      </c>
      <c r="C101" s="21" t="s">
        <v>1524</v>
      </c>
      <c r="D101" s="21" t="s">
        <v>1854</v>
      </c>
      <c r="E101" s="21" t="s">
        <v>2184</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c r="A102" s="4"/>
      <c r="B102" s="21" t="s">
        <v>1191</v>
      </c>
      <c r="C102" s="21" t="s">
        <v>1523</v>
      </c>
      <c r="D102" s="21" t="s">
        <v>1853</v>
      </c>
      <c r="E102" s="21" t="s">
        <v>2183</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c r="A103" s="4"/>
      <c r="B103" s="21" t="s">
        <v>1190</v>
      </c>
      <c r="C103" s="21" t="s">
        <v>1522</v>
      </c>
      <c r="D103" s="21" t="s">
        <v>1852</v>
      </c>
      <c r="E103" s="21" t="s">
        <v>2182</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c r="A104" s="4" t="str">
        <f>[1]Enums!$A$94</f>
        <v>1.0.0</v>
      </c>
      <c r="B104" s="21" t="s">
        <v>1189</v>
      </c>
      <c r="C104" s="21" t="s">
        <v>1521</v>
      </c>
      <c r="D104" s="21" t="s">
        <v>1851</v>
      </c>
      <c r="E104" s="21" t="s">
        <v>2181</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c r="A105" s="4" t="str">
        <f>[1]Enums!$A$94</f>
        <v>1.0.0</v>
      </c>
      <c r="B105" s="21" t="s">
        <v>1188</v>
      </c>
      <c r="C105" s="21" t="s">
        <v>1520</v>
      </c>
      <c r="D105" s="21" t="s">
        <v>1850</v>
      </c>
      <c r="E105" s="21" t="s">
        <v>2180</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c r="A106" s="4" t="str">
        <f>[1]Enums!$A$94</f>
        <v>1.0.0</v>
      </c>
      <c r="B106" s="21" t="s">
        <v>1187</v>
      </c>
      <c r="C106" s="21" t="s">
        <v>1519</v>
      </c>
      <c r="D106" s="21" t="s">
        <v>1849</v>
      </c>
      <c r="E106" s="21" t="s">
        <v>2179</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c r="A107" s="4" t="str">
        <f>[1]Enums!$A$94</f>
        <v>1.0.0</v>
      </c>
      <c r="B107" s="21" t="s">
        <v>1186</v>
      </c>
      <c r="C107" s="21" t="s">
        <v>1518</v>
      </c>
      <c r="D107" s="21" t="s">
        <v>1848</v>
      </c>
      <c r="E107" s="21" t="s">
        <v>2178</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c r="A108" s="4"/>
      <c r="B108" s="21" t="s">
        <v>1185</v>
      </c>
      <c r="C108" s="21" t="s">
        <v>1517</v>
      </c>
      <c r="D108" s="21" t="s">
        <v>1847</v>
      </c>
      <c r="E108" s="21" t="s">
        <v>2177</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c r="A109" s="4"/>
      <c r="B109" s="21" t="s">
        <v>1184</v>
      </c>
      <c r="C109" s="21" t="s">
        <v>1516</v>
      </c>
      <c r="D109" s="21" t="s">
        <v>1846</v>
      </c>
      <c r="E109" s="21" t="s">
        <v>2176</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c r="A110" s="4"/>
      <c r="B110" s="21" t="s">
        <v>1183</v>
      </c>
      <c r="C110" s="21" t="s">
        <v>1515</v>
      </c>
      <c r="D110" s="21" t="s">
        <v>1845</v>
      </c>
      <c r="E110" s="21" t="s">
        <v>2175</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c r="A111" s="4" t="str">
        <f>[1]Enums!$A$94</f>
        <v>1.0.0</v>
      </c>
      <c r="B111" s="21" t="s">
        <v>1182</v>
      </c>
      <c r="C111" s="21" t="s">
        <v>1514</v>
      </c>
      <c r="D111" s="21" t="s">
        <v>1844</v>
      </c>
      <c r="E111" s="21" t="s">
        <v>2174</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c r="A112" s="4" t="str">
        <f>[1]Enums!$A$94</f>
        <v>1.0.0</v>
      </c>
      <c r="B112" s="21" t="s">
        <v>1181</v>
      </c>
      <c r="C112" s="21" t="s">
        <v>1513</v>
      </c>
      <c r="D112" s="21" t="s">
        <v>1843</v>
      </c>
      <c r="E112" s="21" t="s">
        <v>2173</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c r="A113" s="4" t="str">
        <f>[1]Enums!$A$94</f>
        <v>1.0.0</v>
      </c>
      <c r="B113" s="21" t="s">
        <v>1180</v>
      </c>
      <c r="C113" s="21" t="s">
        <v>1512</v>
      </c>
      <c r="D113" s="21" t="s">
        <v>1842</v>
      </c>
      <c r="E113" s="21" t="s">
        <v>2172</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c r="A114" s="4" t="str">
        <f>[1]Enums!$A$94</f>
        <v>1.0.0</v>
      </c>
      <c r="B114" s="21" t="s">
        <v>1179</v>
      </c>
      <c r="C114" s="21" t="s">
        <v>1511</v>
      </c>
      <c r="D114" s="21" t="s">
        <v>1841</v>
      </c>
      <c r="E114" s="21" t="s">
        <v>2171</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c r="A115" s="4" t="str">
        <f>[1]Enums!$A$94</f>
        <v>1.0.0</v>
      </c>
      <c r="B115" s="21" t="s">
        <v>1178</v>
      </c>
      <c r="C115" s="21" t="s">
        <v>1510</v>
      </c>
      <c r="D115" s="21" t="s">
        <v>1840</v>
      </c>
      <c r="E115" s="21" t="s">
        <v>2170</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c r="A116" s="4" t="str">
        <f>[1]Enums!$A$94</f>
        <v>1.0.0</v>
      </c>
      <c r="B116" s="21" t="s">
        <v>1177</v>
      </c>
      <c r="C116" s="21" t="s">
        <v>1509</v>
      </c>
      <c r="D116" s="21" t="s">
        <v>1839</v>
      </c>
      <c r="E116" s="21" t="s">
        <v>2169</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c r="A117" s="4" t="str">
        <f>[1]Enums!$A$94</f>
        <v>1.0.0</v>
      </c>
      <c r="B117" s="21" t="s">
        <v>1176</v>
      </c>
      <c r="C117" s="21" t="s">
        <v>1508</v>
      </c>
      <c r="D117" s="21" t="s">
        <v>1838</v>
      </c>
      <c r="E117" s="21" t="s">
        <v>2168</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c r="A118" s="4"/>
      <c r="B118" s="21" t="s">
        <v>1175</v>
      </c>
      <c r="C118" s="21" t="s">
        <v>1507</v>
      </c>
      <c r="D118" s="21" t="s">
        <v>1837</v>
      </c>
      <c r="E118" s="21" t="s">
        <v>2167</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c r="A119" s="4" t="str">
        <f>[1]Enums!$A$94</f>
        <v>1.0.0</v>
      </c>
      <c r="B119" s="21" t="s">
        <v>1174</v>
      </c>
      <c r="C119" s="21" t="s">
        <v>1506</v>
      </c>
      <c r="D119" s="21" t="s">
        <v>1836</v>
      </c>
      <c r="E119" s="21" t="s">
        <v>2166</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c r="A120" s="4"/>
      <c r="B120" s="21" t="s">
        <v>1173</v>
      </c>
      <c r="C120" s="21" t="s">
        <v>1505</v>
      </c>
      <c r="D120" s="21" t="s">
        <v>1835</v>
      </c>
      <c r="E120" s="21" t="s">
        <v>2165</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c r="A121" s="4"/>
      <c r="B121" s="21" t="s">
        <v>1172</v>
      </c>
      <c r="C121" s="21" t="s">
        <v>1504</v>
      </c>
      <c r="D121" s="21" t="s">
        <v>1834</v>
      </c>
      <c r="E121" s="21" t="s">
        <v>2164</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c r="A122" s="4" t="str">
        <f>[1]Enums!$A$94</f>
        <v>1.0.0</v>
      </c>
      <c r="B122" s="21" t="s">
        <v>1171</v>
      </c>
      <c r="C122" s="21" t="s">
        <v>1503</v>
      </c>
      <c r="D122" s="21" t="s">
        <v>1833</v>
      </c>
      <c r="E122" s="21" t="s">
        <v>2163</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c r="A123" s="4" t="str">
        <f>[1]Enums!$A$94</f>
        <v>1.0.0</v>
      </c>
      <c r="B123" s="21" t="s">
        <v>1170</v>
      </c>
      <c r="C123" s="21" t="s">
        <v>1502</v>
      </c>
      <c r="D123" s="21" t="s">
        <v>1832</v>
      </c>
      <c r="E123" s="21" t="s">
        <v>2162</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c r="A124" s="4"/>
      <c r="B124" s="21" t="s">
        <v>1169</v>
      </c>
      <c r="C124" s="21" t="s">
        <v>1501</v>
      </c>
      <c r="D124" s="21" t="s">
        <v>1831</v>
      </c>
      <c r="E124" s="21" t="s">
        <v>2161</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c r="A125" s="4" t="str">
        <f>[1]Enums!$A$94</f>
        <v>1.0.0</v>
      </c>
      <c r="B125" s="21" t="s">
        <v>1168</v>
      </c>
      <c r="C125" s="21" t="s">
        <v>1500</v>
      </c>
      <c r="D125" s="21" t="s">
        <v>1830</v>
      </c>
      <c r="E125" s="21" t="s">
        <v>2160</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c r="A126" s="4" t="str">
        <f>[1]Enums!$A$94</f>
        <v>1.0.0</v>
      </c>
      <c r="B126" s="21" t="s">
        <v>1167</v>
      </c>
      <c r="C126" s="21" t="s">
        <v>1499</v>
      </c>
      <c r="D126" s="21" t="s">
        <v>1829</v>
      </c>
      <c r="E126" s="21" t="s">
        <v>2159</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c r="A127" s="4"/>
      <c r="B127" s="21" t="s">
        <v>1166</v>
      </c>
      <c r="C127" s="21" t="s">
        <v>1498</v>
      </c>
      <c r="D127" s="21" t="s">
        <v>1828</v>
      </c>
      <c r="E127" s="21" t="s">
        <v>2158</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c r="A128" s="4" t="str">
        <f>[1]Enums!$A$94</f>
        <v>1.0.0</v>
      </c>
      <c r="B128" s="21" t="s">
        <v>1165</v>
      </c>
      <c r="C128" s="21" t="s">
        <v>1497</v>
      </c>
      <c r="D128" s="21" t="s">
        <v>1827</v>
      </c>
      <c r="E128" s="21" t="s">
        <v>2157</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c r="A129" s="4" t="str">
        <f>[1]Enums!$A$94</f>
        <v>1.0.0</v>
      </c>
      <c r="B129" s="21" t="s">
        <v>1164</v>
      </c>
      <c r="C129" s="21" t="s">
        <v>1496</v>
      </c>
      <c r="D129" s="21" t="s">
        <v>1826</v>
      </c>
      <c r="E129" s="21" t="s">
        <v>2156</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c r="A130" s="4"/>
      <c r="B130" s="21" t="s">
        <v>1163</v>
      </c>
      <c r="C130" s="21" t="s">
        <v>1495</v>
      </c>
      <c r="D130" s="21" t="s">
        <v>1825</v>
      </c>
      <c r="E130" s="21" t="s">
        <v>2155</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c r="A131" s="4" t="str">
        <f>[1]Enums!$A$94</f>
        <v>1.0.0</v>
      </c>
      <c r="B131" s="21" t="s">
        <v>1162</v>
      </c>
      <c r="C131" s="21" t="s">
        <v>1494</v>
      </c>
      <c r="D131" s="21" t="s">
        <v>1824</v>
      </c>
      <c r="E131" s="21" t="s">
        <v>2154</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c r="A132" s="4" t="str">
        <f>[1]Enums!$A$94</f>
        <v>1.0.0</v>
      </c>
      <c r="B132" s="21" t="s">
        <v>1161</v>
      </c>
      <c r="C132" s="21" t="s">
        <v>1493</v>
      </c>
      <c r="D132" s="21" t="s">
        <v>1823</v>
      </c>
      <c r="E132" s="21" t="s">
        <v>2153</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c r="A133" s="4" t="str">
        <f>[1]Enums!$A$94</f>
        <v>1.0.0</v>
      </c>
      <c r="B133" s="21" t="s">
        <v>1160</v>
      </c>
      <c r="C133" s="21" t="s">
        <v>1492</v>
      </c>
      <c r="D133" s="21" t="s">
        <v>1822</v>
      </c>
      <c r="E133" s="21" t="s">
        <v>2152</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c r="A134" s="4" t="str">
        <f>[1]Enums!$A$94</f>
        <v>1.0.0</v>
      </c>
      <c r="B134" s="21" t="s">
        <v>1159</v>
      </c>
      <c r="C134" s="21" t="s">
        <v>1491</v>
      </c>
      <c r="D134" s="21" t="s">
        <v>1821</v>
      </c>
      <c r="E134" s="21" t="s">
        <v>2151</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c r="A135" s="4"/>
      <c r="B135" s="21" t="s">
        <v>1158</v>
      </c>
      <c r="C135" s="21" t="s">
        <v>1490</v>
      </c>
      <c r="D135" s="21" t="s">
        <v>1820</v>
      </c>
      <c r="E135" s="21" t="s">
        <v>2150</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c r="A136" s="4"/>
      <c r="B136" s="21" t="s">
        <v>1157</v>
      </c>
      <c r="C136" s="21" t="s">
        <v>1489</v>
      </c>
      <c r="D136" s="21" t="s">
        <v>1819</v>
      </c>
      <c r="E136" s="21" t="s">
        <v>2149</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c r="A137" s="4" t="str">
        <f>[1]Enums!$A$94</f>
        <v>1.0.0</v>
      </c>
      <c r="B137" s="21" t="s">
        <v>1156</v>
      </c>
      <c r="C137" s="21" t="s">
        <v>1488</v>
      </c>
      <c r="D137" s="21" t="s">
        <v>1818</v>
      </c>
      <c r="E137" s="21" t="s">
        <v>2148</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c r="A138" s="4" t="str">
        <f>[1]Enums!$A$94</f>
        <v>1.0.0</v>
      </c>
      <c r="B138" s="21" t="s">
        <v>1155</v>
      </c>
      <c r="C138" s="21" t="s">
        <v>1487</v>
      </c>
      <c r="D138" s="21" t="s">
        <v>1817</v>
      </c>
      <c r="E138" s="21" t="s">
        <v>2147</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c r="A139" s="4" t="str">
        <f>[1]Enums!$A$94</f>
        <v>1.0.0</v>
      </c>
      <c r="B139" s="21" t="s">
        <v>1154</v>
      </c>
      <c r="C139" s="21" t="s">
        <v>1486</v>
      </c>
      <c r="D139" s="21" t="s">
        <v>1816</v>
      </c>
      <c r="E139" s="21" t="s">
        <v>2146</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c r="A140" s="4" t="str">
        <f>[1]Enums!$A$94</f>
        <v>1.0.0</v>
      </c>
      <c r="B140" s="21" t="s">
        <v>1153</v>
      </c>
      <c r="C140" s="21" t="s">
        <v>1485</v>
      </c>
      <c r="D140" s="21" t="s">
        <v>1815</v>
      </c>
      <c r="E140" s="21" t="s">
        <v>2145</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c r="A141" s="4" t="str">
        <f>[1]Enums!$A$94</f>
        <v>1.0.0</v>
      </c>
      <c r="B141" s="21" t="s">
        <v>1152</v>
      </c>
      <c r="C141" s="21" t="s">
        <v>1484</v>
      </c>
      <c r="D141" s="21" t="s">
        <v>1814</v>
      </c>
      <c r="E141" s="21" t="s">
        <v>2144</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c r="A142" s="4" t="str">
        <f>[1]Enums!$A$94</f>
        <v>1.0.0</v>
      </c>
      <c r="B142" s="21" t="s">
        <v>1151</v>
      </c>
      <c r="C142" s="21" t="s">
        <v>1483</v>
      </c>
      <c r="D142" s="21" t="s">
        <v>1813</v>
      </c>
      <c r="E142" s="21" t="s">
        <v>2143</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c r="A143" s="4"/>
      <c r="B143" s="21" t="s">
        <v>1150</v>
      </c>
      <c r="C143" s="21" t="s">
        <v>1482</v>
      </c>
      <c r="D143" s="21" t="s">
        <v>1812</v>
      </c>
      <c r="E143" s="21" t="s">
        <v>2142</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c r="A144" s="4"/>
      <c r="B144" s="21" t="s">
        <v>1149</v>
      </c>
      <c r="C144" s="21" t="s">
        <v>1481</v>
      </c>
      <c r="D144" s="21" t="s">
        <v>1811</v>
      </c>
      <c r="E144" s="21" t="s">
        <v>2141</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c r="A145" s="4"/>
      <c r="B145" s="21" t="s">
        <v>1148</v>
      </c>
      <c r="C145" s="21" t="s">
        <v>1480</v>
      </c>
      <c r="D145" s="21" t="s">
        <v>1810</v>
      </c>
      <c r="E145" s="21" t="s">
        <v>2140</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c r="A146" s="4"/>
      <c r="B146" s="21" t="s">
        <v>1147</v>
      </c>
      <c r="C146" s="21" t="s">
        <v>1479</v>
      </c>
      <c r="D146" s="21" t="s">
        <v>1809</v>
      </c>
      <c r="E146" s="21" t="s">
        <v>2139</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c r="A147" s="4" t="str">
        <f>[1]Enums!$A$94</f>
        <v>1.0.0</v>
      </c>
      <c r="B147" s="21" t="s">
        <v>1146</v>
      </c>
      <c r="C147" s="21" t="s">
        <v>1478</v>
      </c>
      <c r="D147" s="21" t="s">
        <v>1808</v>
      </c>
      <c r="E147" s="21" t="s">
        <v>2138</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c r="A148" s="4"/>
      <c r="B148" s="21" t="s">
        <v>1145</v>
      </c>
      <c r="C148" s="21" t="s">
        <v>1477</v>
      </c>
      <c r="D148" s="21" t="s">
        <v>1807</v>
      </c>
      <c r="E148" s="21" t="s">
        <v>2137</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c r="A149" s="4"/>
      <c r="B149" s="21" t="s">
        <v>1144</v>
      </c>
      <c r="C149" s="21" t="s">
        <v>1476</v>
      </c>
      <c r="D149" s="21" t="s">
        <v>1806</v>
      </c>
      <c r="E149" s="21" t="s">
        <v>2136</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c r="A150" s="4" t="str">
        <f>[1]Enums!$A$94</f>
        <v>1.0.0</v>
      </c>
      <c r="B150" s="21" t="s">
        <v>1143</v>
      </c>
      <c r="C150" s="21" t="s">
        <v>1475</v>
      </c>
      <c r="D150" s="21" t="s">
        <v>1805</v>
      </c>
      <c r="E150" s="21" t="s">
        <v>2135</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c r="A151" s="4" t="str">
        <f>[1]Enums!$A$94</f>
        <v>1.0.0</v>
      </c>
      <c r="B151" s="21" t="s">
        <v>1142</v>
      </c>
      <c r="C151" s="21" t="s">
        <v>1474</v>
      </c>
      <c r="D151" s="21" t="s">
        <v>1804</v>
      </c>
      <c r="E151" s="21" t="s">
        <v>2134</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c r="A152" s="4" t="str">
        <f>[1]Enums!$A$94</f>
        <v>1.0.0</v>
      </c>
      <c r="B152" s="21" t="s">
        <v>1141</v>
      </c>
      <c r="C152" s="21" t="s">
        <v>1473</v>
      </c>
      <c r="D152" s="21" t="s">
        <v>1803</v>
      </c>
      <c r="E152" s="21" t="s">
        <v>2133</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c r="A153" s="4" t="str">
        <f>[1]Enums!$A$94</f>
        <v>1.0.0</v>
      </c>
      <c r="B153" s="21" t="s">
        <v>1140</v>
      </c>
      <c r="C153" s="21" t="s">
        <v>1472</v>
      </c>
      <c r="D153" s="21" t="s">
        <v>1802</v>
      </c>
      <c r="E153" s="21" t="s">
        <v>2132</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c r="A154" s="4" t="str">
        <f>[1]Enums!$A$94</f>
        <v>1.0.0</v>
      </c>
      <c r="B154" s="21" t="s">
        <v>1139</v>
      </c>
      <c r="C154" s="21" t="s">
        <v>1471</v>
      </c>
      <c r="D154" s="21" t="s">
        <v>1801</v>
      </c>
      <c r="E154" s="21" t="s">
        <v>2131</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c r="A155" s="4" t="str">
        <f>[1]Enums!$A$94</f>
        <v>1.0.0</v>
      </c>
      <c r="B155" s="21" t="s">
        <v>1138</v>
      </c>
      <c r="C155" s="21" t="s">
        <v>1470</v>
      </c>
      <c r="D155" s="21" t="s">
        <v>1800</v>
      </c>
      <c r="E155" s="21" t="s">
        <v>2130</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c r="A156" s="4"/>
      <c r="B156" s="21" t="s">
        <v>1137</v>
      </c>
      <c r="C156" s="21" t="s">
        <v>1469</v>
      </c>
      <c r="D156" s="21" t="s">
        <v>1799</v>
      </c>
      <c r="E156" s="21" t="s">
        <v>2129</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c r="A157" s="4" t="str">
        <f>[1]Enums!$A$94</f>
        <v>1.0.0</v>
      </c>
      <c r="B157" s="21" t="s">
        <v>1136</v>
      </c>
      <c r="C157" s="21" t="s">
        <v>1468</v>
      </c>
      <c r="D157" s="21" t="s">
        <v>1798</v>
      </c>
      <c r="E157" s="21" t="s">
        <v>2128</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c r="A158" s="4" t="str">
        <f>[1]Enums!$A$94</f>
        <v>1.0.0</v>
      </c>
      <c r="B158" s="21" t="s">
        <v>1135</v>
      </c>
      <c r="C158" s="21" t="s">
        <v>1467</v>
      </c>
      <c r="D158" s="21" t="s">
        <v>1797</v>
      </c>
      <c r="E158" s="21" t="s">
        <v>2127</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c r="A159" s="4" t="str">
        <f>[1]Enums!$A$94</f>
        <v>1.0.0</v>
      </c>
      <c r="B159" s="21" t="s">
        <v>1134</v>
      </c>
      <c r="C159" s="21" t="s">
        <v>1466</v>
      </c>
      <c r="D159" s="21" t="s">
        <v>1796</v>
      </c>
      <c r="E159" s="21" t="s">
        <v>2126</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c r="A160" s="4" t="str">
        <f>[1]Enums!$A$94</f>
        <v>1.0.0</v>
      </c>
      <c r="B160" s="21" t="s">
        <v>1133</v>
      </c>
      <c r="C160" s="21" t="s">
        <v>1465</v>
      </c>
      <c r="D160" s="21" t="s">
        <v>1795</v>
      </c>
      <c r="E160" s="21" t="s">
        <v>2125</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c r="A161" s="4" t="str">
        <f>[1]Enums!$A$94</f>
        <v>1.0.0</v>
      </c>
      <c r="B161" s="21" t="s">
        <v>1132</v>
      </c>
      <c r="C161" s="21" t="s">
        <v>1464</v>
      </c>
      <c r="D161" s="21" t="s">
        <v>1794</v>
      </c>
      <c r="E161" s="21" t="s">
        <v>2124</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c r="A162" s="4"/>
      <c r="B162" s="21" t="s">
        <v>1131</v>
      </c>
      <c r="C162" s="21" t="s">
        <v>1463</v>
      </c>
      <c r="D162" s="21" t="s">
        <v>1793</v>
      </c>
      <c r="E162" s="21" t="s">
        <v>2123</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c r="A163" s="4" t="str">
        <f>[1]Enums!$A$94</f>
        <v>1.0.0</v>
      </c>
      <c r="B163" s="21" t="s">
        <v>1130</v>
      </c>
      <c r="C163" s="21" t="s">
        <v>1462</v>
      </c>
      <c r="D163" s="21" t="s">
        <v>1792</v>
      </c>
      <c r="E163" s="21" t="s">
        <v>2122</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c r="A164" s="4"/>
      <c r="B164" s="21" t="s">
        <v>1129</v>
      </c>
      <c r="C164" s="21" t="s">
        <v>1461</v>
      </c>
      <c r="D164" s="21" t="s">
        <v>1791</v>
      </c>
      <c r="E164" s="21" t="s">
        <v>2121</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c r="A165" s="4"/>
      <c r="B165" s="21" t="s">
        <v>1128</v>
      </c>
      <c r="C165" s="21" t="s">
        <v>1460</v>
      </c>
      <c r="D165" s="21" t="s">
        <v>1790</v>
      </c>
      <c r="E165" s="21" t="s">
        <v>2120</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c r="A166" s="4"/>
      <c r="B166" s="21" t="s">
        <v>1127</v>
      </c>
      <c r="C166" s="21" t="s">
        <v>1459</v>
      </c>
      <c r="D166" s="21" t="s">
        <v>1789</v>
      </c>
      <c r="E166" s="21" t="s">
        <v>2119</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c r="A167" s="4"/>
      <c r="B167" s="21" t="s">
        <v>1126</v>
      </c>
      <c r="C167" s="21" t="s">
        <v>1458</v>
      </c>
      <c r="D167" s="21" t="s">
        <v>1788</v>
      </c>
      <c r="E167" s="21" t="s">
        <v>2118</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c r="A168" s="4"/>
      <c r="B168" s="21" t="s">
        <v>1125</v>
      </c>
      <c r="C168" s="21" t="s">
        <v>1457</v>
      </c>
      <c r="D168" s="21" t="s">
        <v>1787</v>
      </c>
      <c r="E168" s="21" t="s">
        <v>2117</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c r="A169" s="4" t="str">
        <f>[1]Enums!$A$94</f>
        <v>1.0.0</v>
      </c>
      <c r="B169" s="21" t="s">
        <v>1124</v>
      </c>
      <c r="C169" s="21" t="s">
        <v>1456</v>
      </c>
      <c r="D169" s="21" t="s">
        <v>1786</v>
      </c>
      <c r="E169" s="21" t="s">
        <v>2116</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c r="A170" s="4" t="str">
        <f>[1]Enums!$A$94</f>
        <v>1.0.0</v>
      </c>
      <c r="B170" s="21" t="s">
        <v>1123</v>
      </c>
      <c r="C170" s="21" t="s">
        <v>1455</v>
      </c>
      <c r="D170" s="21" t="s">
        <v>1785</v>
      </c>
      <c r="E170" s="21" t="s">
        <v>2115</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c r="A171" s="4" t="str">
        <f>[1]Enums!$A$94</f>
        <v>1.0.0</v>
      </c>
      <c r="B171" s="21" t="s">
        <v>1122</v>
      </c>
      <c r="C171" s="21" t="s">
        <v>1454</v>
      </c>
      <c r="D171" s="21" t="s">
        <v>1784</v>
      </c>
      <c r="E171" s="21" t="s">
        <v>2114</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c r="A172" s="4" t="str">
        <f>[1]Enums!$A$94</f>
        <v>1.0.0</v>
      </c>
      <c r="B172" s="21" t="s">
        <v>1121</v>
      </c>
      <c r="C172" s="21" t="s">
        <v>1453</v>
      </c>
      <c r="D172" s="21" t="s">
        <v>1783</v>
      </c>
      <c r="E172" s="21" t="s">
        <v>2113</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c r="A173" s="4" t="str">
        <f>[1]Enums!$A$94</f>
        <v>1.0.0</v>
      </c>
      <c r="B173" s="21" t="s">
        <v>1120</v>
      </c>
      <c r="C173" s="21" t="s">
        <v>1452</v>
      </c>
      <c r="D173" s="21" t="s">
        <v>1782</v>
      </c>
      <c r="E173" s="21" t="s">
        <v>2112</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c r="A174" s="4" t="str">
        <f>[1]Enums!$A$94</f>
        <v>1.0.0</v>
      </c>
      <c r="B174" s="21" t="s">
        <v>1119</v>
      </c>
      <c r="C174" s="21" t="s">
        <v>1451</v>
      </c>
      <c r="D174" s="21" t="s">
        <v>1781</v>
      </c>
      <c r="E174" s="21" t="s">
        <v>2111</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c r="A175" s="4" t="str">
        <f>[1]Enums!$A$94</f>
        <v>1.0.0</v>
      </c>
      <c r="B175" s="21" t="s">
        <v>1118</v>
      </c>
      <c r="C175" s="21" t="s">
        <v>1450</v>
      </c>
      <c r="D175" s="21" t="s">
        <v>1780</v>
      </c>
      <c r="E175" s="21" t="s">
        <v>2110</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c r="A176" s="4" t="str">
        <f>[1]Enums!$A$94</f>
        <v>1.0.0</v>
      </c>
      <c r="B176" s="21" t="s">
        <v>1117</v>
      </c>
      <c r="C176" s="21" t="s">
        <v>1449</v>
      </c>
      <c r="D176" s="21" t="s">
        <v>1779</v>
      </c>
      <c r="E176" s="21" t="s">
        <v>2109</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c r="A177" s="4" t="str">
        <f>[1]Enums!$A$94</f>
        <v>1.0.0</v>
      </c>
      <c r="B177" s="21" t="s">
        <v>1116</v>
      </c>
      <c r="C177" s="21" t="s">
        <v>1448</v>
      </c>
      <c r="D177" s="21" t="s">
        <v>1778</v>
      </c>
      <c r="E177" s="21" t="s">
        <v>2108</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c r="A178" s="4" t="str">
        <f>[1]Enums!$A$94</f>
        <v>1.0.0</v>
      </c>
      <c r="B178" s="21" t="s">
        <v>1115</v>
      </c>
      <c r="C178" s="21" t="s">
        <v>1447</v>
      </c>
      <c r="D178" s="21" t="s">
        <v>1777</v>
      </c>
      <c r="E178" s="21" t="s">
        <v>2107</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c r="A179" s="4" t="str">
        <f>[1]Enums!$A$94</f>
        <v>1.0.0</v>
      </c>
      <c r="B179" s="21" t="s">
        <v>1114</v>
      </c>
      <c r="C179" s="21" t="s">
        <v>1446</v>
      </c>
      <c r="D179" s="21" t="s">
        <v>1776</v>
      </c>
      <c r="E179" s="21" t="s">
        <v>2106</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c r="A180" s="4"/>
      <c r="B180" s="21" t="s">
        <v>1113</v>
      </c>
      <c r="C180" s="21" t="s">
        <v>1445</v>
      </c>
      <c r="D180" s="21" t="s">
        <v>1775</v>
      </c>
      <c r="E180" s="21" t="s">
        <v>2105</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c r="A181" s="4"/>
      <c r="B181" s="21" t="s">
        <v>1112</v>
      </c>
      <c r="C181" s="21" t="s">
        <v>1444</v>
      </c>
      <c r="D181" s="21" t="s">
        <v>1774</v>
      </c>
      <c r="E181" s="21" t="s">
        <v>2104</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c r="A182" s="4"/>
      <c r="B182" s="21" t="s">
        <v>1111</v>
      </c>
      <c r="C182" s="21" t="s">
        <v>1443</v>
      </c>
      <c r="D182" s="21" t="s">
        <v>1773</v>
      </c>
      <c r="E182" s="21" t="s">
        <v>2103</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c r="A183" s="4"/>
      <c r="B183" s="21" t="s">
        <v>1110</v>
      </c>
      <c r="C183" s="21" t="s">
        <v>1442</v>
      </c>
      <c r="D183" s="21" t="s">
        <v>1772</v>
      </c>
      <c r="E183" s="21" t="s">
        <v>2102</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c r="A184" s="4"/>
      <c r="B184" s="21" t="s">
        <v>1109</v>
      </c>
      <c r="C184" s="21" t="s">
        <v>1441</v>
      </c>
      <c r="D184" s="21" t="s">
        <v>1771</v>
      </c>
      <c r="E184" s="21" t="s">
        <v>2101</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c r="A185" s="4"/>
      <c r="B185" s="21" t="s">
        <v>1108</v>
      </c>
      <c r="C185" s="21" t="s">
        <v>1440</v>
      </c>
      <c r="D185" s="21" t="s">
        <v>1770</v>
      </c>
      <c r="E185" s="21" t="s">
        <v>2100</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c r="A186" s="4"/>
      <c r="B186" s="21" t="s">
        <v>1107</v>
      </c>
      <c r="C186" s="21" t="s">
        <v>1439</v>
      </c>
      <c r="D186" s="21" t="s">
        <v>1769</v>
      </c>
      <c r="E186" s="21" t="s">
        <v>2099</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c r="A187" s="4"/>
      <c r="B187" s="21" t="s">
        <v>1106</v>
      </c>
      <c r="C187" s="21" t="s">
        <v>1438</v>
      </c>
      <c r="D187" s="21" t="s">
        <v>1768</v>
      </c>
      <c r="E187" s="21" t="s">
        <v>2098</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c r="A188" s="4"/>
      <c r="B188" s="21" t="s">
        <v>1105</v>
      </c>
      <c r="C188" s="21" t="s">
        <v>1437</v>
      </c>
      <c r="D188" s="21" t="s">
        <v>1767</v>
      </c>
      <c r="E188" s="21" t="s">
        <v>2097</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c r="A189" s="4"/>
      <c r="B189" s="21" t="s">
        <v>1104</v>
      </c>
      <c r="C189" s="21" t="s">
        <v>1436</v>
      </c>
      <c r="D189" s="21" t="s">
        <v>1766</v>
      </c>
      <c r="E189" s="21" t="s">
        <v>2096</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c r="A190" s="4"/>
      <c r="B190" s="21" t="s">
        <v>1103</v>
      </c>
      <c r="C190" s="21" t="s">
        <v>1435</v>
      </c>
      <c r="D190" s="21" t="s">
        <v>1765</v>
      </c>
      <c r="E190" s="21" t="s">
        <v>2095</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c r="A191" s="4" t="str">
        <f>[1]Enums!$A$94</f>
        <v>1.0.0</v>
      </c>
      <c r="B191" s="21" t="s">
        <v>1102</v>
      </c>
      <c r="C191" s="21" t="s">
        <v>1434</v>
      </c>
      <c r="D191" s="21" t="s">
        <v>1764</v>
      </c>
      <c r="E191" s="21" t="s">
        <v>2094</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c r="A192" s="4"/>
      <c r="B192" s="21" t="s">
        <v>1101</v>
      </c>
      <c r="C192" s="21" t="s">
        <v>1433</v>
      </c>
      <c r="D192" s="21" t="s">
        <v>1763</v>
      </c>
      <c r="E192" s="21" t="s">
        <v>2093</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c r="A193" s="4" t="str">
        <f>[1]Enums!$A$94</f>
        <v>1.0.0</v>
      </c>
      <c r="B193" s="21" t="s">
        <v>1100</v>
      </c>
      <c r="C193" s="21" t="s">
        <v>1432</v>
      </c>
      <c r="D193" s="21" t="s">
        <v>1762</v>
      </c>
      <c r="E193" s="21" t="s">
        <v>2092</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c r="A194" s="4" t="str">
        <f>[1]Enums!$A$94</f>
        <v>1.0.0</v>
      </c>
      <c r="B194" s="21" t="s">
        <v>1099</v>
      </c>
      <c r="C194" s="21" t="s">
        <v>1431</v>
      </c>
      <c r="D194" s="21" t="s">
        <v>1761</v>
      </c>
      <c r="E194" s="21" t="s">
        <v>2091</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c r="A195" s="4" t="str">
        <f>[1]Enums!$A$94</f>
        <v>1.0.0</v>
      </c>
      <c r="B195" s="21" t="s">
        <v>1098</v>
      </c>
      <c r="C195" s="21" t="s">
        <v>1430</v>
      </c>
      <c r="D195" s="21" t="s">
        <v>1760</v>
      </c>
      <c r="E195" s="21" t="s">
        <v>2090</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c r="A196" s="4" t="str">
        <f>[1]Enums!$A$94</f>
        <v>1.0.0</v>
      </c>
      <c r="B196" s="21" t="s">
        <v>1097</v>
      </c>
      <c r="C196" s="21" t="s">
        <v>1429</v>
      </c>
      <c r="D196" s="21" t="s">
        <v>1759</v>
      </c>
      <c r="E196" s="21" t="s">
        <v>2089</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c r="A197" s="4"/>
      <c r="B197" s="21" t="s">
        <v>1096</v>
      </c>
      <c r="C197" s="21" t="s">
        <v>1428</v>
      </c>
      <c r="D197" s="21" t="s">
        <v>1758</v>
      </c>
      <c r="E197" s="21" t="s">
        <v>2088</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c r="A198" s="4"/>
      <c r="B198" s="21" t="s">
        <v>1095</v>
      </c>
      <c r="C198" s="21" t="s">
        <v>1427</v>
      </c>
      <c r="D198" s="21" t="s">
        <v>1757</v>
      </c>
      <c r="E198" s="21" t="s">
        <v>2087</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c r="A199" s="4"/>
      <c r="B199" s="21" t="s">
        <v>1094</v>
      </c>
      <c r="C199" s="21" t="s">
        <v>1426</v>
      </c>
      <c r="D199" s="21" t="s">
        <v>1756</v>
      </c>
      <c r="E199" s="21" t="s">
        <v>2086</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c r="A200" s="4"/>
      <c r="B200" s="21" t="s">
        <v>1093</v>
      </c>
      <c r="C200" s="21" t="s">
        <v>1425</v>
      </c>
      <c r="D200" s="21" t="s">
        <v>1755</v>
      </c>
      <c r="E200" s="21" t="s">
        <v>2085</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c r="A201" s="4" t="str">
        <f>[1]Enums!$A$94</f>
        <v>1.0.0</v>
      </c>
      <c r="B201" s="21" t="s">
        <v>1092</v>
      </c>
      <c r="C201" s="21" t="s">
        <v>1424</v>
      </c>
      <c r="D201" s="21" t="s">
        <v>1754</v>
      </c>
      <c r="E201" s="21" t="s">
        <v>2084</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c r="A202" s="4"/>
      <c r="B202" s="21" t="s">
        <v>1091</v>
      </c>
      <c r="C202" s="21" t="s">
        <v>1423</v>
      </c>
      <c r="D202" s="21" t="s">
        <v>1753</v>
      </c>
      <c r="E202" s="21" t="s">
        <v>2083</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c r="A203" s="4"/>
      <c r="B203" s="21" t="s">
        <v>1090</v>
      </c>
      <c r="C203" s="21" t="s">
        <v>1422</v>
      </c>
      <c r="D203" s="21" t="s">
        <v>1752</v>
      </c>
      <c r="E203" s="21" t="s">
        <v>2082</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c r="A204" s="4"/>
      <c r="B204" s="21" t="s">
        <v>1089</v>
      </c>
      <c r="C204" s="21" t="s">
        <v>1421</v>
      </c>
      <c r="D204" s="21" t="s">
        <v>1751</v>
      </c>
      <c r="E204" s="21" t="s">
        <v>2081</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c r="A205" s="4" t="str">
        <f>[1]Enums!$A$94</f>
        <v>1.0.0</v>
      </c>
      <c r="B205" s="21" t="s">
        <v>1088</v>
      </c>
      <c r="C205" s="21" t="s">
        <v>1420</v>
      </c>
      <c r="D205" s="21" t="s">
        <v>1750</v>
      </c>
      <c r="E205" s="21" t="s">
        <v>2080</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c r="A206" s="4" t="str">
        <f>[1]Enums!$A$94</f>
        <v>1.0.0</v>
      </c>
      <c r="B206" s="21" t="s">
        <v>1087</v>
      </c>
      <c r="C206" s="21" t="s">
        <v>1419</v>
      </c>
      <c r="D206" s="21" t="s">
        <v>1749</v>
      </c>
      <c r="E206" s="21" t="s">
        <v>2079</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c r="A207" s="4" t="str">
        <f>[1]Enums!$A$94</f>
        <v>1.0.0</v>
      </c>
      <c r="B207" s="21" t="s">
        <v>1086</v>
      </c>
      <c r="C207" s="21" t="s">
        <v>1418</v>
      </c>
      <c r="D207" s="21" t="s">
        <v>1748</v>
      </c>
      <c r="E207" s="21" t="s">
        <v>2078</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c r="A208" s="4"/>
      <c r="B208" s="21" t="s">
        <v>1085</v>
      </c>
      <c r="C208" s="21" t="s">
        <v>1417</v>
      </c>
      <c r="D208" s="21" t="s">
        <v>1747</v>
      </c>
      <c r="E208" s="21" t="s">
        <v>2077</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c r="A209" s="4" t="str">
        <f>[1]Enums!$A$94</f>
        <v>1.0.0</v>
      </c>
      <c r="B209" s="21" t="s">
        <v>1084</v>
      </c>
      <c r="C209" s="21" t="s">
        <v>1416</v>
      </c>
      <c r="D209" s="21" t="s">
        <v>1746</v>
      </c>
      <c r="E209" s="21" t="s">
        <v>2076</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c r="A210" s="4" t="str">
        <f>[1]Enums!$A$94</f>
        <v>1.0.0</v>
      </c>
      <c r="B210" s="21" t="s">
        <v>1083</v>
      </c>
      <c r="C210" s="21" t="s">
        <v>1415</v>
      </c>
      <c r="D210" s="21" t="s">
        <v>1745</v>
      </c>
      <c r="E210" s="21" t="s">
        <v>2075</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c r="A211" s="4" t="str">
        <f>[1]Enums!$A$94</f>
        <v>1.0.0</v>
      </c>
      <c r="B211" s="21" t="s">
        <v>1082</v>
      </c>
      <c r="C211" s="21" t="s">
        <v>1414</v>
      </c>
      <c r="D211" s="21" t="s">
        <v>1744</v>
      </c>
      <c r="E211" s="21" t="s">
        <v>2074</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c r="A212" s="4" t="str">
        <f>[1]Enums!$A$94</f>
        <v>1.0.0</v>
      </c>
      <c r="B212" s="21" t="s">
        <v>1081</v>
      </c>
      <c r="C212" s="21" t="s">
        <v>1413</v>
      </c>
      <c r="D212" s="21" t="s">
        <v>1743</v>
      </c>
      <c r="E212" s="21" t="s">
        <v>2073</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c r="A213" s="4" t="str">
        <f>[1]Enums!$A$94</f>
        <v>1.0.0</v>
      </c>
      <c r="B213" s="21" t="s">
        <v>1080</v>
      </c>
      <c r="C213" s="21" t="s">
        <v>1412</v>
      </c>
      <c r="D213" s="21" t="s">
        <v>1742</v>
      </c>
      <c r="E213" s="21" t="s">
        <v>2072</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c r="A214" s="4" t="str">
        <f>[1]Enums!$A$94</f>
        <v>1.0.0</v>
      </c>
      <c r="B214" s="21" t="s">
        <v>1079</v>
      </c>
      <c r="C214" s="21" t="s">
        <v>1411</v>
      </c>
      <c r="D214" s="21" t="s">
        <v>1741</v>
      </c>
      <c r="E214" s="21" t="s">
        <v>2071</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c r="A215" s="4" t="str">
        <f>[1]Enums!$A$94</f>
        <v>1.0.0</v>
      </c>
      <c r="B215" s="21" t="s">
        <v>1078</v>
      </c>
      <c r="C215" s="21" t="s">
        <v>1410</v>
      </c>
      <c r="D215" s="21" t="s">
        <v>1740</v>
      </c>
      <c r="E215" s="21" t="s">
        <v>2070</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c r="A216" s="4" t="str">
        <f>[1]Enums!$A$94</f>
        <v>1.0.0</v>
      </c>
      <c r="B216" s="21" t="s">
        <v>1077</v>
      </c>
      <c r="C216" s="21" t="s">
        <v>1409</v>
      </c>
      <c r="D216" s="21" t="s">
        <v>1739</v>
      </c>
      <c r="E216" s="21" t="s">
        <v>2069</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c r="A217" s="4" t="str">
        <f>[1]Enums!$A$94</f>
        <v>1.0.0</v>
      </c>
      <c r="B217" s="21" t="s">
        <v>1076</v>
      </c>
      <c r="C217" s="21" t="s">
        <v>1408</v>
      </c>
      <c r="D217" s="21" t="s">
        <v>1738</v>
      </c>
      <c r="E217" s="21" t="s">
        <v>2068</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c r="A218" s="4"/>
      <c r="B218" s="21" t="s">
        <v>1075</v>
      </c>
      <c r="C218" s="21" t="s">
        <v>1407</v>
      </c>
      <c r="D218" s="21" t="s">
        <v>1737</v>
      </c>
      <c r="E218" s="21" t="s">
        <v>2067</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c r="A219" s="4" t="str">
        <f>[1]Enums!$A$94</f>
        <v>1.0.0</v>
      </c>
      <c r="B219" s="21" t="s">
        <v>1074</v>
      </c>
      <c r="C219" s="21" t="s">
        <v>1406</v>
      </c>
      <c r="D219" s="21" t="s">
        <v>1736</v>
      </c>
      <c r="E219" s="21" t="s">
        <v>2066</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c r="A220" s="4" t="str">
        <f>[1]Enums!$A$94</f>
        <v>1.0.0</v>
      </c>
      <c r="B220" s="21" t="s">
        <v>1073</v>
      </c>
      <c r="C220" s="21" t="s">
        <v>1405</v>
      </c>
      <c r="D220" s="21" t="s">
        <v>1735</v>
      </c>
      <c r="E220" s="21" t="s">
        <v>2065</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c r="A221" s="4" t="str">
        <f>[1]Enums!$A$94</f>
        <v>1.0.0</v>
      </c>
      <c r="B221" s="21" t="s">
        <v>1072</v>
      </c>
      <c r="C221" s="21" t="s">
        <v>1404</v>
      </c>
      <c r="D221" s="21" t="s">
        <v>1734</v>
      </c>
      <c r="E221" s="21" t="s">
        <v>2064</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c r="A222" s="4" t="str">
        <f>[1]Enums!$A$94</f>
        <v>1.0.0</v>
      </c>
      <c r="B222" s="21" t="s">
        <v>1071</v>
      </c>
      <c r="C222" s="21" t="s">
        <v>1403</v>
      </c>
      <c r="D222" s="21" t="s">
        <v>1733</v>
      </c>
      <c r="E222" s="21" t="s">
        <v>2063</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c r="A223" s="4" t="str">
        <f>[1]Enums!$A$94</f>
        <v>1.0.0</v>
      </c>
      <c r="B223" s="21" t="s">
        <v>1070</v>
      </c>
      <c r="C223" s="21" t="s">
        <v>1402</v>
      </c>
      <c r="D223" s="21" t="s">
        <v>1732</v>
      </c>
      <c r="E223" s="21" t="s">
        <v>2062</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c r="A224" s="4"/>
      <c r="B224" s="21" t="s">
        <v>1069</v>
      </c>
      <c r="C224" s="21" t="s">
        <v>1401</v>
      </c>
      <c r="D224" s="21" t="s">
        <v>1731</v>
      </c>
      <c r="E224" s="21" t="s">
        <v>2061</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c r="A225" s="4" t="str">
        <f>[1]Enums!$A$94</f>
        <v>1.0.0</v>
      </c>
      <c r="B225" s="21" t="s">
        <v>1068</v>
      </c>
      <c r="C225" s="21" t="s">
        <v>1400</v>
      </c>
      <c r="D225" s="21" t="s">
        <v>1730</v>
      </c>
      <c r="E225" s="21" t="s">
        <v>2060</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c r="A226" s="4" t="str">
        <f>[1]Enums!$A$94</f>
        <v>1.0.0</v>
      </c>
      <c r="B226" s="21" t="s">
        <v>1067</v>
      </c>
      <c r="C226" s="21" t="s">
        <v>1399</v>
      </c>
      <c r="D226" s="21" t="s">
        <v>1729</v>
      </c>
      <c r="E226" s="21" t="s">
        <v>2059</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c r="A227" s="4" t="str">
        <f>[1]Enums!$A$94</f>
        <v>1.0.0</v>
      </c>
      <c r="B227" s="21" t="s">
        <v>1066</v>
      </c>
      <c r="C227" s="21" t="s">
        <v>1398</v>
      </c>
      <c r="D227" s="21" t="s">
        <v>1728</v>
      </c>
      <c r="E227" s="21" t="s">
        <v>2058</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c r="A228" s="4" t="str">
        <f>[1]Enums!$A$94</f>
        <v>1.0.0</v>
      </c>
      <c r="B228" s="21" t="s">
        <v>1065</v>
      </c>
      <c r="C228" s="21" t="s">
        <v>1397</v>
      </c>
      <c r="D228" s="21" t="s">
        <v>1727</v>
      </c>
      <c r="E228" s="21" t="s">
        <v>2057</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c r="A229" s="4" t="str">
        <f>[1]Enums!$A$94</f>
        <v>1.0.0</v>
      </c>
      <c r="B229" s="21" t="s">
        <v>1064</v>
      </c>
      <c r="C229" s="21" t="s">
        <v>1396</v>
      </c>
      <c r="D229" s="21" t="s">
        <v>1726</v>
      </c>
      <c r="E229" s="21" t="s">
        <v>2056</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c r="A230" s="4" t="str">
        <f>[1]Enums!$A$94</f>
        <v>1.0.0</v>
      </c>
      <c r="B230" s="21" t="s">
        <v>1063</v>
      </c>
      <c r="C230" s="21" t="s">
        <v>1395</v>
      </c>
      <c r="D230" s="21" t="s">
        <v>1725</v>
      </c>
      <c r="E230" s="21" t="s">
        <v>2055</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c r="A231" s="4"/>
      <c r="B231" s="21" t="s">
        <v>1062</v>
      </c>
      <c r="C231" s="21" t="s">
        <v>1394</v>
      </c>
      <c r="D231" s="21" t="s">
        <v>1724</v>
      </c>
      <c r="E231" s="21" t="s">
        <v>2054</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c r="A232" s="4"/>
      <c r="B232" s="21" t="s">
        <v>1061</v>
      </c>
      <c r="C232" s="21" t="s">
        <v>1393</v>
      </c>
      <c r="D232" s="21" t="s">
        <v>1723</v>
      </c>
      <c r="E232" s="21" t="s">
        <v>2053</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c r="A233" s="4"/>
      <c r="B233" s="21" t="s">
        <v>1060</v>
      </c>
      <c r="C233" s="21" t="s">
        <v>1392</v>
      </c>
      <c r="D233" s="21" t="s">
        <v>1722</v>
      </c>
      <c r="E233" s="21" t="s">
        <v>2052</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c r="A234" s="4"/>
      <c r="B234" s="21" t="s">
        <v>1059</v>
      </c>
      <c r="C234" s="21" t="s">
        <v>1391</v>
      </c>
      <c r="D234" s="21" t="s">
        <v>1721</v>
      </c>
      <c r="E234" s="21" t="s">
        <v>2051</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c r="A235" s="4" t="str">
        <f>[1]Enums!$A$94</f>
        <v>1.0.0</v>
      </c>
      <c r="B235" s="21" t="s">
        <v>1058</v>
      </c>
      <c r="C235" s="21" t="s">
        <v>1390</v>
      </c>
      <c r="D235" s="21" t="s">
        <v>1720</v>
      </c>
      <c r="E235" s="21" t="s">
        <v>2050</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c r="A236" s="4"/>
      <c r="B236" s="21" t="s">
        <v>1057</v>
      </c>
      <c r="C236" s="21" t="s">
        <v>1389</v>
      </c>
      <c r="D236" s="21" t="s">
        <v>1719</v>
      </c>
      <c r="E236" s="21" t="s">
        <v>2049</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c r="A237" s="4"/>
      <c r="B237" s="21" t="s">
        <v>1056</v>
      </c>
      <c r="C237" s="21" t="s">
        <v>1388</v>
      </c>
      <c r="D237" s="21" t="s">
        <v>1718</v>
      </c>
      <c r="E237" s="21" t="s">
        <v>2048</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c r="A238" s="4"/>
      <c r="B238" s="21" t="s">
        <v>1055</v>
      </c>
      <c r="C238" s="21" t="s">
        <v>1387</v>
      </c>
      <c r="D238" s="21" t="s">
        <v>1717</v>
      </c>
      <c r="E238" s="21" t="s">
        <v>2047</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c r="A239" s="4"/>
      <c r="B239" s="21" t="s">
        <v>1054</v>
      </c>
      <c r="C239" s="21" t="s">
        <v>1386</v>
      </c>
      <c r="D239" s="21" t="s">
        <v>1716</v>
      </c>
      <c r="E239" s="21" t="s">
        <v>2046</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c r="A240" s="4"/>
      <c r="B240" s="21" t="s">
        <v>1053</v>
      </c>
      <c r="C240" s="21" t="s">
        <v>1385</v>
      </c>
      <c r="D240" s="21" t="s">
        <v>1715</v>
      </c>
      <c r="E240" s="21" t="s">
        <v>2045</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c r="A241" s="4" t="str">
        <f>[1]Enums!$A$94</f>
        <v>1.0.0</v>
      </c>
      <c r="B241" s="21" t="s">
        <v>1052</v>
      </c>
      <c r="C241" s="21" t="s">
        <v>1384</v>
      </c>
      <c r="D241" s="21" t="s">
        <v>1714</v>
      </c>
      <c r="E241" s="21" t="s">
        <v>2044</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c r="A242" s="4"/>
      <c r="B242" s="21" t="s">
        <v>1051</v>
      </c>
      <c r="C242" s="21" t="s">
        <v>1383</v>
      </c>
      <c r="D242" s="21" t="s">
        <v>1713</v>
      </c>
      <c r="E242" s="21" t="s">
        <v>2043</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c r="A243" s="4"/>
      <c r="B243" s="21" t="s">
        <v>1050</v>
      </c>
      <c r="C243" s="21" t="s">
        <v>1382</v>
      </c>
      <c r="D243" s="21" t="s">
        <v>1712</v>
      </c>
      <c r="E243" s="21" t="s">
        <v>2042</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c r="A244" s="4"/>
      <c r="B244" s="21" t="s">
        <v>1049</v>
      </c>
      <c r="C244" s="21" t="s">
        <v>1381</v>
      </c>
      <c r="D244" s="21" t="s">
        <v>1711</v>
      </c>
      <c r="E244" s="21" t="s">
        <v>2041</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c r="A245" s="4" t="str">
        <f>[1]Enums!$A$94</f>
        <v>1.0.0</v>
      </c>
      <c r="B245" s="21" t="s">
        <v>1048</v>
      </c>
      <c r="C245" s="21" t="s">
        <v>1380</v>
      </c>
      <c r="D245" s="21" t="s">
        <v>1710</v>
      </c>
      <c r="E245" s="21" t="s">
        <v>2040</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c r="A246" s="4"/>
      <c r="B246" s="21" t="s">
        <v>1047</v>
      </c>
      <c r="C246" s="21" t="s">
        <v>1379</v>
      </c>
      <c r="D246" s="21" t="s">
        <v>1709</v>
      </c>
      <c r="E246" s="21" t="s">
        <v>2039</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c r="A247" s="4"/>
      <c r="B247" s="21" t="s">
        <v>1046</v>
      </c>
      <c r="C247" s="21" t="s">
        <v>1378</v>
      </c>
      <c r="D247" s="21" t="s">
        <v>1708</v>
      </c>
      <c r="E247" s="21" t="s">
        <v>2038</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c r="A248" s="4"/>
      <c r="B248" s="21" t="s">
        <v>1045</v>
      </c>
      <c r="C248" s="21" t="s">
        <v>1377</v>
      </c>
      <c r="D248" s="21" t="s">
        <v>1707</v>
      </c>
      <c r="E248" s="21" t="s">
        <v>2037</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c r="A249" s="4"/>
      <c r="B249" s="21" t="s">
        <v>1044</v>
      </c>
      <c r="C249" s="21" t="s">
        <v>1376</v>
      </c>
      <c r="D249" s="21" t="s">
        <v>1706</v>
      </c>
      <c r="E249" s="21" t="s">
        <v>2036</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c r="A250" s="4"/>
      <c r="B250" s="21" t="s">
        <v>1043</v>
      </c>
      <c r="C250" s="21" t="s">
        <v>1375</v>
      </c>
      <c r="D250" s="21" t="s">
        <v>1705</v>
      </c>
      <c r="E250" s="21" t="s">
        <v>2035</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c r="A251" s="4"/>
      <c r="B251" s="21" t="s">
        <v>1042</v>
      </c>
      <c r="C251" s="21" t="s">
        <v>1374</v>
      </c>
      <c r="D251" s="21" t="s">
        <v>1704</v>
      </c>
      <c r="E251" s="21" t="s">
        <v>2034</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c r="A252" s="4"/>
      <c r="B252" s="21" t="s">
        <v>1041</v>
      </c>
      <c r="C252" s="21" t="s">
        <v>1373</v>
      </c>
      <c r="D252" s="21" t="s">
        <v>1703</v>
      </c>
      <c r="E252" s="21" t="s">
        <v>2033</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c r="A253" s="4" t="str">
        <f>[1]Enums!$A$94</f>
        <v>1.0.0</v>
      </c>
      <c r="B253" s="21" t="s">
        <v>1040</v>
      </c>
      <c r="C253" s="21" t="s">
        <v>1372</v>
      </c>
      <c r="D253" s="21" t="s">
        <v>1702</v>
      </c>
      <c r="E253" s="21" t="s">
        <v>2032</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c r="A254" s="4" t="str">
        <f>[1]Enums!$A$94</f>
        <v>1.0.0</v>
      </c>
      <c r="B254" s="21" t="s">
        <v>1039</v>
      </c>
      <c r="C254" s="21" t="s">
        <v>1371</v>
      </c>
      <c r="D254" s="21" t="s">
        <v>1701</v>
      </c>
      <c r="E254" s="21" t="s">
        <v>2031</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c r="A255" s="4" t="str">
        <f>[1]Enums!$A$94</f>
        <v>1.0.0</v>
      </c>
      <c r="B255" s="21" t="s">
        <v>1038</v>
      </c>
      <c r="C255" s="21" t="s">
        <v>1370</v>
      </c>
      <c r="D255" s="21" t="s">
        <v>1700</v>
      </c>
      <c r="E255" s="21" t="s">
        <v>2030</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c r="A256" s="4" t="str">
        <f>[1]Enums!$A$94</f>
        <v>1.0.0</v>
      </c>
      <c r="B256" s="21" t="s">
        <v>1037</v>
      </c>
      <c r="C256" s="21" t="s">
        <v>1369</v>
      </c>
      <c r="D256" s="21" t="s">
        <v>1699</v>
      </c>
      <c r="E256" s="21" t="s">
        <v>2029</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c r="A257" s="4"/>
      <c r="B257" s="21" t="s">
        <v>1036</v>
      </c>
      <c r="C257" s="21" t="s">
        <v>1368</v>
      </c>
      <c r="D257" s="21" t="s">
        <v>1698</v>
      </c>
      <c r="E257" s="21" t="s">
        <v>2028</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c r="A258" s="4"/>
      <c r="B258" s="21" t="s">
        <v>1035</v>
      </c>
      <c r="C258" s="21" t="s">
        <v>1367</v>
      </c>
      <c r="D258" s="21" t="s">
        <v>1697</v>
      </c>
      <c r="E258" s="21" t="s">
        <v>2027</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c r="A259" s="4"/>
      <c r="B259" s="21" t="s">
        <v>1034</v>
      </c>
      <c r="C259" s="21" t="s">
        <v>1366</v>
      </c>
      <c r="D259" s="21" t="s">
        <v>1696</v>
      </c>
      <c r="E259" s="21" t="s">
        <v>2026</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c r="A260" s="4"/>
      <c r="B260" s="21" t="s">
        <v>1033</v>
      </c>
      <c r="C260" s="21" t="s">
        <v>1365</v>
      </c>
      <c r="D260" s="21" t="s">
        <v>1695</v>
      </c>
      <c r="E260" s="21" t="s">
        <v>2025</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c r="A261" s="4"/>
      <c r="B261" s="21" t="s">
        <v>1032</v>
      </c>
      <c r="C261" s="21" t="s">
        <v>1364</v>
      </c>
      <c r="D261" s="21" t="s">
        <v>1694</v>
      </c>
      <c r="E261" s="21" t="s">
        <v>2024</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c r="A262" s="4"/>
      <c r="B262" s="21" t="s">
        <v>1031</v>
      </c>
      <c r="C262" s="21" t="s">
        <v>1363</v>
      </c>
      <c r="D262" s="21" t="s">
        <v>1693</v>
      </c>
      <c r="E262" s="21" t="s">
        <v>2023</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c r="A263" s="4" t="str">
        <f>[1]Enums!$A$94</f>
        <v>1.0.0</v>
      </c>
      <c r="B263" s="21" t="s">
        <v>1030</v>
      </c>
      <c r="C263" s="21" t="s">
        <v>1362</v>
      </c>
      <c r="D263" s="21" t="s">
        <v>1692</v>
      </c>
      <c r="E263" s="21" t="s">
        <v>2022</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c r="A264" s="4"/>
      <c r="B264" s="21" t="s">
        <v>1029</v>
      </c>
      <c r="C264" s="21" t="s">
        <v>1361</v>
      </c>
      <c r="D264" s="21" t="s">
        <v>1691</v>
      </c>
      <c r="E264" s="21" t="s">
        <v>2021</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c r="A265" s="4"/>
      <c r="B265" s="21" t="s">
        <v>1028</v>
      </c>
      <c r="C265" s="21" t="s">
        <v>1360</v>
      </c>
      <c r="D265" s="21" t="s">
        <v>1690</v>
      </c>
      <c r="E265" s="21" t="s">
        <v>2020</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c r="A266" s="4"/>
      <c r="B266" s="21" t="s">
        <v>1027</v>
      </c>
      <c r="C266" s="21" t="s">
        <v>1359</v>
      </c>
      <c r="D266" s="21" t="s">
        <v>1689</v>
      </c>
      <c r="E266" s="21" t="s">
        <v>2019</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c r="A267" s="4"/>
      <c r="B267" s="21" t="s">
        <v>1026</v>
      </c>
      <c r="C267" s="21" t="s">
        <v>1358</v>
      </c>
      <c r="D267" s="21" t="s">
        <v>1688</v>
      </c>
      <c r="E267" s="21" t="s">
        <v>2018</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c r="A268" s="4"/>
      <c r="B268" s="21" t="s">
        <v>1025</v>
      </c>
      <c r="C268" s="21" t="s">
        <v>1357</v>
      </c>
      <c r="D268" s="21" t="s">
        <v>1687</v>
      </c>
      <c r="E268" s="21" t="s">
        <v>2017</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c r="A269" s="4"/>
      <c r="B269" s="21" t="s">
        <v>1024</v>
      </c>
      <c r="C269" s="21" t="s">
        <v>1356</v>
      </c>
      <c r="D269" s="21" t="s">
        <v>1686</v>
      </c>
      <c r="E269" s="21" t="s">
        <v>2016</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c r="A270" s="4" t="str">
        <f>[1]Enums!$A$94</f>
        <v>1.0.0</v>
      </c>
      <c r="B270" s="21" t="s">
        <v>1023</v>
      </c>
      <c r="C270" s="21" t="s">
        <v>1355</v>
      </c>
      <c r="D270" s="21" t="s">
        <v>1685</v>
      </c>
      <c r="E270" s="21" t="s">
        <v>2015</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c r="A271" s="4"/>
      <c r="B271" s="21" t="s">
        <v>1022</v>
      </c>
      <c r="C271" s="21" t="s">
        <v>1354</v>
      </c>
      <c r="D271" s="21" t="s">
        <v>1684</v>
      </c>
      <c r="E271" s="21" t="s">
        <v>2014</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c r="A272" s="4"/>
      <c r="B272" s="21" t="s">
        <v>1021</v>
      </c>
      <c r="C272" s="21" t="s">
        <v>1353</v>
      </c>
      <c r="D272" s="21" t="s">
        <v>1683</v>
      </c>
      <c r="E272" s="21" t="s">
        <v>2013</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c r="A273" s="4"/>
      <c r="B273" s="21" t="s">
        <v>1020</v>
      </c>
      <c r="C273" s="21" t="s">
        <v>1352</v>
      </c>
      <c r="D273" s="21" t="s">
        <v>1682</v>
      </c>
      <c r="E273" s="21" t="s">
        <v>2012</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c r="A274" s="4"/>
      <c r="B274" s="21" t="s">
        <v>1019</v>
      </c>
      <c r="C274" s="21" t="s">
        <v>1351</v>
      </c>
      <c r="D274" s="21" t="s">
        <v>1681</v>
      </c>
      <c r="E274" s="21" t="s">
        <v>2011</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c r="A275" s="4"/>
      <c r="B275" s="21" t="s">
        <v>1018</v>
      </c>
      <c r="C275" s="21" t="s">
        <v>1350</v>
      </c>
      <c r="D275" s="21" t="s">
        <v>1680</v>
      </c>
      <c r="E275" s="21" t="s">
        <v>2010</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c r="A276" s="4" t="str">
        <f>[1]Enums!$A$94</f>
        <v>1.0.0</v>
      </c>
      <c r="B276" s="21" t="s">
        <v>1017</v>
      </c>
      <c r="C276" s="21" t="s">
        <v>1349</v>
      </c>
      <c r="D276" s="21" t="s">
        <v>1679</v>
      </c>
      <c r="E276" s="21" t="s">
        <v>2009</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c r="A277" s="4" t="str">
        <f>[1]Enums!$A$94</f>
        <v>1.0.0</v>
      </c>
      <c r="B277" s="21" t="s">
        <v>1016</v>
      </c>
      <c r="C277" s="21" t="s">
        <v>1348</v>
      </c>
      <c r="D277" s="21" t="s">
        <v>1678</v>
      </c>
      <c r="E277" s="21" t="s">
        <v>2008</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c r="A278" s="4"/>
      <c r="B278" s="21" t="s">
        <v>1015</v>
      </c>
      <c r="C278" s="21" t="s">
        <v>1347</v>
      </c>
      <c r="D278" s="21" t="s">
        <v>1677</v>
      </c>
      <c r="E278" s="21" t="s">
        <v>2007</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c r="A279" s="4"/>
      <c r="B279" s="21" t="s">
        <v>1014</v>
      </c>
      <c r="C279" s="21" t="s">
        <v>1346</v>
      </c>
      <c r="D279" s="21" t="s">
        <v>1676</v>
      </c>
      <c r="E279" s="21" t="s">
        <v>2006</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c r="A280" s="4"/>
      <c r="B280" s="21" t="s">
        <v>1013</v>
      </c>
      <c r="C280" s="21" t="s">
        <v>1345</v>
      </c>
      <c r="D280" s="21" t="s">
        <v>1675</v>
      </c>
      <c r="E280" s="21" t="s">
        <v>2005</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c r="A281" s="4"/>
      <c r="B281" s="21" t="s">
        <v>1012</v>
      </c>
      <c r="C281" s="21" t="s">
        <v>1344</v>
      </c>
      <c r="D281" s="21" t="s">
        <v>1674</v>
      </c>
      <c r="E281" s="21" t="s">
        <v>2004</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c r="A282" s="4" t="str">
        <f>[1]Enums!$A$94</f>
        <v>1.0.0</v>
      </c>
      <c r="B282" s="21" t="s">
        <v>1011</v>
      </c>
      <c r="C282" s="21" t="s">
        <v>1343</v>
      </c>
      <c r="D282" s="21" t="s">
        <v>1673</v>
      </c>
      <c r="E282" s="21" t="s">
        <v>2003</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c r="A283" s="4" t="str">
        <f>[1]Enums!$A$94</f>
        <v>1.0.0</v>
      </c>
      <c r="B283" s="21" t="s">
        <v>1010</v>
      </c>
      <c r="C283" s="21" t="s">
        <v>1342</v>
      </c>
      <c r="D283" s="21" t="s">
        <v>1672</v>
      </c>
      <c r="E283" s="21" t="s">
        <v>2002</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c r="A284" s="4" t="str">
        <f>[1]Enums!$A$94</f>
        <v>1.0.0</v>
      </c>
      <c r="B284" s="21" t="s">
        <v>1009</v>
      </c>
      <c r="C284" s="21" t="s">
        <v>1341</v>
      </c>
      <c r="D284" s="21" t="s">
        <v>1671</v>
      </c>
      <c r="E284" s="21" t="s">
        <v>2001</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c r="A285" s="4" t="str">
        <f>[1]Enums!$A$94</f>
        <v>1.0.0</v>
      </c>
      <c r="B285" s="21" t="s">
        <v>1008</v>
      </c>
      <c r="C285" s="21" t="s">
        <v>1340</v>
      </c>
      <c r="D285" s="21" t="s">
        <v>1670</v>
      </c>
      <c r="E285" s="21" t="s">
        <v>2000</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c r="A286" s="4"/>
      <c r="B286" s="21" t="s">
        <v>1007</v>
      </c>
      <c r="C286" s="21" t="s">
        <v>1339</v>
      </c>
      <c r="D286" s="21" t="s">
        <v>1669</v>
      </c>
      <c r="E286" s="21" t="s">
        <v>1999</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c r="A287" s="4" t="str">
        <f>[1]Enums!$A$94</f>
        <v>1.0.0</v>
      </c>
      <c r="B287" s="21" t="s">
        <v>1006</v>
      </c>
      <c r="C287" s="21" t="s">
        <v>1338</v>
      </c>
      <c r="D287" s="21" t="s">
        <v>1668</v>
      </c>
      <c r="E287" s="21" t="s">
        <v>1998</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c r="A288" s="4" t="str">
        <f>[1]Enums!$A$94</f>
        <v>1.0.0</v>
      </c>
      <c r="B288" s="21" t="s">
        <v>1005</v>
      </c>
      <c r="C288" s="21" t="s">
        <v>1337</v>
      </c>
      <c r="D288" s="21" t="s">
        <v>1667</v>
      </c>
      <c r="E288" s="21" t="s">
        <v>1997</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c r="A289" s="4" t="str">
        <f>[1]Enums!$A$94</f>
        <v>1.0.0</v>
      </c>
      <c r="B289" s="21" t="s">
        <v>1004</v>
      </c>
      <c r="C289" s="21" t="s">
        <v>1336</v>
      </c>
      <c r="D289" s="21" t="s">
        <v>1666</v>
      </c>
      <c r="E289" s="21" t="s">
        <v>1996</v>
      </c>
      <c r="F289" s="54" t="str">
        <f t="shared" si="16"/>
        <v>Vial (Sweet Light Naphtha)</v>
      </c>
      <c r="G289" s="54" t="str">
        <f t="shared" si="17"/>
        <v>Beaker (Sweet Light Naphtha)</v>
      </c>
      <c r="H289" s="54" t="str">
        <f t="shared" si="18"/>
        <v>Drum (Sweet Light Naphtha)</v>
      </c>
      <c r="I289" s="54" t="str">
        <f t="shared" si="19"/>
        <v>Chemical Vat (Sweet Light Naphtha)</v>
      </c>
      <c r="J289" s="54" t="str">
        <f>[1]Compounds!$B281</f>
        <v>Sweet Light Naphtha</v>
      </c>
      <c r="K289" t="str">
        <f>[1]Compounds!$D281</f>
        <v>Liquid</v>
      </c>
      <c r="L289" s="4" t="str">
        <f>IF(K289=[1]Enums!$A$4, [1]Enums!$A$8, IF(K289=[1]Enums!$B$7, [1]Enums!$A$7, [1]Enums!$A$6))</f>
        <v>Vial</v>
      </c>
      <c r="M289" s="4" t="str">
        <f>IF(K289=[1]Enums!$A$4, [1]Enums!$A$11, IF(K289=[1]Enums!$B$10, [1]Enums!$A$10, [1]Enums!$A$9))</f>
        <v>Beaker</v>
      </c>
      <c r="N289" s="4" t="str">
        <f>IF(K289=[1]Enums!$A$4, [1]Enums!$A$14, IF(K289=[1]Enums!$B$7, [1]Enums!$A$13, [1]Enums!$A$12))</f>
        <v>Drum</v>
      </c>
      <c r="O289" s="4" t="str">
        <f>IF(K289=[1]Enums!$A$4, [1]Enums!$A$17, IF(K289=[1]Enums!$B$7, [1]Enums!$A$16, [1]Enums!$A$15))</f>
        <v>Chemical Vat</v>
      </c>
    </row>
    <row r="290" spans="1:15">
      <c r="A290" s="4" t="str">
        <f>[1]Enums!$A$94</f>
        <v>1.0.0</v>
      </c>
      <c r="B290" s="21" t="s">
        <v>1003</v>
      </c>
      <c r="C290" s="21" t="s">
        <v>1335</v>
      </c>
      <c r="D290" s="21" t="s">
        <v>1665</v>
      </c>
      <c r="E290" s="21" t="s">
        <v>1995</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c r="A291" s="4"/>
      <c r="B291" s="21" t="s">
        <v>1002</v>
      </c>
      <c r="C291" s="21" t="s">
        <v>1334</v>
      </c>
      <c r="D291" s="21" t="s">
        <v>1664</v>
      </c>
      <c r="E291" s="21" t="s">
        <v>1994</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c r="A292" s="4"/>
      <c r="B292" s="21" t="s">
        <v>1001</v>
      </c>
      <c r="C292" s="21" t="s">
        <v>1333</v>
      </c>
      <c r="D292" s="21" t="s">
        <v>1663</v>
      </c>
      <c r="E292" s="21" t="s">
        <v>1993</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c r="A293" s="4" t="str">
        <f>[1]Enums!$A$94</f>
        <v>1.0.0</v>
      </c>
      <c r="B293" s="21" t="s">
        <v>1000</v>
      </c>
      <c r="C293" s="21" t="s">
        <v>1332</v>
      </c>
      <c r="D293" s="21" t="s">
        <v>1662</v>
      </c>
      <c r="E293" s="21" t="s">
        <v>1992</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c r="A294" s="4" t="str">
        <f>[1]Enums!$A$94</f>
        <v>1.0.0</v>
      </c>
      <c r="B294" s="21" t="s">
        <v>999</v>
      </c>
      <c r="C294" s="21" t="s">
        <v>1331</v>
      </c>
      <c r="D294" s="21" t="s">
        <v>1661</v>
      </c>
      <c r="E294" s="21" t="s">
        <v>1991</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c r="A295" s="4" t="str">
        <f>[1]Enums!$A$94</f>
        <v>1.0.0</v>
      </c>
      <c r="B295" s="21" t="s">
        <v>998</v>
      </c>
      <c r="C295" s="21" t="s">
        <v>1330</v>
      </c>
      <c r="D295" s="21" t="s">
        <v>1660</v>
      </c>
      <c r="E295" s="21" t="s">
        <v>1990</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c r="A296" s="4"/>
      <c r="B296" s="21" t="s">
        <v>997</v>
      </c>
      <c r="C296" s="21" t="s">
        <v>1329</v>
      </c>
      <c r="D296" s="21" t="s">
        <v>1659</v>
      </c>
      <c r="E296" s="21" t="s">
        <v>1989</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c r="A297" s="4" t="str">
        <f>[1]Enums!$A$94</f>
        <v>1.0.0</v>
      </c>
      <c r="B297" s="21" t="s">
        <v>996</v>
      </c>
      <c r="C297" s="21" t="s">
        <v>1328</v>
      </c>
      <c r="D297" s="21" t="s">
        <v>1658</v>
      </c>
      <c r="E297" s="21" t="s">
        <v>1988</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c r="A298" s="4"/>
      <c r="B298" s="21" t="s">
        <v>995</v>
      </c>
      <c r="C298" s="21" t="s">
        <v>1327</v>
      </c>
      <c r="D298" s="21" t="s">
        <v>1657</v>
      </c>
      <c r="E298" s="21" t="s">
        <v>1987</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c r="A299" s="4"/>
      <c r="B299" s="21" t="s">
        <v>994</v>
      </c>
      <c r="C299" s="21" t="s">
        <v>1326</v>
      </c>
      <c r="D299" s="21" t="s">
        <v>1656</v>
      </c>
      <c r="E299" s="21" t="s">
        <v>1986</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c r="A300" s="4"/>
      <c r="B300" s="21" t="s">
        <v>993</v>
      </c>
      <c r="C300" s="21" t="s">
        <v>1325</v>
      </c>
      <c r="D300" s="21" t="s">
        <v>1655</v>
      </c>
      <c r="E300" s="21" t="s">
        <v>1985</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c r="A301" s="4" t="str">
        <f>[1]Enums!$A$94</f>
        <v>1.0.0</v>
      </c>
      <c r="B301" s="21" t="s">
        <v>992</v>
      </c>
      <c r="C301" s="21" t="s">
        <v>1324</v>
      </c>
      <c r="D301" s="21" t="s">
        <v>1654</v>
      </c>
      <c r="E301" s="21" t="s">
        <v>1984</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c r="A302" s="4" t="str">
        <f>[1]Enums!$A$94</f>
        <v>1.0.0</v>
      </c>
      <c r="B302" s="21" t="s">
        <v>991</v>
      </c>
      <c r="C302" s="21" t="s">
        <v>1323</v>
      </c>
      <c r="D302" s="21" t="s">
        <v>1653</v>
      </c>
      <c r="E302" s="21" t="s">
        <v>1983</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c r="A303" s="4"/>
      <c r="B303" s="21" t="s">
        <v>990</v>
      </c>
      <c r="C303" s="21" t="s">
        <v>1322</v>
      </c>
      <c r="D303" s="21" t="s">
        <v>1652</v>
      </c>
      <c r="E303" s="21" t="s">
        <v>1982</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c r="A304" s="4" t="str">
        <f>[1]Enums!$A$94</f>
        <v>1.0.0</v>
      </c>
      <c r="B304" s="21" t="s">
        <v>989</v>
      </c>
      <c r="C304" s="21" t="s">
        <v>1321</v>
      </c>
      <c r="D304" s="21" t="s">
        <v>1651</v>
      </c>
      <c r="E304" s="21" t="s">
        <v>1981</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c r="A305" s="4"/>
      <c r="B305" s="21" t="s">
        <v>988</v>
      </c>
      <c r="C305" s="21" t="s">
        <v>1320</v>
      </c>
      <c r="D305" s="21" t="s">
        <v>1650</v>
      </c>
      <c r="E305" s="21" t="s">
        <v>1980</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c r="A306" s="4" t="str">
        <f>[1]Enums!$A$94</f>
        <v>1.0.0</v>
      </c>
      <c r="B306" s="21" t="s">
        <v>987</v>
      </c>
      <c r="C306" s="21" t="s">
        <v>1319</v>
      </c>
      <c r="D306" s="21" t="s">
        <v>1649</v>
      </c>
      <c r="E306" s="21" t="s">
        <v>1979</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c r="A307" s="4" t="str">
        <f>[1]Enums!$A$94</f>
        <v>1.0.0</v>
      </c>
      <c r="B307" s="21" t="s">
        <v>986</v>
      </c>
      <c r="C307" s="21" t="s">
        <v>1318</v>
      </c>
      <c r="D307" s="21" t="s">
        <v>1648</v>
      </c>
      <c r="E307" s="21" t="s">
        <v>1978</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c r="A308" s="4" t="str">
        <f>[1]Enums!$A$94</f>
        <v>1.0.0</v>
      </c>
      <c r="B308" s="21" t="s">
        <v>985</v>
      </c>
      <c r="C308" s="21" t="s">
        <v>1317</v>
      </c>
      <c r="D308" s="21" t="s">
        <v>1647</v>
      </c>
      <c r="E308" s="21" t="s">
        <v>1977</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c r="A309" s="4"/>
      <c r="B309" s="21" t="s">
        <v>984</v>
      </c>
      <c r="C309" s="21" t="s">
        <v>1316</v>
      </c>
      <c r="D309" s="21" t="s">
        <v>1646</v>
      </c>
      <c r="E309" s="21" t="s">
        <v>1976</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c r="A310" s="4"/>
      <c r="B310" s="21" t="s">
        <v>983</v>
      </c>
      <c r="C310" s="21" t="s">
        <v>1315</v>
      </c>
      <c r="D310" s="21" t="s">
        <v>1645</v>
      </c>
      <c r="E310" s="21" t="s">
        <v>1975</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c r="A311" s="4" t="str">
        <f>[1]Enums!$A$94</f>
        <v>1.0.0</v>
      </c>
      <c r="B311" s="21" t="s">
        <v>982</v>
      </c>
      <c r="C311" s="21" t="s">
        <v>1314</v>
      </c>
      <c r="D311" s="21" t="s">
        <v>1644</v>
      </c>
      <c r="E311" s="21" t="s">
        <v>1974</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c r="A312" s="4"/>
      <c r="B312" s="21" t="s">
        <v>981</v>
      </c>
      <c r="C312" s="21" t="s">
        <v>1313</v>
      </c>
      <c r="D312" s="21" t="s">
        <v>1643</v>
      </c>
      <c r="E312" s="21" t="s">
        <v>1973</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c r="A313" s="4" t="str">
        <f>[1]Enums!$A$94</f>
        <v>1.0.0</v>
      </c>
      <c r="B313" s="21" t="s">
        <v>980</v>
      </c>
      <c r="C313" s="21" t="s">
        <v>1312</v>
      </c>
      <c r="D313" s="21" t="s">
        <v>1642</v>
      </c>
      <c r="E313" s="21" t="s">
        <v>1972</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c r="A314" s="4" t="str">
        <f>[1]Enums!$A$94</f>
        <v>1.0.0</v>
      </c>
      <c r="B314" s="21" t="s">
        <v>979</v>
      </c>
      <c r="C314" s="21" t="s">
        <v>1311</v>
      </c>
      <c r="D314" s="21" t="s">
        <v>1641</v>
      </c>
      <c r="E314" s="21" t="s">
        <v>1971</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c r="A315" s="4" t="str">
        <f>[1]Enums!$A$94</f>
        <v>1.0.0</v>
      </c>
      <c r="B315" s="21" t="s">
        <v>978</v>
      </c>
      <c r="C315" s="21" t="s">
        <v>1310</v>
      </c>
      <c r="D315" s="21" t="s">
        <v>1640</v>
      </c>
      <c r="E315" s="21" t="s">
        <v>1970</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c r="A316" s="4" t="str">
        <f>[1]Enums!$A$94</f>
        <v>1.0.0</v>
      </c>
      <c r="B316" s="21" t="s">
        <v>977</v>
      </c>
      <c r="C316" s="21" t="s">
        <v>1309</v>
      </c>
      <c r="D316" s="21" t="s">
        <v>1639</v>
      </c>
      <c r="E316" s="21" t="s">
        <v>1969</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c r="A317" s="4" t="str">
        <f>[1]Enums!$A$94</f>
        <v>1.0.0</v>
      </c>
      <c r="B317" s="21" t="s">
        <v>976</v>
      </c>
      <c r="C317" s="21" t="s">
        <v>1308</v>
      </c>
      <c r="D317" s="21" t="s">
        <v>1638</v>
      </c>
      <c r="E317" s="21" t="s">
        <v>1968</v>
      </c>
      <c r="F317" s="54" t="str">
        <f t="shared" si="20"/>
        <v>Vial (Deionized Water)</v>
      </c>
      <c r="G317" s="54" t="str">
        <f t="shared" si="21"/>
        <v>Beaker (Deionized Water)</v>
      </c>
      <c r="H317" s="54" t="str">
        <f t="shared" si="22"/>
        <v>Drum (Deionized Water)</v>
      </c>
      <c r="I317" s="54" t="str">
        <f t="shared" si="23"/>
        <v>Chemical Vat (Deionized Water)</v>
      </c>
      <c r="J317" s="54" t="str">
        <f>[1]Compounds!$B302</f>
        <v>Deionized 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c r="A318" s="4" t="str">
        <f>[1]Enums!$A$94</f>
        <v>1.0.0</v>
      </c>
      <c r="B318" s="21" t="s">
        <v>975</v>
      </c>
      <c r="C318" s="21" t="s">
        <v>1307</v>
      </c>
      <c r="D318" s="21" t="s">
        <v>1637</v>
      </c>
      <c r="E318" s="21" t="s">
        <v>1967</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c r="A319" s="4" t="str">
        <f>[1]Enums!$A$94</f>
        <v>1.0.0</v>
      </c>
      <c r="B319" s="21" t="s">
        <v>974</v>
      </c>
      <c r="C319" s="21" t="s">
        <v>1306</v>
      </c>
      <c r="D319" s="21" t="s">
        <v>1636</v>
      </c>
      <c r="E319" s="21" t="s">
        <v>1966</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c r="A320" s="4" t="str">
        <f>[1]Enums!$A$94</f>
        <v>1.0.0</v>
      </c>
      <c r="B320" s="21" t="s">
        <v>973</v>
      </c>
      <c r="C320" s="21" t="s">
        <v>1305</v>
      </c>
      <c r="D320" s="21" t="s">
        <v>1635</v>
      </c>
      <c r="E320" s="21" t="s">
        <v>1965</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c r="A321" s="4" t="str">
        <f>[1]Enums!$A$94</f>
        <v>1.0.0</v>
      </c>
      <c r="B321" s="21" t="s">
        <v>972</v>
      </c>
      <c r="C321" s="21" t="s">
        <v>1304</v>
      </c>
      <c r="D321" s="21" t="s">
        <v>1634</v>
      </c>
      <c r="E321" s="21" t="s">
        <v>1964</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c r="A322" s="4" t="str">
        <f>[1]Enums!$A$94</f>
        <v>1.0.0</v>
      </c>
      <c r="B322" s="21" t="s">
        <v>971</v>
      </c>
      <c r="C322" s="21" t="s">
        <v>1303</v>
      </c>
      <c r="D322" s="21" t="s">
        <v>1633</v>
      </c>
      <c r="E322" s="21" t="s">
        <v>1963</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c r="A323" s="4"/>
      <c r="B323" s="21" t="s">
        <v>970</v>
      </c>
      <c r="C323" s="21" t="s">
        <v>1302</v>
      </c>
      <c r="D323" s="21" t="s">
        <v>1632</v>
      </c>
      <c r="E323" s="21" t="s">
        <v>1962</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c r="A324" s="4"/>
      <c r="B324" s="21" t="s">
        <v>969</v>
      </c>
      <c r="C324" s="21" t="s">
        <v>1301</v>
      </c>
      <c r="D324" s="21" t="s">
        <v>1631</v>
      </c>
      <c r="E324" s="21" t="s">
        <v>1961</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c r="A325" s="4"/>
      <c r="B325" s="21" t="s">
        <v>968</v>
      </c>
      <c r="C325" s="21" t="s">
        <v>1300</v>
      </c>
      <c r="D325" s="21" t="s">
        <v>1630</v>
      </c>
      <c r="E325" s="21" t="s">
        <v>1960</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c r="A326" s="4"/>
      <c r="B326" s="21" t="s">
        <v>967</v>
      </c>
      <c r="C326" s="21" t="s">
        <v>1299</v>
      </c>
      <c r="D326" s="21" t="s">
        <v>1629</v>
      </c>
      <c r="E326" s="21" t="s">
        <v>1959</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c r="A327" s="4" t="str">
        <f>[1]Enums!$A$94</f>
        <v>1.0.0</v>
      </c>
      <c r="B327" s="21" t="s">
        <v>966</v>
      </c>
      <c r="C327" s="21" t="s">
        <v>1298</v>
      </c>
      <c r="D327" s="21" t="s">
        <v>1628</v>
      </c>
      <c r="E327" s="21" t="s">
        <v>1958</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c r="A328" s="4" t="str">
        <f>[1]Enums!$A$94</f>
        <v>1.0.0</v>
      </c>
      <c r="B328" s="21" t="s">
        <v>965</v>
      </c>
      <c r="C328" s="21" t="s">
        <v>1297</v>
      </c>
      <c r="D328" s="21" t="s">
        <v>1627</v>
      </c>
      <c r="E328" s="21" t="s">
        <v>1957</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c r="A329" s="4" t="str">
        <f>[1]Enums!$A$94</f>
        <v>1.0.0</v>
      </c>
      <c r="B329" s="21" t="s">
        <v>964</v>
      </c>
      <c r="C329" s="21" t="s">
        <v>1296</v>
      </c>
      <c r="D329" s="21" t="s">
        <v>1626</v>
      </c>
      <c r="E329" s="21" t="s">
        <v>1956</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c r="A330" s="4" t="str">
        <f>[1]Enums!$A$94</f>
        <v>1.0.0</v>
      </c>
      <c r="B330" s="21" t="s">
        <v>963</v>
      </c>
      <c r="C330" s="21" t="s">
        <v>1295</v>
      </c>
      <c r="D330" s="21" t="s">
        <v>1625</v>
      </c>
      <c r="E330" s="21" t="s">
        <v>1955</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c r="A331" s="4" t="str">
        <f>[1]Enums!$A$98</f>
        <v>1.0.4</v>
      </c>
      <c r="B331" s="21" t="s">
        <v>962</v>
      </c>
      <c r="C331" s="21" t="s">
        <v>1294</v>
      </c>
      <c r="D331" s="21" t="s">
        <v>1624</v>
      </c>
      <c r="E331" s="21" t="s">
        <v>1954</v>
      </c>
      <c r="F331" s="54" t="str">
        <f t="shared" si="24"/>
        <v>Vial (Sweet Kerosene)</v>
      </c>
      <c r="G331" s="54" t="str">
        <f t="shared" si="25"/>
        <v>Beaker (Sweet Kerosene)</v>
      </c>
      <c r="H331" s="54" t="str">
        <f t="shared" si="26"/>
        <v>Drum (Sweet Kerosene)</v>
      </c>
      <c r="I331" s="54" t="str">
        <f t="shared" si="27"/>
        <v>Chemical Vat (Sweet Kerosene)</v>
      </c>
      <c r="J331" s="54" t="str">
        <f>[1]Compounds!$B340</f>
        <v>Sweet Kerosene</v>
      </c>
      <c r="K331" t="str">
        <f>[1]Compounds!$D340</f>
        <v>Liquid</v>
      </c>
      <c r="L331" s="4" t="str">
        <f>IF(K331=[1]Enums!$A$4, [1]Enums!$A$8, IF(K331=[1]Enums!$B$7, [1]Enums!$A$7, [1]Enums!$A$6))</f>
        <v>Vial</v>
      </c>
      <c r="M331" s="4" t="str">
        <f>IF(K331=[1]Enums!$A$4, [1]Enums!$A$11, IF(K331=[1]Enums!$B$10, [1]Enums!$A$10, [1]Enums!$A$9))</f>
        <v>Beaker</v>
      </c>
      <c r="N331" s="4" t="str">
        <f>IF(K331=[1]Enums!$A$4, [1]Enums!$A$14, IF(K331=[1]Enums!$B$7, [1]Enums!$A$13, [1]Enums!$A$12))</f>
        <v>Drum</v>
      </c>
      <c r="O331" s="4" t="str">
        <f>IF(K331=[1]Enums!$A$4, [1]Enums!$A$17, IF(K331=[1]Enums!$B$7, [1]Enums!$A$16, [1]Enums!$A$15))</f>
        <v>Chemical Vat</v>
      </c>
    </row>
    <row r="332" spans="1:15">
      <c r="A332" s="4" t="str">
        <f>[1]Enums!$A$98</f>
        <v>1.0.4</v>
      </c>
      <c r="B332" s="21" t="s">
        <v>961</v>
      </c>
      <c r="C332" s="21" t="s">
        <v>1293</v>
      </c>
      <c r="D332" s="21" t="s">
        <v>1623</v>
      </c>
      <c r="E332" s="21" t="s">
        <v>2286</v>
      </c>
      <c r="F332" s="54" t="str">
        <f t="shared" si="24"/>
        <v>Vial (Sweet Diesel)</v>
      </c>
      <c r="G332" s="54" t="str">
        <f t="shared" si="25"/>
        <v>Beaker (Sweet Diesel)</v>
      </c>
      <c r="H332" s="54" t="str">
        <f t="shared" si="26"/>
        <v>Drum (Sweet Diesel)</v>
      </c>
      <c r="I332" s="54" t="str">
        <f t="shared" si="27"/>
        <v>Chemical Vat (Sweet Diesel)</v>
      </c>
      <c r="J332" s="54" t="str">
        <f>[1]Compounds!$B341</f>
        <v>Sweet Diesel</v>
      </c>
      <c r="K332" t="str">
        <f>[1]Compounds!$D341</f>
        <v>Liquid</v>
      </c>
      <c r="L332" s="4" t="str">
        <f>IF(K332=[1]Enums!$A$4, [1]Enums!$A$8, IF(K332=[1]Enums!$B$7, [1]Enums!$A$7, [1]Enums!$A$6))</f>
        <v>Vial</v>
      </c>
      <c r="M332" s="4" t="str">
        <f>IF(K332=[1]Enums!$A$4, [1]Enums!$A$11, IF(K332=[1]Enums!$B$10, [1]Enums!$A$10, [1]Enums!$A$9))</f>
        <v>Beaker</v>
      </c>
      <c r="N332" s="4" t="str">
        <f>IF(K332=[1]Enums!$A$4, [1]Enums!$A$14, IF(K332=[1]Enums!$B$7, [1]Enums!$A$13, [1]Enums!$A$12))</f>
        <v>Drum</v>
      </c>
      <c r="O332" s="4" t="str">
        <f>IF(K332=[1]Enums!$A$4, [1]Enums!$A$17, IF(K332=[1]Enums!$B$7, [1]Enums!$A$16, [1]Enums!$A$15))</f>
        <v>Chemical Vat</v>
      </c>
    </row>
    <row r="333" spans="1:15">
      <c r="A333" s="4"/>
      <c r="B333" s="21" t="s">
        <v>960</v>
      </c>
      <c r="C333" s="21" t="s">
        <v>1292</v>
      </c>
      <c r="D333" s="42" t="s">
        <v>2284</v>
      </c>
      <c r="E333" s="21" t="s">
        <v>2285</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c r="B334" s="21"/>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E334"/>
  <sheetViews>
    <sheetView workbookViewId="0">
      <pane ySplit="1" topLeftCell="A47" activePane="bottomLeft" state="frozen"/>
      <selection pane="bottomLeft" activeCell="G15" sqref="G15"/>
    </sheetView>
  </sheetViews>
  <sheetFormatPr baseColWidth="10" defaultColWidth="8.83203125" defaultRowHeight="12" x14ac:dyDescent="0"/>
  <cols>
    <col min="3" max="3" width="28.33203125" customWidth="1"/>
    <col min="4" max="4" width="29.1640625" customWidth="1"/>
    <col min="5" max="5" width="19.33203125" customWidth="1"/>
  </cols>
  <sheetData>
    <row r="1" spans="1:5">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c r="A2" s="4" t="str">
        <f>[1]Enums!$A$94</f>
        <v>1.0.0</v>
      </c>
      <c r="B2" s="18" t="s">
        <v>146</v>
      </c>
      <c r="C2" t="str">
        <f>E2&amp;" ("&amp;D2&amp;")"</f>
        <v>Vial (Crude Oil)</v>
      </c>
      <c r="D2" t="str">
        <f>[1]Compounds!$B$104</f>
        <v>Crude Oil</v>
      </c>
      <c r="E2" t="str">
        <f>IF(VLOOKUP(D2,[1]Compounds!B:D,3,FALSE)=[1]Enums!$A$2,[1]Enums!$A$6,IF(VLOOKUP(D2,[1]Compounds!B:D,3,FALSE)=[1]Enums!$A$3,[1]Enums!$A$7,[1]Enums!$A$8))</f>
        <v>Vial</v>
      </c>
    </row>
    <row r="3" spans="1:5">
      <c r="A3" s="4" t="str">
        <f>[1]Enums!$A$94</f>
        <v>1.0.0</v>
      </c>
      <c r="B3" s="18" t="s">
        <v>147</v>
      </c>
      <c r="C3" t="str">
        <f t="shared" ref="C3:C10" si="0">E3&amp;" ("&amp;D3&amp;")"</f>
        <v>Beaker (Crude Oil)</v>
      </c>
      <c r="D3" t="str">
        <f>[1]Compounds!$B$104</f>
        <v>Crude Oil</v>
      </c>
      <c r="E3" t="str">
        <f>IF(VLOOKUP(D3,[1]Compounds!B:D,3,FALSE)=[1]Enums!$A$2,[1]Enums!$A$9,IF(VLOOKUP(D3,[1]Compounds!B:D,3,FALSE)=[1]Enums!$A$3,[1]Enums!$A$10,[1]Enums!$A$11))</f>
        <v>Beaker</v>
      </c>
    </row>
    <row r="4" spans="1:5">
      <c r="A4" s="4" t="str">
        <f>[1]Enums!$A$94</f>
        <v>1.0.0</v>
      </c>
      <c r="B4" s="18" t="s">
        <v>148</v>
      </c>
      <c r="C4" t="str">
        <f t="shared" si="0"/>
        <v>Drum (Crude Oil)</v>
      </c>
      <c r="D4" t="str">
        <f>[1]Compounds!$B$104</f>
        <v>Crude Oil</v>
      </c>
      <c r="E4" t="str">
        <f>IF(VLOOKUP(D4,[1]Compounds!B:D,3,FALSE)=[1]Enums!$A$2,[1]Enums!$A$12,IF(VLOOKUP(D4,[1]Compounds!B:D,3,FALSE)=[1]Enums!$A$3,[1]Enums!$A$13,[1]Enums!$A$14))</f>
        <v>Drum</v>
      </c>
    </row>
    <row r="5" spans="1:5">
      <c r="A5" s="4" t="str">
        <f>[1]Enums!$A$94</f>
        <v>1.0.0</v>
      </c>
      <c r="B5" s="18" t="s">
        <v>149</v>
      </c>
      <c r="C5" t="str">
        <f t="shared" si="0"/>
        <v>Vial (Naphthalene)</v>
      </c>
      <c r="D5" t="str">
        <f>[1]Compounds!$B$209</f>
        <v>Naphthalene</v>
      </c>
      <c r="E5" t="str">
        <f>IF(VLOOKUP(D5,[1]Compounds!B:D,3,FALSE)=[1]Enums!$A$2,[1]Enums!$A$6,IF(VLOOKUP(D5,[1]Compounds!B:D,3,FALSE)=[1]Enums!$A$3,[1]Enums!$A$7,[1]Enums!$A$8))</f>
        <v>Vial</v>
      </c>
    </row>
    <row r="6" spans="1:5">
      <c r="A6" s="4" t="str">
        <f>[1]Enums!$A$94</f>
        <v>1.0.0</v>
      </c>
      <c r="B6" s="18" t="s">
        <v>150</v>
      </c>
      <c r="C6" t="str">
        <f t="shared" si="0"/>
        <v>Beaker (Naphthalene)</v>
      </c>
      <c r="D6" t="str">
        <f>[1]Compounds!$B$209</f>
        <v>Naphthalene</v>
      </c>
      <c r="E6" t="str">
        <f>IF(VLOOKUP(D6,[1]Compounds!B:D,3,FALSE)=[1]Enums!$A$2,[1]Enums!$A$9,IF(VLOOKUP(D6,[1]Compounds!B:D,3,FALSE)=[1]Enums!$A$3,[1]Enums!$A$10,[1]Enums!$A$11))</f>
        <v>Beaker</v>
      </c>
    </row>
    <row r="7" spans="1:5">
      <c r="A7" s="4" t="str">
        <f>[1]Enums!$A$94</f>
        <v>1.0.0</v>
      </c>
      <c r="B7" s="18" t="s">
        <v>151</v>
      </c>
      <c r="C7" t="str">
        <f t="shared" si="0"/>
        <v>Drum (Naphthalene)</v>
      </c>
      <c r="D7" t="str">
        <f>[1]Compounds!$B$209</f>
        <v>Naphthalene</v>
      </c>
      <c r="E7" t="str">
        <f>IF(VLOOKUP(D7,[1]Compounds!B:D,3,FALSE)=[1]Enums!$A$2,[1]Enums!$A$12,IF(VLOOKUP(D7,[1]Compounds!B:D,3,FALSE)=[1]Enums!$A$3,[1]Enums!$A$13,[1]Enums!$A$14))</f>
        <v>Drum</v>
      </c>
    </row>
    <row r="8" spans="1:5">
      <c r="A8" s="4" t="str">
        <f>[1]Enums!$A$94</f>
        <v>1.0.0</v>
      </c>
      <c r="B8" s="18" t="s">
        <v>152</v>
      </c>
      <c r="C8" t="str">
        <f t="shared" si="0"/>
        <v>Vial (Benzene-Toluene-Xylene)</v>
      </c>
      <c r="D8" t="str">
        <f>[1]Compounds!$B$60</f>
        <v>Benzene-Toluene-Xylene</v>
      </c>
      <c r="E8" t="str">
        <f>IF(VLOOKUP(D8,[1]Compounds!B:D,3,FALSE)=[1]Enums!$A$2,[1]Enums!$A$6,IF(VLOOKUP(D8,[1]Compounds!B:D,3,FALSE)=[1]Enums!$A$3,[1]Enums!$A$7,[1]Enums!$A$8))</f>
        <v>Vial</v>
      </c>
    </row>
    <row r="9" spans="1:5">
      <c r="A9" s="4" t="str">
        <f>[1]Enums!$A$94</f>
        <v>1.0.0</v>
      </c>
      <c r="B9" s="18" t="s">
        <v>153</v>
      </c>
      <c r="C9" t="str">
        <f t="shared" si="0"/>
        <v>Beaker (Benzene-Toluene-Xylene)</v>
      </c>
      <c r="D9" t="str">
        <f>[1]Compounds!$B$60</f>
        <v>Benzene-Toluene-Xylene</v>
      </c>
      <c r="E9" t="str">
        <f>IF(VLOOKUP(D9,[1]Compounds!B:D,3,FALSE)=[1]Enums!$A$2,[1]Enums!$A$9,IF(VLOOKUP(D9,[1]Compounds!B:D,3,FALSE)=[1]Enums!$A$3,[1]Enums!$A$10,[1]Enums!$A$11))</f>
        <v>Beaker</v>
      </c>
    </row>
    <row r="10" spans="1:5">
      <c r="A10" s="4" t="str">
        <f>[1]Enums!$A$94</f>
        <v>1.0.0</v>
      </c>
      <c r="B10" s="18" t="s">
        <v>154</v>
      </c>
      <c r="C10" t="str">
        <f t="shared" si="0"/>
        <v>Drum (Benzene-Toluene-Xylene)</v>
      </c>
      <c r="D10" t="str">
        <f>[1]Compounds!$B$60</f>
        <v>Benzene-Toluene-Xylene</v>
      </c>
      <c r="E10" t="str">
        <f>IF(VLOOKUP(D10,[1]Compounds!B:D,3,FALSE)=[1]Enums!$A$2,[1]Enums!$A$12,IF(VLOOKUP(D10,[1]Compounds!B:D,3,FALSE)=[1]Enums!$A$3,[1]Enums!$A$13,[1]Enums!$A$14))</f>
        <v>Drum</v>
      </c>
    </row>
    <row r="11" spans="1:5">
      <c r="A11" s="4" t="str">
        <f>[1]Enums!$A$94</f>
        <v>1.0.0</v>
      </c>
      <c r="B11" s="18" t="s">
        <v>155</v>
      </c>
      <c r="C11" t="str">
        <f t="shared" ref="C11:C34" si="1">E11&amp;" ("&amp;D11&amp;")"</f>
        <v>Vial (Gas Oil)</v>
      </c>
      <c r="D11" t="str">
        <f>[1]Compounds!$B$142</f>
        <v>Gas Oil</v>
      </c>
      <c r="E11" t="str">
        <f>IF(VLOOKUP(D11,[1]Compounds!B:D,3,FALSE)=[1]Enums!$A$2,[1]Enums!$A$6,IF(VLOOKUP(D11,[1]Compounds!B:D,3,FALSE)=[1]Enums!$A$3,[1]Enums!$A$7,[1]Enums!$A$8))</f>
        <v>Vial</v>
      </c>
    </row>
    <row r="12" spans="1:5">
      <c r="A12" s="4" t="str">
        <f>[1]Enums!$A$94</f>
        <v>1.0.0</v>
      </c>
      <c r="B12" s="18" t="s">
        <v>156</v>
      </c>
      <c r="C12" t="str">
        <f t="shared" si="1"/>
        <v>Beaker (Gas Oil)</v>
      </c>
      <c r="D12" t="str">
        <f>[1]Compounds!$B$142</f>
        <v>Gas Oil</v>
      </c>
      <c r="E12" t="str">
        <f>IF(VLOOKUP(D12,[1]Compounds!B:D,3,FALSE)=[1]Enums!$A$2,[1]Enums!$A$9,IF(VLOOKUP(D12,[1]Compounds!B:D,3,FALSE)=[1]Enums!$A$3,[1]Enums!$A$10,[1]Enums!$A$11))</f>
        <v>Beaker</v>
      </c>
    </row>
    <row r="13" spans="1:5">
      <c r="A13" s="4" t="str">
        <f>[1]Enums!$A$94</f>
        <v>1.0.0</v>
      </c>
      <c r="B13" s="18" t="s">
        <v>157</v>
      </c>
      <c r="C13" t="str">
        <f t="shared" si="1"/>
        <v>Drum (Gas Oil)</v>
      </c>
      <c r="D13" t="str">
        <f>[1]Compounds!$B$142</f>
        <v>Gas Oil</v>
      </c>
      <c r="E13" t="str">
        <f>IF(VLOOKUP(D13,[1]Compounds!B:D,3,FALSE)=[1]Enums!$A$2,[1]Enums!$A$12,IF(VLOOKUP(D13,[1]Compounds!B:D,3,FALSE)=[1]Enums!$A$3,[1]Enums!$A$13,[1]Enums!$A$14))</f>
        <v>Drum</v>
      </c>
    </row>
    <row r="14" spans="1:5">
      <c r="A14" s="4" t="str">
        <f>[1]Enums!$A$94</f>
        <v>1.0.0</v>
      </c>
      <c r="B14" s="18" t="s">
        <v>266</v>
      </c>
      <c r="C14" t="str">
        <f t="shared" si="1"/>
        <v>Vial (NeoPentane)</v>
      </c>
      <c r="D14" t="str">
        <f>[1]Compounds!$B$212</f>
        <v>NeoPentane</v>
      </c>
      <c r="E14" t="str">
        <f>IF(VLOOKUP(D14,[1]Compounds!B:D,3,FALSE)=[1]Enums!$A$2,[1]Enums!$A$6,IF(VLOOKUP(D14,[1]Compounds!B:D,3,FALSE)=[1]Enums!$A$3,[1]Enums!$A$7,[1]Enums!$A$8))</f>
        <v>Vial</v>
      </c>
    </row>
    <row r="15" spans="1:5">
      <c r="A15" s="4" t="str">
        <f>[1]Enums!$A$94</f>
        <v>1.0.0</v>
      </c>
      <c r="B15" s="18" t="s">
        <v>267</v>
      </c>
      <c r="C15" t="str">
        <f t="shared" si="1"/>
        <v>Beaker (NeoPentane)</v>
      </c>
      <c r="D15" t="str">
        <f>[1]Compounds!$B$212</f>
        <v>NeoPentane</v>
      </c>
      <c r="E15" t="str">
        <f>IF(VLOOKUP(D15,[1]Compounds!B:D,3,FALSE)=[1]Enums!$A$2,[1]Enums!$A$9,IF(VLOOKUP(D15,[1]Compounds!B:D,3,FALSE)=[1]Enums!$A$3,[1]Enums!$A$10,[1]Enums!$A$11))</f>
        <v>Beaker</v>
      </c>
    </row>
    <row r="16" spans="1:5">
      <c r="A16" s="4" t="str">
        <f>[1]Enums!$A$94</f>
        <v>1.0.0</v>
      </c>
      <c r="B16" s="18" t="s">
        <v>268</v>
      </c>
      <c r="C16" t="str">
        <f t="shared" si="1"/>
        <v>Drum (NeoPentane)</v>
      </c>
      <c r="D16" t="str">
        <f>[1]Compounds!$B$212</f>
        <v>NeoPentane</v>
      </c>
      <c r="E16" t="str">
        <f>IF(VLOOKUP(D16,[1]Compounds!B:D,3,FALSE)=[1]Enums!$A$2,[1]Enums!$A$12,IF(VLOOKUP(D16,[1]Compounds!B:D,3,FALSE)=[1]Enums!$A$3,[1]Enums!$A$13,[1]Enums!$A$14))</f>
        <v>Drum</v>
      </c>
    </row>
    <row r="17" spans="1:5">
      <c r="A17" s="4" t="str">
        <f>[1]Enums!$A$94</f>
        <v>1.0.0</v>
      </c>
      <c r="B17" s="18" t="s">
        <v>269</v>
      </c>
      <c r="C17" t="str">
        <f t="shared" si="1"/>
        <v>Flask (Methane)</v>
      </c>
      <c r="D17" t="str">
        <f>[1]Compounds!$B$193</f>
        <v>Methane</v>
      </c>
      <c r="E17" t="str">
        <f>IF(VLOOKUP(D17,[1]Compounds!B:D,3,FALSE)=[1]Enums!$A$2,[1]Enums!$A$6,IF(VLOOKUP(D17,[1]Compounds!B:D,3,FALSE)=[1]Enums!$A$3,[1]Enums!$A$7,[1]Enums!$A$8))</f>
        <v>Flask</v>
      </c>
    </row>
    <row r="18" spans="1:5">
      <c r="A18" s="4" t="str">
        <f>[1]Enums!$A$94</f>
        <v>1.0.0</v>
      </c>
      <c r="B18" s="18" t="s">
        <v>270</v>
      </c>
      <c r="C18" t="str">
        <f t="shared" si="1"/>
        <v>Cartridge (Methane)</v>
      </c>
      <c r="D18" t="str">
        <f>[1]Compounds!$B$193</f>
        <v>Methane</v>
      </c>
      <c r="E18" t="str">
        <f>IF(VLOOKUP(D18,[1]Compounds!B:D,3,FALSE)=[1]Enums!$A$2,[1]Enums!$A$9,IF(VLOOKUP(D18,[1]Compounds!B:D,3,FALSE)=[1]Enums!$A$3,[1]Enums!$A$10,[1]Enums!$A$11))</f>
        <v>Cartridge</v>
      </c>
    </row>
    <row r="19" spans="1:5">
      <c r="A19" s="4" t="str">
        <f>[1]Enums!$A$94</f>
        <v>1.0.0</v>
      </c>
      <c r="B19" s="18" t="s">
        <v>271</v>
      </c>
      <c r="C19" t="str">
        <f t="shared" si="1"/>
        <v>Canister (Methane)</v>
      </c>
      <c r="D19" t="str">
        <f>[1]Compounds!$B$193</f>
        <v>Methane</v>
      </c>
      <c r="E19" t="str">
        <f>IF(VLOOKUP(D19,[1]Compounds!B:D,3,FALSE)=[1]Enums!$A$2,[1]Enums!$A$12,IF(VLOOKUP(D19,[1]Compounds!B:D,3,FALSE)=[1]Enums!$A$3,[1]Enums!$A$13,[1]Enums!$A$14))</f>
        <v>Canister</v>
      </c>
    </row>
    <row r="20" spans="1:5">
      <c r="A20" s="4" t="str">
        <f>[1]Enums!$A$94</f>
        <v>1.0.0</v>
      </c>
      <c r="B20" s="18" t="s">
        <v>272</v>
      </c>
      <c r="C20" t="str">
        <f t="shared" si="1"/>
        <v>Flask (Ethane)</v>
      </c>
      <c r="D20" t="str">
        <f>[1]Compounds!$B$125</f>
        <v>Ethane</v>
      </c>
      <c r="E20" t="str">
        <f>IF(VLOOKUP(D20,[1]Compounds!B:D,3,FALSE)=[1]Enums!$A$2,[1]Enums!$A$6,IF(VLOOKUP(D20,[1]Compounds!B:D,3,FALSE)=[1]Enums!$A$3,[1]Enums!$A$7,[1]Enums!$A$8))</f>
        <v>Flask</v>
      </c>
    </row>
    <row r="21" spans="1:5">
      <c r="A21" s="4" t="str">
        <f>[1]Enums!$A$94</f>
        <v>1.0.0</v>
      </c>
      <c r="B21" s="18" t="s">
        <v>273</v>
      </c>
      <c r="C21" t="str">
        <f t="shared" si="1"/>
        <v>Cartridge (Ethane)</v>
      </c>
      <c r="D21" t="str">
        <f>[1]Compounds!$B$125</f>
        <v>Ethane</v>
      </c>
      <c r="E21" t="str">
        <f>IF(VLOOKUP(D21,[1]Compounds!B:D,3,FALSE)=[1]Enums!$A$2,[1]Enums!$A$9,IF(VLOOKUP(D21,[1]Compounds!B:D,3,FALSE)=[1]Enums!$A$3,[1]Enums!$A$10,[1]Enums!$A$11))</f>
        <v>Cartridge</v>
      </c>
    </row>
    <row r="22" spans="1:5">
      <c r="A22" s="4" t="str">
        <f>[1]Enums!$A$94</f>
        <v>1.0.0</v>
      </c>
      <c r="B22" s="18" t="s">
        <v>158</v>
      </c>
      <c r="C22" t="str">
        <f t="shared" si="1"/>
        <v>Canister (Ethane)</v>
      </c>
      <c r="D22" t="str">
        <f>[1]Compounds!$B$125</f>
        <v>Ethane</v>
      </c>
      <c r="E22" t="str">
        <f>IF(VLOOKUP(D22,[1]Compounds!B:D,3,FALSE)=[1]Enums!$A$2,[1]Enums!$A$12,IF(VLOOKUP(D22,[1]Compounds!B:D,3,FALSE)=[1]Enums!$A$3,[1]Enums!$A$13,[1]Enums!$A$14))</f>
        <v>Canister</v>
      </c>
    </row>
    <row r="23" spans="1:5">
      <c r="A23" s="4" t="str">
        <f>[1]Enums!$A$94</f>
        <v>1.0.0</v>
      </c>
      <c r="B23" s="18" t="s">
        <v>159</v>
      </c>
      <c r="C23" t="str">
        <f t="shared" si="1"/>
        <v>Flask (Propane)</v>
      </c>
      <c r="D23" t="str">
        <f>[1]Compounds!$B$246</f>
        <v>Propane</v>
      </c>
      <c r="E23" t="str">
        <f>IF(VLOOKUP(D23,[1]Compounds!B:D,3,FALSE)=[1]Enums!$A$2,[1]Enums!$A$6,IF(VLOOKUP(D23,[1]Compounds!B:D,3,FALSE)=[1]Enums!$A$3,[1]Enums!$A$7,[1]Enums!$A$8))</f>
        <v>Flask</v>
      </c>
    </row>
    <row r="24" spans="1:5">
      <c r="A24" s="4" t="str">
        <f>[1]Enums!$A$94</f>
        <v>1.0.0</v>
      </c>
      <c r="B24" s="18" t="s">
        <v>160</v>
      </c>
      <c r="C24" t="str">
        <f t="shared" si="1"/>
        <v>Cartridge (Propane)</v>
      </c>
      <c r="D24" t="str">
        <f>[1]Compounds!$B$246</f>
        <v>Propane</v>
      </c>
      <c r="E24" t="str">
        <f>IF(VLOOKUP(D24,[1]Compounds!B:D,3,FALSE)=[1]Enums!$A$2,[1]Enums!$A$9,IF(VLOOKUP(D24,[1]Compounds!B:D,3,FALSE)=[1]Enums!$A$3,[1]Enums!$A$10,[1]Enums!$A$11))</f>
        <v>Cartridge</v>
      </c>
    </row>
    <row r="25" spans="1:5">
      <c r="A25" s="4" t="str">
        <f>[1]Enums!$A$94</f>
        <v>1.0.0</v>
      </c>
      <c r="B25" s="18" t="s">
        <v>161</v>
      </c>
      <c r="C25" t="str">
        <f t="shared" si="1"/>
        <v>Canister (Propane)</v>
      </c>
      <c r="D25" t="str">
        <f>[1]Compounds!$B$246</f>
        <v>Propane</v>
      </c>
      <c r="E25" t="str">
        <f>IF(VLOOKUP(D25,[1]Compounds!B:D,3,FALSE)=[1]Enums!$A$2,[1]Enums!$A$12,IF(VLOOKUP(D25,[1]Compounds!B:D,3,FALSE)=[1]Enums!$A$3,[1]Enums!$A$13,[1]Enums!$A$14))</f>
        <v>Canister</v>
      </c>
    </row>
    <row r="26" spans="1:5">
      <c r="A26" s="4" t="str">
        <f>[1]Enums!$A$94</f>
        <v>1.0.0</v>
      </c>
      <c r="B26" s="18" t="s">
        <v>162</v>
      </c>
      <c r="C26" t="str">
        <f t="shared" si="1"/>
        <v>Flask (Butane Isomers)</v>
      </c>
      <c r="D26" t="str">
        <f>[1]Compounds!$B$68</f>
        <v>Butane Isomers</v>
      </c>
      <c r="E26" t="str">
        <f>IF(VLOOKUP(D26,[1]Compounds!B:D,3,FALSE)=[1]Enums!$A$2,[1]Enums!$A$6,IF(VLOOKUP(D26,[1]Compounds!B:D,3,FALSE)=[1]Enums!$A$3,[1]Enums!$A$7,[1]Enums!$A$8))</f>
        <v>Flask</v>
      </c>
    </row>
    <row r="27" spans="1:5">
      <c r="A27" s="4" t="str">
        <f>[1]Enums!$A$94</f>
        <v>1.0.0</v>
      </c>
      <c r="B27" s="18" t="s">
        <v>163</v>
      </c>
      <c r="C27" t="str">
        <f t="shared" si="1"/>
        <v>Cartridge (Butane Isomers)</v>
      </c>
      <c r="D27" t="str">
        <f>[1]Compounds!$B$68</f>
        <v>Butane Isomers</v>
      </c>
      <c r="E27" t="str">
        <f>IF(VLOOKUP(D27,[1]Compounds!B:D,3,FALSE)=[1]Enums!$A$2,[1]Enums!$A$9,IF(VLOOKUP(D27,[1]Compounds!B:D,3,FALSE)=[1]Enums!$A$3,[1]Enums!$A$10,[1]Enums!$A$11))</f>
        <v>Cartridge</v>
      </c>
    </row>
    <row r="28" spans="1:5">
      <c r="A28" s="4" t="str">
        <f>[1]Enums!$A$94</f>
        <v>1.0.0</v>
      </c>
      <c r="B28" s="18" t="s">
        <v>164</v>
      </c>
      <c r="C28" t="str">
        <f t="shared" si="1"/>
        <v>Canister (Butane Isomers)</v>
      </c>
      <c r="D28" t="str">
        <f>[1]Compounds!$B$68</f>
        <v>Butane Isomers</v>
      </c>
      <c r="E28" t="str">
        <f>IF(VLOOKUP(D28,[1]Compounds!B:D,3,FALSE)=[1]Enums!$A$2,[1]Enums!$A$12,IF(VLOOKUP(D28,[1]Compounds!B:D,3,FALSE)=[1]Enums!$A$3,[1]Enums!$A$13,[1]Enums!$A$14))</f>
        <v>Canister</v>
      </c>
    </row>
    <row r="29" spans="1:5">
      <c r="A29" s="4" t="str">
        <f>[1]Enums!$A$94</f>
        <v>1.0.0</v>
      </c>
      <c r="B29" s="18" t="s">
        <v>165</v>
      </c>
      <c r="C29" t="str">
        <f t="shared" si="1"/>
        <v>Vial (Pentane Isomers)</v>
      </c>
      <c r="D29" t="str">
        <f>[1]Compounds!$B$223</f>
        <v>Pentane Isomers</v>
      </c>
      <c r="E29" t="str">
        <f>IF(VLOOKUP(D29,[1]Compounds!B:D,3,FALSE)=[1]Enums!$A$2,[1]Enums!$A$6,IF(VLOOKUP(D29,[1]Compounds!B:D,3,FALSE)=[1]Enums!$A$3,[1]Enums!$A$7,[1]Enums!$A$8))</f>
        <v>Vial</v>
      </c>
    </row>
    <row r="30" spans="1:5">
      <c r="A30" s="4" t="str">
        <f>[1]Enums!$A$94</f>
        <v>1.0.0</v>
      </c>
      <c r="B30" s="18" t="s">
        <v>166</v>
      </c>
      <c r="C30" t="str">
        <f t="shared" si="1"/>
        <v>Beaker (Pentane Isomers)</v>
      </c>
      <c r="D30" t="str">
        <f>[1]Compounds!$B$223</f>
        <v>Pentane Isomers</v>
      </c>
      <c r="E30" t="str">
        <f>IF(VLOOKUP(D30,[1]Compounds!B:D,3,FALSE)=[1]Enums!$A$2,[1]Enums!$A$9,IF(VLOOKUP(D30,[1]Compounds!B:D,3,FALSE)=[1]Enums!$A$3,[1]Enums!$A$10,[1]Enums!$A$11))</f>
        <v>Beaker</v>
      </c>
    </row>
    <row r="31" spans="1:5">
      <c r="A31" s="4" t="str">
        <f>[1]Enums!$A$94</f>
        <v>1.0.0</v>
      </c>
      <c r="B31" s="18" t="s">
        <v>167</v>
      </c>
      <c r="C31" t="str">
        <f t="shared" si="1"/>
        <v>Drum (Pentane Isomers)</v>
      </c>
      <c r="D31" t="str">
        <f>[1]Compounds!$B$223</f>
        <v>Pentane Isomers</v>
      </c>
      <c r="E31" t="str">
        <f>IF(VLOOKUP(D31,[1]Compounds!B:D,3,FALSE)=[1]Enums!$A$2,[1]Enums!$A$12,IF(VLOOKUP(D31,[1]Compounds!B:D,3,FALSE)=[1]Enums!$A$3,[1]Enums!$A$13,[1]Enums!$A$14))</f>
        <v>Drum</v>
      </c>
    </row>
    <row r="32" spans="1:5">
      <c r="A32" s="4" t="str">
        <f>[1]Enums!$A$94</f>
        <v>1.0.0</v>
      </c>
      <c r="B32" s="18" t="s">
        <v>168</v>
      </c>
      <c r="C32" t="str">
        <f t="shared" si="1"/>
        <v>Vial (Hexane Isomers)</v>
      </c>
      <c r="D32" t="str">
        <f>[1]Compounds!$B$150</f>
        <v>Hexane Isomers</v>
      </c>
      <c r="E32" t="str">
        <f>IF(VLOOKUP(D32,[1]Compounds!B:D,3,FALSE)=[1]Enums!$A$2,[1]Enums!$A$6,IF(VLOOKUP(D32,[1]Compounds!B:D,3,FALSE)=[1]Enums!$A$3,[1]Enums!$A$7,[1]Enums!$A$8))</f>
        <v>Vial</v>
      </c>
    </row>
    <row r="33" spans="1:5">
      <c r="A33" s="4" t="str">
        <f>[1]Enums!$A$94</f>
        <v>1.0.0</v>
      </c>
      <c r="B33" s="18" t="s">
        <v>169</v>
      </c>
      <c r="C33" t="str">
        <f t="shared" si="1"/>
        <v>Beaker (Hexane Isomers)</v>
      </c>
      <c r="D33" t="str">
        <f>[1]Compounds!$B$150</f>
        <v>Hexane Isomers</v>
      </c>
      <c r="E33" t="str">
        <f>IF(VLOOKUP(D33,[1]Compounds!B:D,3,FALSE)=[1]Enums!$A$2,[1]Enums!$A$9,IF(VLOOKUP(D33,[1]Compounds!B:D,3,FALSE)=[1]Enums!$A$3,[1]Enums!$A$10,[1]Enums!$A$11))</f>
        <v>Beaker</v>
      </c>
    </row>
    <row r="34" spans="1:5">
      <c r="A34" s="4" t="str">
        <f>[1]Enums!$A$94</f>
        <v>1.0.0</v>
      </c>
      <c r="B34" s="18" t="s">
        <v>170</v>
      </c>
      <c r="C34" t="str">
        <f t="shared" si="1"/>
        <v>Drum (Hexane Isomers)</v>
      </c>
      <c r="D34" t="str">
        <f>[1]Compounds!$B$150</f>
        <v>Hexane Isomers</v>
      </c>
      <c r="E34" t="str">
        <f>IF(VLOOKUP(D34,[1]Compounds!B:D,3,FALSE)=[1]Enums!$A$2,[1]Enums!$A$12,IF(VLOOKUP(D34,[1]Compounds!B:D,3,FALSE)=[1]Enums!$A$3,[1]Enums!$A$13,[1]Enums!$A$14))</f>
        <v>Drum</v>
      </c>
    </row>
    <row r="35" spans="1:5">
      <c r="A35" s="4" t="str">
        <f>[1]Enums!$A$94</f>
        <v>1.0.0</v>
      </c>
      <c r="B35" s="18" t="s">
        <v>171</v>
      </c>
      <c r="C35" t="str">
        <f t="shared" ref="C35:C40" si="2">E35&amp;" ("&amp;D35&amp;")"</f>
        <v>Vial (Light Naphtha)</v>
      </c>
      <c r="D35" t="str">
        <f>[1]Compounds!$B$167</f>
        <v>Light Naphtha</v>
      </c>
      <c r="E35" t="str">
        <f>IF(VLOOKUP(D35,[1]Compounds!B:D,3,FALSE)=[1]Enums!$A$2,[1]Enums!$A$6,IF(VLOOKUP(D35,[1]Compounds!B:D,3,FALSE)=[1]Enums!$A$3,[1]Enums!$A$7,[1]Enums!$A$8))</f>
        <v>Vial</v>
      </c>
    </row>
    <row r="36" spans="1:5">
      <c r="A36" s="4" t="str">
        <f>[1]Enums!$A$94</f>
        <v>1.0.0</v>
      </c>
      <c r="B36" s="18" t="s">
        <v>172</v>
      </c>
      <c r="C36" t="str">
        <f t="shared" si="2"/>
        <v>Beaker (Light Naphtha)</v>
      </c>
      <c r="D36" t="str">
        <f>[1]Compounds!$B$167</f>
        <v>Light Naphtha</v>
      </c>
      <c r="E36" t="str">
        <f>IF(VLOOKUP(D36,[1]Compounds!B:D,3,FALSE)=[1]Enums!$A$2,[1]Enums!$A$9,IF(VLOOKUP(D36,[1]Compounds!B:D,3,FALSE)=[1]Enums!$A$3,[1]Enums!$A$10,[1]Enums!$A$11))</f>
        <v>Beaker</v>
      </c>
    </row>
    <row r="37" spans="1:5">
      <c r="A37" s="4" t="str">
        <f>[1]Enums!$A$94</f>
        <v>1.0.0</v>
      </c>
      <c r="B37" s="18" t="s">
        <v>173</v>
      </c>
      <c r="C37" t="str">
        <f t="shared" si="2"/>
        <v>Drum (Light Naphtha)</v>
      </c>
      <c r="D37" t="str">
        <f>[1]Compounds!$B$167</f>
        <v>Light Naphtha</v>
      </c>
      <c r="E37" t="str">
        <f>IF(VLOOKUP(D37,[1]Compounds!B:D,3,FALSE)=[1]Enums!$A$2,[1]Enums!$A$12,IF(VLOOKUP(D37,[1]Compounds!B:D,3,FALSE)=[1]Enums!$A$3,[1]Enums!$A$13,[1]Enums!$A$14))</f>
        <v>Drum</v>
      </c>
    </row>
    <row r="38" spans="1:5">
      <c r="A38" s="4" t="str">
        <f>[1]Enums!$A$94</f>
        <v>1.0.0</v>
      </c>
      <c r="B38" s="18" t="s">
        <v>174</v>
      </c>
      <c r="C38" t="str">
        <f t="shared" si="2"/>
        <v>Vial (Heavy Naphtha)</v>
      </c>
      <c r="D38" t="str">
        <f>[1]Compounds!$B$147</f>
        <v>Heavy Naphtha</v>
      </c>
      <c r="E38" t="str">
        <f>IF(VLOOKUP(D38,[1]Compounds!B:D,3,FALSE)=[1]Enums!$A$2,[1]Enums!$A$6,IF(VLOOKUP(D38,[1]Compounds!B:D,3,FALSE)=[1]Enums!$A$3,[1]Enums!$A$7,[1]Enums!$A$8))</f>
        <v>Vial</v>
      </c>
    </row>
    <row r="39" spans="1:5">
      <c r="A39" s="4" t="str">
        <f>[1]Enums!$A$94</f>
        <v>1.0.0</v>
      </c>
      <c r="B39" s="18" t="s">
        <v>175</v>
      </c>
      <c r="C39" t="str">
        <f t="shared" si="2"/>
        <v>Beaker (Heavy Naphtha)</v>
      </c>
      <c r="D39" t="str">
        <f>[1]Compounds!$B$147</f>
        <v>Heavy Naphtha</v>
      </c>
      <c r="E39" t="str">
        <f>IF(VLOOKUP(D39,[1]Compounds!B:D,3,FALSE)=[1]Enums!$A$2,[1]Enums!$A$9,IF(VLOOKUP(D39,[1]Compounds!B:D,3,FALSE)=[1]Enums!$A$3,[1]Enums!$A$10,[1]Enums!$A$11))</f>
        <v>Beaker</v>
      </c>
    </row>
    <row r="40" spans="1:5">
      <c r="A40" s="4" t="str">
        <f>[1]Enums!$A$94</f>
        <v>1.0.0</v>
      </c>
      <c r="B40" s="18" t="s">
        <v>176</v>
      </c>
      <c r="C40" t="str">
        <f t="shared" si="2"/>
        <v>Drum (Heavy Naphtha)</v>
      </c>
      <c r="D40" t="str">
        <f>[1]Compounds!$B$147</f>
        <v>Heavy Naphtha</v>
      </c>
      <c r="E40" t="str">
        <f>IF(VLOOKUP(D40,[1]Compounds!B:D,3,FALSE)=[1]Enums!$A$2,[1]Enums!$A$12,IF(VLOOKUP(D40,[1]Compounds!B:D,3,FALSE)=[1]Enums!$A$3,[1]Enums!$A$13,[1]Enums!$A$14))</f>
        <v>Drum</v>
      </c>
    </row>
    <row r="41" spans="1:5">
      <c r="A41" s="4" t="str">
        <f>[1]Enums!$A$94</f>
        <v>1.0.0</v>
      </c>
      <c r="B41" s="18" t="s">
        <v>177</v>
      </c>
      <c r="C41" t="str">
        <f t="shared" ref="C41:C49" si="3">E41&amp;" ("&amp;D41&amp;")"</f>
        <v>Vial (Light Naphthenes)</v>
      </c>
      <c r="D41" t="str">
        <f>[1]Compounds!$B$168</f>
        <v>Light Naphthenes</v>
      </c>
      <c r="E41" t="str">
        <f>IF(VLOOKUP(D41,[1]Compounds!B:D,3,FALSE)=[1]Enums!$A$2,[1]Enums!$A$6,IF(VLOOKUP(D41,[1]Compounds!B:D,3,FALSE)=[1]Enums!$A$3,[1]Enums!$A$7,[1]Enums!$A$8))</f>
        <v>Vial</v>
      </c>
    </row>
    <row r="42" spans="1:5">
      <c r="A42" s="4" t="str">
        <f>[1]Enums!$A$94</f>
        <v>1.0.0</v>
      </c>
      <c r="B42" s="18" t="s">
        <v>178</v>
      </c>
      <c r="C42" t="str">
        <f t="shared" si="3"/>
        <v>Beaker (Light Naphthenes)</v>
      </c>
      <c r="D42" t="str">
        <f>[1]Compounds!$B$168</f>
        <v>Light Naphthenes</v>
      </c>
      <c r="E42" t="str">
        <f>IF(VLOOKUP(D42,[1]Compounds!B:D,3,FALSE)=[1]Enums!$A$2,[1]Enums!$A$9,IF(VLOOKUP(D42,[1]Compounds!B:D,3,FALSE)=[1]Enums!$A$3,[1]Enums!$A$10,[1]Enums!$A$11))</f>
        <v>Beaker</v>
      </c>
    </row>
    <row r="43" spans="1:5">
      <c r="A43" s="4" t="str">
        <f>[1]Enums!$A$94</f>
        <v>1.0.0</v>
      </c>
      <c r="B43" s="18" t="s">
        <v>179</v>
      </c>
      <c r="C43" t="str">
        <f t="shared" si="3"/>
        <v>Drum (Light Naphthenes)</v>
      </c>
      <c r="D43" t="str">
        <f>[1]Compounds!$B$168</f>
        <v>Light Naphthenes</v>
      </c>
      <c r="E43" t="str">
        <f>IF(VLOOKUP(D43,[1]Compounds!B:D,3,FALSE)=[1]Enums!$A$2,[1]Enums!$A$12,IF(VLOOKUP(D43,[1]Compounds!B:D,3,FALSE)=[1]Enums!$A$3,[1]Enums!$A$13,[1]Enums!$A$14))</f>
        <v>Drum</v>
      </c>
    </row>
    <row r="44" spans="1:5">
      <c r="A44" s="4" t="str">
        <f>[1]Enums!$A$94</f>
        <v>1.0.0</v>
      </c>
      <c r="B44" s="18" t="s">
        <v>180</v>
      </c>
      <c r="C44" t="str">
        <f t="shared" si="3"/>
        <v>Vial (Light Olefins)</v>
      </c>
      <c r="D44" t="str">
        <f>[1]Compounds!$B$169</f>
        <v>Light Olefins</v>
      </c>
      <c r="E44" t="str">
        <f>IF(VLOOKUP(D44,[1]Compounds!B:D,3,FALSE)=[1]Enums!$A$2,[1]Enums!$A$6,IF(VLOOKUP(D44,[1]Compounds!B:D,3,FALSE)=[1]Enums!$A$3,[1]Enums!$A$7,[1]Enums!$A$8))</f>
        <v>Vial</v>
      </c>
    </row>
    <row r="45" spans="1:5">
      <c r="A45" s="4" t="str">
        <f>[1]Enums!$A$94</f>
        <v>1.0.0</v>
      </c>
      <c r="B45" s="18" t="s">
        <v>181</v>
      </c>
      <c r="C45" t="str">
        <f t="shared" si="3"/>
        <v>Beaker (Light Olefins)</v>
      </c>
      <c r="D45" t="str">
        <f>[1]Compounds!$B$169</f>
        <v>Light Olefins</v>
      </c>
      <c r="E45" t="str">
        <f>IF(VLOOKUP(D45,[1]Compounds!B:D,3,FALSE)=[1]Enums!$A$2,[1]Enums!$A$9,IF(VLOOKUP(D45,[1]Compounds!B:D,3,FALSE)=[1]Enums!$A$3,[1]Enums!$A$10,[1]Enums!$A$11))</f>
        <v>Beaker</v>
      </c>
    </row>
    <row r="46" spans="1:5">
      <c r="A46" s="4" t="str">
        <f>[1]Enums!$A$94</f>
        <v>1.0.0</v>
      </c>
      <c r="B46" s="18" t="s">
        <v>182</v>
      </c>
      <c r="C46" t="str">
        <f t="shared" si="3"/>
        <v>Drum (Light Olefins)</v>
      </c>
      <c r="D46" t="str">
        <f>[1]Compounds!$B$169</f>
        <v>Light Olefins</v>
      </c>
      <c r="E46" t="str">
        <f>IF(VLOOKUP(D46,[1]Compounds!B:D,3,FALSE)=[1]Enums!$A$2,[1]Enums!$A$12,IF(VLOOKUP(D46,[1]Compounds!B:D,3,FALSE)=[1]Enums!$A$3,[1]Enums!$A$13,[1]Enums!$A$14))</f>
        <v>Drum</v>
      </c>
    </row>
    <row r="47" spans="1:5">
      <c r="A47" s="4" t="str">
        <f>[1]Enums!$A$94</f>
        <v>1.0.0</v>
      </c>
      <c r="B47" s="18" t="s">
        <v>183</v>
      </c>
      <c r="C47" t="str">
        <f t="shared" si="3"/>
        <v>Vial (Light Parrafins)</v>
      </c>
      <c r="D47" t="str">
        <f>[1]Compounds!$B$170</f>
        <v>Light Parrafins</v>
      </c>
      <c r="E47" t="str">
        <f>IF(VLOOKUP(D47,[1]Compounds!B:D,3,FALSE)=[1]Enums!$A$2,[1]Enums!$A$6,IF(VLOOKUP(D47,[1]Compounds!B:D,3,FALSE)=[1]Enums!$A$3,[1]Enums!$A$7,[1]Enums!$A$8))</f>
        <v>Vial</v>
      </c>
    </row>
    <row r="48" spans="1:5">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c r="A54" s="4" t="str">
        <f>[1]Enums!$A$94</f>
        <v>1.0.0</v>
      </c>
      <c r="B54" s="18" t="s">
        <v>184</v>
      </c>
      <c r="C54" t="str">
        <f t="shared" si="4"/>
        <v>Beaker (IsoButane)</v>
      </c>
      <c r="D54" t="str">
        <f>[1]Compounds!$B$160</f>
        <v>IsoButane</v>
      </c>
      <c r="E54" t="str">
        <f>IF(VLOOKUP(D54,[1]Compounds!B:D,3,FALSE)=[1]Enums!$A$2,[1]Enums!$A$9,IF(VLOOKUP(D54,[1]Compounds!B:D,3,FALSE)=[1]Enums!$A$3,[1]Enums!$A$10,[1]Enums!$A$11))</f>
        <v>Beaker</v>
      </c>
    </row>
    <row r="55" spans="1:5">
      <c r="A55" s="4" t="str">
        <f>[1]Enums!$A$94</f>
        <v>1.0.0</v>
      </c>
      <c r="B55" s="18" t="s">
        <v>185</v>
      </c>
      <c r="C55" t="str">
        <f t="shared" si="4"/>
        <v>Drum (IsoButane)</v>
      </c>
      <c r="D55" t="str">
        <f>[1]Compounds!$B$160</f>
        <v>IsoButane</v>
      </c>
      <c r="E55" t="str">
        <f>IF(VLOOKUP(D55,[1]Compounds!B:D,3,FALSE)=[1]Enums!$A$2,[1]Enums!$A$12,IF(VLOOKUP(D55,[1]Compounds!B:D,3,FALSE)=[1]Enums!$A$3,[1]Enums!$A$13,[1]Enums!$A$14))</f>
        <v>Drum</v>
      </c>
    </row>
    <row r="56" spans="1:5">
      <c r="A56" s="4" t="str">
        <f>[1]Enums!$A$94</f>
        <v>1.0.0</v>
      </c>
      <c r="B56" s="18" t="s">
        <v>186</v>
      </c>
      <c r="C56" t="str">
        <f t="shared" si="4"/>
        <v>Vial (Naphtha)</v>
      </c>
      <c r="D56" t="str">
        <f>[1]Compounds!$B$208</f>
        <v>Naphtha</v>
      </c>
      <c r="E56" t="str">
        <f>IF(VLOOKUP(D56,[1]Compounds!B:D,3,FALSE)=[1]Enums!$A$2,[1]Enums!$A$6,IF(VLOOKUP(D56,[1]Compounds!B:D,3,FALSE)=[1]Enums!$A$3,[1]Enums!$A$7,[1]Enums!$A$8))</f>
        <v>Vial</v>
      </c>
    </row>
    <row r="57" spans="1:5">
      <c r="A57" s="4" t="str">
        <f>[1]Enums!$A$94</f>
        <v>1.0.0</v>
      </c>
      <c r="B57" s="18" t="s">
        <v>187</v>
      </c>
      <c r="C57" t="str">
        <f t="shared" si="4"/>
        <v>Beaker (Naphtha)</v>
      </c>
      <c r="D57" t="str">
        <f>[1]Compounds!$B$208</f>
        <v>Naphtha</v>
      </c>
      <c r="E57" t="str">
        <f>IF(VLOOKUP(D57,[1]Compounds!B:D,3,FALSE)=[1]Enums!$A$2,[1]Enums!$A$9,IF(VLOOKUP(D57,[1]Compounds!B:D,3,FALSE)=[1]Enums!$A$3,[1]Enums!$A$10,[1]Enums!$A$11))</f>
        <v>Beaker</v>
      </c>
    </row>
    <row r="58" spans="1:5">
      <c r="A58" s="4" t="str">
        <f>[1]Enums!$A$94</f>
        <v>1.0.0</v>
      </c>
      <c r="B58" s="18" t="s">
        <v>188</v>
      </c>
      <c r="C58" t="str">
        <f t="shared" si="4"/>
        <v>Drum (Naphtha)</v>
      </c>
      <c r="D58" t="str">
        <f>[1]Compounds!$B$208</f>
        <v>Naphtha</v>
      </c>
      <c r="E58" t="str">
        <f>IF(VLOOKUP(D58,[1]Compounds!B:D,3,FALSE)=[1]Enums!$A$2,[1]Enums!$A$12,IF(VLOOKUP(D58,[1]Compounds!B:D,3,FALSE)=[1]Enums!$A$3,[1]Enums!$A$13,[1]Enums!$A$14))</f>
        <v>Drum</v>
      </c>
    </row>
    <row r="59" spans="1:5">
      <c r="A59" s="4" t="str">
        <f>[1]Enums!$A$94</f>
        <v>1.0.0</v>
      </c>
      <c r="B59" s="18" t="s">
        <v>189</v>
      </c>
      <c r="C59" t="str">
        <f t="shared" si="4"/>
        <v>Vial (IsoPentane)</v>
      </c>
      <c r="D59" t="str">
        <f>[1]Compounds!$B$161</f>
        <v>IsoPentane</v>
      </c>
      <c r="E59" t="str">
        <f>IF(VLOOKUP(D59,[1]Compounds!B:D,3,FALSE)=[1]Enums!$A$2,[1]Enums!$A$6,IF(VLOOKUP(D59,[1]Compounds!B:D,3,FALSE)=[1]Enums!$A$3,[1]Enums!$A$7,[1]Enums!$A$8))</f>
        <v>Vial</v>
      </c>
    </row>
    <row r="60" spans="1:5">
      <c r="A60" s="4" t="str">
        <f>[1]Enums!$A$94</f>
        <v>1.0.0</v>
      </c>
      <c r="B60" s="18" t="s">
        <v>190</v>
      </c>
      <c r="C60" t="str">
        <f t="shared" si="4"/>
        <v>Beaker (IsoPentane)</v>
      </c>
      <c r="D60" t="str">
        <f>[1]Compounds!$B$161</f>
        <v>IsoPentane</v>
      </c>
      <c r="E60" t="str">
        <f>IF(VLOOKUP(D60,[1]Compounds!B:D,3,FALSE)=[1]Enums!$A$2,[1]Enums!$A$9,IF(VLOOKUP(D60,[1]Compounds!B:D,3,FALSE)=[1]Enums!$A$3,[1]Enums!$A$10,[1]Enums!$A$11))</f>
        <v>Beaker</v>
      </c>
    </row>
    <row r="61" spans="1:5">
      <c r="A61" s="4" t="str">
        <f>[1]Enums!$A$94</f>
        <v>1.0.0</v>
      </c>
      <c r="B61" s="18" t="s">
        <v>191</v>
      </c>
      <c r="C61" t="str">
        <f t="shared" si="4"/>
        <v>Drum (IsoPentane)</v>
      </c>
      <c r="D61" t="str">
        <f>[1]Compounds!$B$161</f>
        <v>IsoPentane</v>
      </c>
      <c r="E61" t="str">
        <f>IF(VLOOKUP(D61,[1]Compounds!B:D,3,FALSE)=[1]Enums!$A$2,[1]Enums!$A$12,IF(VLOOKUP(D61,[1]Compounds!B:D,3,FALSE)=[1]Enums!$A$3,[1]Enums!$A$13,[1]Enums!$A$14))</f>
        <v>Drum</v>
      </c>
    </row>
    <row r="62" spans="1:5">
      <c r="A62" s="4" t="str">
        <f>[1]Enums!$A$94</f>
        <v>1.0.0</v>
      </c>
      <c r="B62" s="18" t="s">
        <v>192</v>
      </c>
      <c r="C62" t="str">
        <f t="shared" si="4"/>
        <v>Flask (Nitrogen Gas)</v>
      </c>
      <c r="D62" t="str">
        <f>[1]Compounds!$B$213</f>
        <v>Nitrogen Gas</v>
      </c>
      <c r="E62" t="str">
        <f>IF(VLOOKUP(D62,[1]Compounds!B:D,3,FALSE)=[1]Enums!$A$2,[1]Enums!$A$6,IF(VLOOKUP(D62,[1]Compounds!B:D,3,FALSE)=[1]Enums!$A$3,[1]Enums!$A$7,[1]Enums!$A$8))</f>
        <v>Flask</v>
      </c>
    </row>
    <row r="63" spans="1:5">
      <c r="A63" s="4" t="str">
        <f>[1]Enums!$A$94</f>
        <v>1.0.0</v>
      </c>
      <c r="B63" s="18" t="s">
        <v>193</v>
      </c>
      <c r="C63" t="str">
        <f t="shared" si="4"/>
        <v>Cartridge (Nitrogen Gas)</v>
      </c>
      <c r="D63" t="str">
        <f>[1]Compounds!$B$213</f>
        <v>Nitrogen Gas</v>
      </c>
      <c r="E63" t="str">
        <f>IF(VLOOKUP(D63,[1]Compounds!B:D,3,FALSE)=[1]Enums!$A$2,[1]Enums!$A$9,IF(VLOOKUP(D63,[1]Compounds!B:D,3,FALSE)=[1]Enums!$A$3,[1]Enums!$A$10,[1]Enums!$A$11))</f>
        <v>Cartridge</v>
      </c>
    </row>
    <row r="64" spans="1:5">
      <c r="A64" s="4" t="str">
        <f>[1]Enums!$A$94</f>
        <v>1.0.0</v>
      </c>
      <c r="B64" s="18" t="s">
        <v>194</v>
      </c>
      <c r="C64" t="str">
        <f t="shared" si="4"/>
        <v>Canister (Nitrogen Gas)</v>
      </c>
      <c r="D64" t="str">
        <f>[1]Compounds!$B$213</f>
        <v>Nitrogen Gas</v>
      </c>
      <c r="E64" t="str">
        <f>IF(VLOOKUP(D64,[1]Compounds!B:D,3,FALSE)=[1]Enums!$A$2,[1]Enums!$A$12,IF(VLOOKUP(D64,[1]Compounds!B:D,3,FALSE)=[1]Enums!$A$3,[1]Enums!$A$13,[1]Enums!$A$14))</f>
        <v>Canister</v>
      </c>
    </row>
    <row r="65" spans="1:5">
      <c r="A65" s="4" t="str">
        <f>[1]Enums!$A$94</f>
        <v>1.0.0</v>
      </c>
      <c r="B65" s="18" t="s">
        <v>195</v>
      </c>
      <c r="C65" t="str">
        <f t="shared" ref="C65:C103" si="5">E65&amp;" ("&amp;D65&amp;")"</f>
        <v>Vial (N-Pentane)</v>
      </c>
      <c r="D65" t="str">
        <f>[1]Compounds!$B$207</f>
        <v>N-Pentane</v>
      </c>
      <c r="E65" t="str">
        <f>IF(VLOOKUP(D65,[1]Compounds!B:D,3,FALSE)=[1]Enums!$A$2,[1]Enums!$A$6,IF(VLOOKUP(D65,[1]Compounds!B:D,3,FALSE)=[1]Enums!$A$3,[1]Enums!$A$7,[1]Enums!$A$8))</f>
        <v>Vial</v>
      </c>
    </row>
    <row r="66" spans="1:5">
      <c r="A66" s="4" t="str">
        <f>[1]Enums!$A$94</f>
        <v>1.0.0</v>
      </c>
      <c r="B66" s="18" t="s">
        <v>196</v>
      </c>
      <c r="C66" t="str">
        <f t="shared" si="5"/>
        <v>Beaker (N-Pentane)</v>
      </c>
      <c r="D66" t="str">
        <f>[1]Compounds!$B$207</f>
        <v>N-Pentane</v>
      </c>
      <c r="E66" t="str">
        <f>IF(VLOOKUP(D66,[1]Compounds!B:D,3,FALSE)=[1]Enums!$A$2,[1]Enums!$A$9,IF(VLOOKUP(D66,[1]Compounds!B:D,3,FALSE)=[1]Enums!$A$3,[1]Enums!$A$10,[1]Enums!$A$11))</f>
        <v>Beaker</v>
      </c>
    </row>
    <row r="67" spans="1:5">
      <c r="A67" s="4" t="str">
        <f>[1]Enums!$A$94</f>
        <v>1.0.0</v>
      </c>
      <c r="B67" s="18" t="s">
        <v>197</v>
      </c>
      <c r="C67" t="str">
        <f t="shared" si="5"/>
        <v>Drum (N-Pentane)</v>
      </c>
      <c r="D67" t="str">
        <f>[1]Compounds!$B$207</f>
        <v>N-Pentane</v>
      </c>
      <c r="E67" t="str">
        <f>IF(VLOOKUP(D67,[1]Compounds!B:D,3,FALSE)=[1]Enums!$A$2,[1]Enums!$A$12,IF(VLOOKUP(D67,[1]Compounds!B:D,3,FALSE)=[1]Enums!$A$3,[1]Enums!$A$13,[1]Enums!$A$14))</f>
        <v>Drum</v>
      </c>
    </row>
    <row r="68" spans="1:5">
      <c r="A68" s="4" t="str">
        <f>[1]Enums!$A$94</f>
        <v>1.0.0</v>
      </c>
      <c r="B68" s="18" t="s">
        <v>198</v>
      </c>
      <c r="C68" t="str">
        <f t="shared" si="5"/>
        <v>Vial (2-MethylPentane)</v>
      </c>
      <c r="D68" t="str">
        <f>[1]Compounds!$B$20</f>
        <v>2-MethylPentane</v>
      </c>
      <c r="E68" t="str">
        <f>IF(VLOOKUP(D68,[1]Compounds!B:D,3,FALSE)=[1]Enums!$A$2,[1]Enums!$A$6,IF(VLOOKUP(D68,[1]Compounds!B:D,3,FALSE)=[1]Enums!$A$3,[1]Enums!$A$7,[1]Enums!$A$8))</f>
        <v>Vial</v>
      </c>
    </row>
    <row r="69" spans="1:5">
      <c r="A69" s="4" t="str">
        <f>[1]Enums!$A$94</f>
        <v>1.0.0</v>
      </c>
      <c r="B69" s="18" t="s">
        <v>199</v>
      </c>
      <c r="C69" t="str">
        <f t="shared" si="5"/>
        <v>Beaker (2-MethylPentane)</v>
      </c>
      <c r="D69" t="str">
        <f>[1]Compounds!$B$20</f>
        <v>2-MethylPentane</v>
      </c>
      <c r="E69" t="str">
        <f>IF(VLOOKUP(D69,[1]Compounds!B:D,3,FALSE)=[1]Enums!$A$2,[1]Enums!$A$9,IF(VLOOKUP(D69,[1]Compounds!B:D,3,FALSE)=[1]Enums!$A$3,[1]Enums!$A$10,[1]Enums!$A$11))</f>
        <v>Beaker</v>
      </c>
    </row>
    <row r="70" spans="1:5">
      <c r="A70" s="4" t="str">
        <f>[1]Enums!$A$94</f>
        <v>1.0.0</v>
      </c>
      <c r="B70" s="18" t="s">
        <v>200</v>
      </c>
      <c r="C70" t="str">
        <f t="shared" si="5"/>
        <v>Drum (2-MethylPentane)</v>
      </c>
      <c r="D70" t="str">
        <f>[1]Compounds!$B$20</f>
        <v>2-MethylPentane</v>
      </c>
      <c r="E70" t="str">
        <f>IF(VLOOKUP(D70,[1]Compounds!B:D,3,FALSE)=[1]Enums!$A$2,[1]Enums!$A$12,IF(VLOOKUP(D70,[1]Compounds!B:D,3,FALSE)=[1]Enums!$A$3,[1]Enums!$A$13,[1]Enums!$A$14))</f>
        <v>Drum</v>
      </c>
    </row>
    <row r="71" spans="1:5">
      <c r="A71" s="4" t="str">
        <f>[1]Enums!$A$94</f>
        <v>1.0.0</v>
      </c>
      <c r="B71" s="18" t="s">
        <v>201</v>
      </c>
      <c r="C71" t="str">
        <f t="shared" si="5"/>
        <v>Vial (3-MethylPentane)</v>
      </c>
      <c r="D71" t="str">
        <f>[1]Compounds!$B$26</f>
        <v>3-MethylPentane</v>
      </c>
      <c r="E71" t="str">
        <f>IF(VLOOKUP(D71,[1]Compounds!B:D,3,FALSE)=[1]Enums!$A$2,[1]Enums!$A$6,IF(VLOOKUP(D71,[1]Compounds!B:D,3,FALSE)=[1]Enums!$A$3,[1]Enums!$A$7,[1]Enums!$A$8))</f>
        <v>Vial</v>
      </c>
    </row>
    <row r="72" spans="1:5">
      <c r="A72" s="4" t="str">
        <f>[1]Enums!$A$94</f>
        <v>1.0.0</v>
      </c>
      <c r="B72" s="18" t="s">
        <v>202</v>
      </c>
      <c r="C72" t="str">
        <f t="shared" si="5"/>
        <v>Beaker (3-MethylPentane)</v>
      </c>
      <c r="D72" t="str">
        <f>[1]Compounds!$B$26</f>
        <v>3-MethylPentane</v>
      </c>
      <c r="E72" t="str">
        <f>IF(VLOOKUP(D72,[1]Compounds!B:D,3,FALSE)=[1]Enums!$A$2,[1]Enums!$A$9,IF(VLOOKUP(D72,[1]Compounds!B:D,3,FALSE)=[1]Enums!$A$3,[1]Enums!$A$10,[1]Enums!$A$11))</f>
        <v>Beaker</v>
      </c>
    </row>
    <row r="73" spans="1:5">
      <c r="A73" s="4" t="str">
        <f>[1]Enums!$A$94</f>
        <v>1.0.0</v>
      </c>
      <c r="B73" s="18" t="s">
        <v>203</v>
      </c>
      <c r="C73" t="str">
        <f t="shared" si="5"/>
        <v>Drum (3-MethylPentane)</v>
      </c>
      <c r="D73" t="str">
        <f>[1]Compounds!$B$26</f>
        <v>3-MethylPentane</v>
      </c>
      <c r="E73" t="str">
        <f>IF(VLOOKUP(D73,[1]Compounds!B:D,3,FALSE)=[1]Enums!$A$2,[1]Enums!$A$12,IF(VLOOKUP(D73,[1]Compounds!B:D,3,FALSE)=[1]Enums!$A$3,[1]Enums!$A$13,[1]Enums!$A$14))</f>
        <v>Drum</v>
      </c>
    </row>
    <row r="74" spans="1:5">
      <c r="A74" s="4" t="str">
        <f>[1]Enums!$A$94</f>
        <v>1.0.0</v>
      </c>
      <c r="B74" s="18" t="s">
        <v>274</v>
      </c>
      <c r="C74" t="str">
        <f t="shared" si="5"/>
        <v>Vial (2,2-DiMethylButane)</v>
      </c>
      <c r="D74" t="str">
        <f>[1]Compounds!$B$7</f>
        <v>2,2-DiMethylButane</v>
      </c>
      <c r="E74" t="str">
        <f>IF(VLOOKUP(D74,[1]Compounds!B:D,3,FALSE)=[1]Enums!$A$2,[1]Enums!$A$6,IF(VLOOKUP(D74,[1]Compounds!B:D,3,FALSE)=[1]Enums!$A$3,[1]Enums!$A$7,[1]Enums!$A$8))</f>
        <v>Vial</v>
      </c>
    </row>
    <row r="75" spans="1:5">
      <c r="A75" s="4" t="str">
        <f>[1]Enums!$A$94</f>
        <v>1.0.0</v>
      </c>
      <c r="B75" s="18" t="s">
        <v>275</v>
      </c>
      <c r="C75" t="str">
        <f t="shared" si="5"/>
        <v>Beaker (2,2-DiMethylButane)</v>
      </c>
      <c r="D75" t="str">
        <f>[1]Compounds!$B$7</f>
        <v>2,2-DiMethylButane</v>
      </c>
      <c r="E75" t="str">
        <f>IF(VLOOKUP(D75,[1]Compounds!B:D,3,FALSE)=[1]Enums!$A$2,[1]Enums!$A$9,IF(VLOOKUP(D75,[1]Compounds!B:D,3,FALSE)=[1]Enums!$A$3,[1]Enums!$A$10,[1]Enums!$A$11))</f>
        <v>Beaker</v>
      </c>
    </row>
    <row r="76" spans="1:5">
      <c r="A76" s="4" t="str">
        <f>[1]Enums!$A$94</f>
        <v>1.0.0</v>
      </c>
      <c r="B76" s="18" t="s">
        <v>276</v>
      </c>
      <c r="C76" t="str">
        <f t="shared" si="5"/>
        <v>Drum (2,2-DiMethylButane)</v>
      </c>
      <c r="D76" t="str">
        <f>[1]Compounds!$B$7</f>
        <v>2,2-DiMethylButane</v>
      </c>
      <c r="E76" t="str">
        <f>IF(VLOOKUP(D76,[1]Compounds!B:D,3,FALSE)=[1]Enums!$A$2,[1]Enums!$A$12,IF(VLOOKUP(D76,[1]Compounds!B:D,3,FALSE)=[1]Enums!$A$3,[1]Enums!$A$13,[1]Enums!$A$14))</f>
        <v>Drum</v>
      </c>
    </row>
    <row r="77" spans="1:5">
      <c r="A77" s="4" t="str">
        <f>[1]Enums!$A$94</f>
        <v>1.0.0</v>
      </c>
      <c r="B77" s="18" t="s">
        <v>277</v>
      </c>
      <c r="C77" t="str">
        <f t="shared" si="5"/>
        <v>Vial (2,3-DiMethylButane)</v>
      </c>
      <c r="D77" t="str">
        <f>[1]Compounds!$B$8</f>
        <v>2,3-DiMethylButane</v>
      </c>
      <c r="E77" t="str">
        <f>IF(VLOOKUP(D77,[1]Compounds!B:D,3,FALSE)=[1]Enums!$A$2,[1]Enums!$A$6,IF(VLOOKUP(D77,[1]Compounds!B:D,3,FALSE)=[1]Enums!$A$3,[1]Enums!$A$7,[1]Enums!$A$8))</f>
        <v>Vial</v>
      </c>
    </row>
    <row r="78" spans="1:5">
      <c r="A78" s="4" t="str">
        <f>[1]Enums!$A$94</f>
        <v>1.0.0</v>
      </c>
      <c r="B78" s="18" t="s">
        <v>278</v>
      </c>
      <c r="C78" t="str">
        <f t="shared" si="5"/>
        <v>Beaker (2,3-DiMethylButane)</v>
      </c>
      <c r="D78" t="str">
        <f>[1]Compounds!$B$8</f>
        <v>2,3-DiMethylButane</v>
      </c>
      <c r="E78" t="str">
        <f>IF(VLOOKUP(D78,[1]Compounds!B:D,3,FALSE)=[1]Enums!$A$2,[1]Enums!$A$9,IF(VLOOKUP(D78,[1]Compounds!B:D,3,FALSE)=[1]Enums!$A$3,[1]Enums!$A$10,[1]Enums!$A$11))</f>
        <v>Beaker</v>
      </c>
    </row>
    <row r="79" spans="1:5">
      <c r="A79" s="4" t="str">
        <f>[1]Enums!$A$94</f>
        <v>1.0.0</v>
      </c>
      <c r="B79" s="18" t="s">
        <v>279</v>
      </c>
      <c r="C79" t="str">
        <f t="shared" si="5"/>
        <v>Drum (2,3-DiMethylButane)</v>
      </c>
      <c r="D79" t="str">
        <f>[1]Compounds!$B$8</f>
        <v>2,3-DiMethylButane</v>
      </c>
      <c r="E79" t="str">
        <f>IF(VLOOKUP(D79,[1]Compounds!B:D,3,FALSE)=[1]Enums!$A$2,[1]Enums!$A$12,IF(VLOOKUP(D79,[1]Compounds!B:D,3,FALSE)=[1]Enums!$A$3,[1]Enums!$A$13,[1]Enums!$A$14))</f>
        <v>Drum</v>
      </c>
    </row>
    <row r="80" spans="1:5">
      <c r="A80" s="4" t="str">
        <f>[1]Enums!$A$94</f>
        <v>1.0.0</v>
      </c>
      <c r="B80" s="21" t="s">
        <v>365</v>
      </c>
      <c r="C80" t="str">
        <f t="shared" si="5"/>
        <v>Vial (Fruit Brandy)</v>
      </c>
      <c r="D80" t="str">
        <f>[1]Compounds!$B$327</f>
        <v>Fruit Brandy</v>
      </c>
      <c r="E80" t="str">
        <f>IF(VLOOKUP(D80,[1]Compounds!B:D,3,FALSE)=[1]Enums!$A$2,[1]Enums!$A$6,IF(VLOOKUP(D80,[1]Compounds!B:D,3,FALSE)=[1]Enums!$A$3,[1]Enums!$A$7,[1]Enums!$A$8))</f>
        <v>Vial</v>
      </c>
    </row>
    <row r="81" spans="1:5">
      <c r="A81" s="4" t="str">
        <f>[1]Enums!$A$94</f>
        <v>1.0.0</v>
      </c>
      <c r="B81" s="21" t="s">
        <v>364</v>
      </c>
      <c r="C81" t="str">
        <f t="shared" si="5"/>
        <v>Beaker (Fruit Brandy)</v>
      </c>
      <c r="D81" t="str">
        <f>[1]Compounds!$B$327</f>
        <v>Fruit Brandy</v>
      </c>
      <c r="E81" t="str">
        <f>IF(VLOOKUP(D81,[1]Compounds!B:D,3,FALSE)=[1]Enums!$A$2,[1]Enums!$A$9,IF(VLOOKUP(D81,[1]Compounds!B:D,3,FALSE)=[1]Enums!$A$3,[1]Enums!$A$10,[1]Enums!$A$11))</f>
        <v>Beaker</v>
      </c>
    </row>
    <row r="82" spans="1:5">
      <c r="A82" s="4" t="str">
        <f>[1]Enums!$A$94</f>
        <v>1.0.0</v>
      </c>
      <c r="B82" s="21" t="s">
        <v>363</v>
      </c>
      <c r="C82" t="str">
        <f t="shared" si="5"/>
        <v>Drum (Fruit Brandy)</v>
      </c>
      <c r="D82" t="str">
        <f>[1]Compounds!$B$327</f>
        <v>Fruit Brandy</v>
      </c>
      <c r="E82" t="str">
        <f>IF(VLOOKUP(D82,[1]Compounds!B:D,3,FALSE)=[1]Enums!$A$2,[1]Enums!$A$12,IF(VLOOKUP(D82,[1]Compounds!B:D,3,FALSE)=[1]Enums!$A$3,[1]Enums!$A$13,[1]Enums!$A$14))</f>
        <v>Drum</v>
      </c>
    </row>
    <row r="83" spans="1:5">
      <c r="A83" s="4" t="str">
        <f>[1]Enums!$A$94</f>
        <v>1.0.0</v>
      </c>
      <c r="B83" s="21" t="s">
        <v>362</v>
      </c>
      <c r="C83" t="str">
        <f t="shared" si="5"/>
        <v>Vial (Vodka)</v>
      </c>
      <c r="D83" t="str">
        <f>[1]Compounds!$B$328</f>
        <v>Vodka</v>
      </c>
      <c r="E83" t="str">
        <f>IF(VLOOKUP(D83,[1]Compounds!B:D,3,FALSE)=[1]Enums!$A$2,[1]Enums!$A$6,IF(VLOOKUP(D83,[1]Compounds!B:D,3,FALSE)=[1]Enums!$A$3,[1]Enums!$A$7,[1]Enums!$A$8))</f>
        <v>Vial</v>
      </c>
    </row>
    <row r="84" spans="1:5">
      <c r="A84" s="4" t="str">
        <f>[1]Enums!$A$94</f>
        <v>1.0.0</v>
      </c>
      <c r="B84" s="21" t="s">
        <v>361</v>
      </c>
      <c r="C84" t="str">
        <f t="shared" si="5"/>
        <v>Beaker (Vodka)</v>
      </c>
      <c r="D84" t="str">
        <f>[1]Compounds!$B$328</f>
        <v>Vodka</v>
      </c>
      <c r="E84" t="str">
        <f>IF(VLOOKUP(D84,[1]Compounds!B:D,3,FALSE)=[1]Enums!$A$2,[1]Enums!$A$9,IF(VLOOKUP(D84,[1]Compounds!B:D,3,FALSE)=[1]Enums!$A$3,[1]Enums!$A$10,[1]Enums!$A$11))</f>
        <v>Beaker</v>
      </c>
    </row>
    <row r="85" spans="1:5">
      <c r="A85" s="4" t="str">
        <f>[1]Enums!$A$94</f>
        <v>1.0.0</v>
      </c>
      <c r="B85" s="21" t="s">
        <v>360</v>
      </c>
      <c r="C85" t="str">
        <f t="shared" si="5"/>
        <v>Drum (Vodka)</v>
      </c>
      <c r="D85" t="str">
        <f>[1]Compounds!$B$328</f>
        <v>Vodka</v>
      </c>
      <c r="E85" t="str">
        <f>IF(VLOOKUP(D85,[1]Compounds!B:D,3,FALSE)=[1]Enums!$A$2,[1]Enums!$A$12,IF(VLOOKUP(D85,[1]Compounds!B:D,3,FALSE)=[1]Enums!$A$3,[1]Enums!$A$13,[1]Enums!$A$14))</f>
        <v>Drum</v>
      </c>
    </row>
    <row r="86" spans="1:5">
      <c r="A86" s="4" t="str">
        <f>[1]Enums!$A$94</f>
        <v>1.0.0</v>
      </c>
      <c r="B86" s="21" t="s">
        <v>359</v>
      </c>
      <c r="C86" t="str">
        <f t="shared" si="5"/>
        <v>Vial (Gin)</v>
      </c>
      <c r="D86" t="str">
        <f>[1]Compounds!$B$329</f>
        <v>Gin</v>
      </c>
      <c r="E86" t="str">
        <f>IF(VLOOKUP(D86,[1]Compounds!B:D,3,FALSE)=[1]Enums!$A$2,[1]Enums!$A$6,IF(VLOOKUP(D86,[1]Compounds!B:D,3,FALSE)=[1]Enums!$A$3,[1]Enums!$A$7,[1]Enums!$A$8))</f>
        <v>Vial</v>
      </c>
    </row>
    <row r="87" spans="1:5">
      <c r="A87" s="4" t="str">
        <f>[1]Enums!$A$94</f>
        <v>1.0.0</v>
      </c>
      <c r="B87" s="21" t="s">
        <v>358</v>
      </c>
      <c r="C87" t="str">
        <f t="shared" si="5"/>
        <v>Beaker (Gin)</v>
      </c>
      <c r="D87" t="str">
        <f>[1]Compounds!$B$329</f>
        <v>Gin</v>
      </c>
      <c r="E87" t="str">
        <f>IF(VLOOKUP(D87,[1]Compounds!B:D,3,FALSE)=[1]Enums!$A$2,[1]Enums!$A$9,IF(VLOOKUP(D87,[1]Compounds!B:D,3,FALSE)=[1]Enums!$A$3,[1]Enums!$A$10,[1]Enums!$A$11))</f>
        <v>Beaker</v>
      </c>
    </row>
    <row r="88" spans="1:5">
      <c r="A88" s="4" t="str">
        <f>[1]Enums!$A$94</f>
        <v>1.0.0</v>
      </c>
      <c r="B88" s="21" t="s">
        <v>357</v>
      </c>
      <c r="C88" t="str">
        <f t="shared" si="5"/>
        <v>Drum (Gin)</v>
      </c>
      <c r="D88" t="str">
        <f>[1]Compounds!$B$329</f>
        <v>Gin</v>
      </c>
      <c r="E88" t="str">
        <f>IF(VLOOKUP(D88,[1]Compounds!B:D,3,FALSE)=[1]Enums!$A$2,[1]Enums!$A$12,IF(VLOOKUP(D88,[1]Compounds!B:D,3,FALSE)=[1]Enums!$A$3,[1]Enums!$A$13,[1]Enums!$A$14))</f>
        <v>Drum</v>
      </c>
    </row>
    <row r="89" spans="1:5">
      <c r="A89" s="4" t="str">
        <f>[1]Enums!$A$94</f>
        <v>1.0.0</v>
      </c>
      <c r="B89" s="21" t="s">
        <v>356</v>
      </c>
      <c r="C89" t="str">
        <f t="shared" si="5"/>
        <v>Vial (Tequila)</v>
      </c>
      <c r="D89" t="str">
        <f>[1]Compounds!$B$330</f>
        <v>Tequila</v>
      </c>
      <c r="E89" t="str">
        <f>IF(VLOOKUP(D89,[1]Compounds!B:D,3,FALSE)=[1]Enums!$A$2,[1]Enums!$A$6,IF(VLOOKUP(D89,[1]Compounds!B:D,3,FALSE)=[1]Enums!$A$3,[1]Enums!$A$7,[1]Enums!$A$8))</f>
        <v>Vial</v>
      </c>
    </row>
    <row r="90" spans="1:5">
      <c r="A90" s="4" t="str">
        <f>[1]Enums!$A$94</f>
        <v>1.0.0</v>
      </c>
      <c r="B90" s="21" t="s">
        <v>355</v>
      </c>
      <c r="C90" t="str">
        <f t="shared" si="5"/>
        <v>Beaker (Tequila)</v>
      </c>
      <c r="D90" t="str">
        <f>[1]Compounds!$B$330</f>
        <v>Tequila</v>
      </c>
      <c r="E90" t="str">
        <f>IF(VLOOKUP(D90,[1]Compounds!B:D,3,FALSE)=[1]Enums!$A$2,[1]Enums!$A$9,IF(VLOOKUP(D90,[1]Compounds!B:D,3,FALSE)=[1]Enums!$A$3,[1]Enums!$A$10,[1]Enums!$A$11))</f>
        <v>Beaker</v>
      </c>
    </row>
    <row r="91" spans="1:5">
      <c r="A91" s="4" t="str">
        <f>[1]Enums!$A$94</f>
        <v>1.0.0</v>
      </c>
      <c r="B91" s="21" t="s">
        <v>354</v>
      </c>
      <c r="C91" t="str">
        <f t="shared" si="5"/>
        <v>Drum (Tequila)</v>
      </c>
      <c r="D91" t="str">
        <f>[1]Compounds!$B$330</f>
        <v>Tequila</v>
      </c>
      <c r="E91" t="str">
        <f>IF(VLOOKUP(D91,[1]Compounds!B:D,3,FALSE)=[1]Enums!$A$2,[1]Enums!$A$12,IF(VLOOKUP(D91,[1]Compounds!B:D,3,FALSE)=[1]Enums!$A$3,[1]Enums!$A$13,[1]Enums!$A$14))</f>
        <v>Drum</v>
      </c>
    </row>
    <row r="92" spans="1:5">
      <c r="A92" s="4" t="str">
        <f>[1]Enums!$A$94</f>
        <v>1.0.0</v>
      </c>
      <c r="B92" s="21" t="s">
        <v>353</v>
      </c>
      <c r="C92" t="str">
        <f t="shared" si="5"/>
        <v>Vial (Rum)</v>
      </c>
      <c r="D92" t="str">
        <f>[1]Compounds!$B$331</f>
        <v>Rum</v>
      </c>
      <c r="E92" t="str">
        <f>IF(VLOOKUP(D92,[1]Compounds!B:D,3,FALSE)=[1]Enums!$A$2,[1]Enums!$A$6,IF(VLOOKUP(D92,[1]Compounds!B:D,3,FALSE)=[1]Enums!$A$3,[1]Enums!$A$7,[1]Enums!$A$8))</f>
        <v>Vial</v>
      </c>
    </row>
    <row r="93" spans="1:5">
      <c r="A93" s="4" t="str">
        <f>[1]Enums!$A$94</f>
        <v>1.0.0</v>
      </c>
      <c r="B93" s="21" t="s">
        <v>352</v>
      </c>
      <c r="C93" t="str">
        <f t="shared" si="5"/>
        <v>Beaker (Rum)</v>
      </c>
      <c r="D93" t="str">
        <f>[1]Compounds!$B$331</f>
        <v>Rum</v>
      </c>
      <c r="E93" t="str">
        <f>IF(VLOOKUP(D93,[1]Compounds!B:D,3,FALSE)=[1]Enums!$A$2,[1]Enums!$A$9,IF(VLOOKUP(D93,[1]Compounds!B:D,3,FALSE)=[1]Enums!$A$3,[1]Enums!$A$10,[1]Enums!$A$11))</f>
        <v>Beaker</v>
      </c>
    </row>
    <row r="94" spans="1:5">
      <c r="A94" s="4" t="str">
        <f>[1]Enums!$A$94</f>
        <v>1.0.0</v>
      </c>
      <c r="B94" s="21" t="s">
        <v>351</v>
      </c>
      <c r="C94" t="str">
        <f t="shared" si="5"/>
        <v>Drum (Rum)</v>
      </c>
      <c r="D94" t="str">
        <f>[1]Compounds!$B$331</f>
        <v>Rum</v>
      </c>
      <c r="E94" t="str">
        <f>IF(VLOOKUP(D94,[1]Compounds!B:D,3,FALSE)=[1]Enums!$A$2,[1]Enums!$A$12,IF(VLOOKUP(D94,[1]Compounds!B:D,3,FALSE)=[1]Enums!$A$3,[1]Enums!$A$13,[1]Enums!$A$14))</f>
        <v>Drum</v>
      </c>
    </row>
    <row r="95" spans="1:5">
      <c r="A95" s="4" t="str">
        <f>[1]Enums!$A$94</f>
        <v>1.0.0</v>
      </c>
      <c r="B95" s="21" t="s">
        <v>350</v>
      </c>
      <c r="C95" t="str">
        <f t="shared" si="5"/>
        <v>Vial (Whiskey)</v>
      </c>
      <c r="D95" t="str">
        <f>[1]Compounds!$B$332</f>
        <v>Whiskey</v>
      </c>
      <c r="E95" t="str">
        <f>IF(VLOOKUP(D95,[1]Compounds!B:D,3,FALSE)=[1]Enums!$A$2,[1]Enums!$A$6,IF(VLOOKUP(D95,[1]Compounds!B:D,3,FALSE)=[1]Enums!$A$3,[1]Enums!$A$7,[1]Enums!$A$8))</f>
        <v>Vial</v>
      </c>
    </row>
    <row r="96" spans="1:5">
      <c r="A96" s="4" t="str">
        <f>[1]Enums!$A$94</f>
        <v>1.0.0</v>
      </c>
      <c r="B96" s="21" t="s">
        <v>371</v>
      </c>
      <c r="C96" t="str">
        <f t="shared" si="5"/>
        <v>Beaker (Whiskey)</v>
      </c>
      <c r="D96" t="str">
        <f>[1]Compounds!$B$332</f>
        <v>Whiskey</v>
      </c>
      <c r="E96" t="str">
        <f>IF(VLOOKUP(D96,[1]Compounds!B:D,3,FALSE)=[1]Enums!$A$2,[1]Enums!$A$9,IF(VLOOKUP(D96,[1]Compounds!B:D,3,FALSE)=[1]Enums!$A$3,[1]Enums!$A$10,[1]Enums!$A$11))</f>
        <v>Beaker</v>
      </c>
    </row>
    <row r="97" spans="1:5">
      <c r="A97" s="4" t="str">
        <f>[1]Enums!$A$94</f>
        <v>1.0.0</v>
      </c>
      <c r="B97" s="21" t="s">
        <v>370</v>
      </c>
      <c r="C97" t="str">
        <f t="shared" si="5"/>
        <v>Drum (Whiskey)</v>
      </c>
      <c r="D97" t="str">
        <f>[1]Compounds!$B$332</f>
        <v>Whiskey</v>
      </c>
      <c r="E97" t="str">
        <f>IF(VLOOKUP(D97,[1]Compounds!B:D,3,FALSE)=[1]Enums!$A$2,[1]Enums!$A$12,IF(VLOOKUP(D97,[1]Compounds!B:D,3,FALSE)=[1]Enums!$A$3,[1]Enums!$A$13,[1]Enums!$A$14))</f>
        <v>Drum</v>
      </c>
    </row>
    <row r="98" spans="1:5">
      <c r="A98" s="4" t="str">
        <f>[1]Enums!$A$94</f>
        <v>1.0.0</v>
      </c>
      <c r="B98" s="21" t="s">
        <v>369</v>
      </c>
      <c r="C98" t="str">
        <f t="shared" si="5"/>
        <v>Vial (Carrot Wine)</v>
      </c>
      <c r="D98" t="str">
        <f>[1]Compounds!$B$333</f>
        <v>Carrot Wine</v>
      </c>
      <c r="E98" t="str">
        <f>IF(VLOOKUP(D98,[1]Compounds!B:D,3,FALSE)=[1]Enums!$A$2,[1]Enums!$A$6,IF(VLOOKUP(D98,[1]Compounds!B:D,3,FALSE)=[1]Enums!$A$3,[1]Enums!$A$7,[1]Enums!$A$8))</f>
        <v>Vial</v>
      </c>
    </row>
    <row r="99" spans="1:5">
      <c r="A99" s="4" t="str">
        <f>[1]Enums!$A$94</f>
        <v>1.0.0</v>
      </c>
      <c r="B99" s="21" t="s">
        <v>368</v>
      </c>
      <c r="C99" t="str">
        <f t="shared" si="5"/>
        <v>Beaker (Carrot Wine)</v>
      </c>
      <c r="D99" t="str">
        <f>[1]Compounds!$B$333</f>
        <v>Carrot Wine</v>
      </c>
      <c r="E99" t="str">
        <f>IF(VLOOKUP(D99,[1]Compounds!B:D,3,FALSE)=[1]Enums!$A$2,[1]Enums!$A$9,IF(VLOOKUP(D99,[1]Compounds!B:D,3,FALSE)=[1]Enums!$A$3,[1]Enums!$A$10,[1]Enums!$A$11))</f>
        <v>Beaker</v>
      </c>
    </row>
    <row r="100" spans="1:5">
      <c r="A100" s="4" t="str">
        <f>[1]Enums!$A$94</f>
        <v>1.0.0</v>
      </c>
      <c r="B100" s="21" t="s">
        <v>367</v>
      </c>
      <c r="C100" t="str">
        <f t="shared" si="5"/>
        <v>Drum (Carrot Wine)</v>
      </c>
      <c r="D100" t="str">
        <f>[1]Compounds!$B$333</f>
        <v>Carrot Wine</v>
      </c>
      <c r="E100" t="str">
        <f>IF(VLOOKUP(D100,[1]Compounds!B:D,3,FALSE)=[1]Enums!$A$2,[1]Enums!$A$12,IF(VLOOKUP(D100,[1]Compounds!B:D,3,FALSE)=[1]Enums!$A$3,[1]Enums!$A$13,[1]Enums!$A$14))</f>
        <v>Drum</v>
      </c>
    </row>
    <row r="101" spans="1:5">
      <c r="A101" s="4" t="str">
        <f>[1]Enums!$A$94</f>
        <v>1.0.0</v>
      </c>
      <c r="B101" s="21" t="s">
        <v>344</v>
      </c>
      <c r="C101" t="str">
        <f t="shared" si="5"/>
        <v>Vial (Propylene)</v>
      </c>
      <c r="D101" t="str">
        <f>[1]Compounds!$B$248</f>
        <v>Propylene</v>
      </c>
      <c r="E101" t="str">
        <f>IF(VLOOKUP(D101,[1]Compounds!B:D,3,FALSE)=[1]Enums!$A$2,[1]Enums!$A$6,IF(VLOOKUP(D101,[1]Compounds!B:D,3,FALSE)=[1]Enums!$A$3,[1]Enums!$A$7,[1]Enums!$A$8))</f>
        <v>Vial</v>
      </c>
    </row>
    <row r="102" spans="1:5">
      <c r="A102" s="4" t="str">
        <f>[1]Enums!$A$94</f>
        <v>1.0.0</v>
      </c>
      <c r="B102" s="21" t="s">
        <v>343</v>
      </c>
      <c r="C102" t="str">
        <f t="shared" si="5"/>
        <v>Beaker (Propylene)</v>
      </c>
      <c r="D102" t="str">
        <f>[1]Compounds!$B$248</f>
        <v>Propylene</v>
      </c>
      <c r="E102" t="str">
        <f>IF(VLOOKUP(D102,[1]Compounds!B:D,3,FALSE)=[1]Enums!$A$2,[1]Enums!$A$9,IF(VLOOKUP(D102,[1]Compounds!B:D,3,FALSE)=[1]Enums!$A$3,[1]Enums!$A$10,[1]Enums!$A$11))</f>
        <v>Beaker</v>
      </c>
    </row>
    <row r="103" spans="1:5">
      <c r="A103" s="4" t="str">
        <f>[1]Enums!$A$94</f>
        <v>1.0.0</v>
      </c>
      <c r="B103" s="21" t="s">
        <v>342</v>
      </c>
      <c r="C103" t="str">
        <f t="shared" si="5"/>
        <v>Drum (Propylene)</v>
      </c>
      <c r="D103" t="str">
        <f>[1]Compounds!$B$248</f>
        <v>Propylene</v>
      </c>
      <c r="E103" t="str">
        <f>IF(VLOOKUP(D103,[1]Compounds!B:D,3,FALSE)=[1]Enums!$A$2,[1]Enums!$A$12,IF(VLOOKUP(D103,[1]Compounds!B:D,3,FALSE)=[1]Enums!$A$3,[1]Enums!$A$13,[1]Enums!$A$14))</f>
        <v>Drum</v>
      </c>
    </row>
    <row r="104" spans="1:5">
      <c r="A104" s="4" t="str">
        <f>[1]Enums!$A$94</f>
        <v>1.0.0</v>
      </c>
      <c r="B104" s="21" t="s">
        <v>341</v>
      </c>
      <c r="C104" t="str">
        <f t="shared" ref="C104:C106" si="6">E104&amp;" ("&amp;D104&amp;")"</f>
        <v>Flask (Ethylene)</v>
      </c>
      <c r="D104" t="str">
        <f>[1]Compounds!$B$130</f>
        <v>Ethylene</v>
      </c>
      <c r="E104" t="str">
        <f>IF(VLOOKUP(D104,[1]Compounds!B:D,3,FALSE)=[1]Enums!$A$2,[1]Enums!$A$6,IF(VLOOKUP(D104,[1]Compounds!B:D,3,FALSE)=[1]Enums!$A$3,[1]Enums!$A$7,[1]Enums!$A$8))</f>
        <v>Flask</v>
      </c>
    </row>
    <row r="105" spans="1:5">
      <c r="A105" s="4" t="str">
        <f>[1]Enums!$A$94</f>
        <v>1.0.0</v>
      </c>
      <c r="B105" s="21" t="s">
        <v>340</v>
      </c>
      <c r="C105" t="str">
        <f t="shared" si="6"/>
        <v>Cartridge (Ethylene)</v>
      </c>
      <c r="D105" t="str">
        <f>[1]Compounds!$B$130</f>
        <v>Ethylene</v>
      </c>
      <c r="E105" t="str">
        <f>IF(VLOOKUP(D105,[1]Compounds!B:D,3,FALSE)=[1]Enums!$A$2,[1]Enums!$A$9,IF(VLOOKUP(D105,[1]Compounds!B:D,3,FALSE)=[1]Enums!$A$3,[1]Enums!$A$10,[1]Enums!$A$11))</f>
        <v>Cartridge</v>
      </c>
    </row>
    <row r="106" spans="1:5">
      <c r="A106" s="4" t="str">
        <f>[1]Enums!$A$94</f>
        <v>1.0.0</v>
      </c>
      <c r="B106" s="21" t="s">
        <v>339</v>
      </c>
      <c r="C106" t="str">
        <f t="shared" si="6"/>
        <v>Canister (Ethylene)</v>
      </c>
      <c r="D106" t="str">
        <f>[1]Compounds!$B$130</f>
        <v>Ethylene</v>
      </c>
      <c r="E106" t="str">
        <f>IF(VLOOKUP(D106,[1]Compounds!B:D,3,FALSE)=[1]Enums!$A$2,[1]Enums!$A$12,IF(VLOOKUP(D106,[1]Compounds!B:D,3,FALSE)=[1]Enums!$A$3,[1]Enums!$A$13,[1]Enums!$A$14))</f>
        <v>Canister</v>
      </c>
    </row>
    <row r="107" spans="1:5">
      <c r="A107" s="4" t="str">
        <f>[1]Enums!$A$94</f>
        <v>1.0.0</v>
      </c>
      <c r="B107" s="21" t="s">
        <v>338</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c r="A108" s="4" t="str">
        <f>[1]Enums!$A$94</f>
        <v>1.0.0</v>
      </c>
      <c r="B108" s="21" t="s">
        <v>337</v>
      </c>
      <c r="C108" t="str">
        <f t="shared" si="7"/>
        <v>Beaker (Butylene isomers)</v>
      </c>
      <c r="D108" t="str">
        <f>[1]Compounds!$B$70</f>
        <v>Butylene isomers</v>
      </c>
      <c r="E108" t="str">
        <f>IF(VLOOKUP(D108,[1]Compounds!B:D,3,FALSE)=[1]Enums!$A$2,[1]Enums!$A$9,IF(VLOOKUP(D108,[1]Compounds!B:D,3,FALSE)=[1]Enums!$A$3,[1]Enums!$A$10,[1]Enums!$A$11))</f>
        <v>Beaker</v>
      </c>
    </row>
    <row r="109" spans="1:5">
      <c r="A109" s="4" t="str">
        <f>[1]Enums!$A$94</f>
        <v>1.0.0</v>
      </c>
      <c r="B109" s="21" t="s">
        <v>336</v>
      </c>
      <c r="C109" t="str">
        <f t="shared" si="7"/>
        <v>Drum (Butylene isomers)</v>
      </c>
      <c r="D109" t="str">
        <f>[1]Compounds!$B$70</f>
        <v>Butylene isomers</v>
      </c>
      <c r="E109" t="str">
        <f>IF(VLOOKUP(D109,[1]Compounds!B:D,3,FALSE)=[1]Enums!$A$2,[1]Enums!$A$12,IF(VLOOKUP(D109,[1]Compounds!B:D,3,FALSE)=[1]Enums!$A$3,[1]Enums!$A$13,[1]Enums!$A$14))</f>
        <v>Drum</v>
      </c>
    </row>
    <row r="110" spans="1:5">
      <c r="A110" s="4" t="str">
        <f>[1]Enums!$A$94</f>
        <v>1.0.0</v>
      </c>
      <c r="B110" s="21" t="s">
        <v>335</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c r="A111" s="4" t="str">
        <f>[1]Enums!$A$94</f>
        <v>1.0.0</v>
      </c>
      <c r="B111" s="21" t="s">
        <v>334</v>
      </c>
      <c r="C111" t="str">
        <f t="shared" si="8"/>
        <v>Cartridge (Hydrogen Gas)</v>
      </c>
      <c r="D111" t="str">
        <f>[1]Compounds!$B$154</f>
        <v>Hydrogen Gas</v>
      </c>
      <c r="E111" t="str">
        <f>IF(VLOOKUP(D111,[1]Compounds!B:D,3,FALSE)=[1]Enums!$A$2,[1]Enums!$A$9,IF(VLOOKUP(D111,[1]Compounds!B:D,3,FALSE)=[1]Enums!$A$3,[1]Enums!$A$10,[1]Enums!$A$11))</f>
        <v>Cartridge</v>
      </c>
    </row>
    <row r="112" spans="1:5">
      <c r="A112" s="4" t="str">
        <f>[1]Enums!$A$94</f>
        <v>1.0.0</v>
      </c>
      <c r="B112" s="21" t="s">
        <v>333</v>
      </c>
      <c r="C112" t="str">
        <f t="shared" si="8"/>
        <v>Canister (Hydrogen Gas)</v>
      </c>
      <c r="D112" t="str">
        <f>[1]Compounds!$B$154</f>
        <v>Hydrogen Gas</v>
      </c>
      <c r="E112" t="str">
        <f>IF(VLOOKUP(D112,[1]Compounds!B:D,3,FALSE)=[1]Enums!$A$2,[1]Enums!$A$12,IF(VLOOKUP(D112,[1]Compounds!B:D,3,FALSE)=[1]Enums!$A$3,[1]Enums!$A$13,[1]Enums!$A$14))</f>
        <v>Canister</v>
      </c>
    </row>
    <row r="113" spans="1:5">
      <c r="A113" s="4" t="str">
        <f>[1]Enums!$A$94</f>
        <v>1.0.0</v>
      </c>
      <c r="B113" s="21" t="s">
        <v>332</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c r="A114" s="4" t="str">
        <f>[1]Enums!$A$94</f>
        <v>1.0.0</v>
      </c>
      <c r="B114" s="21" t="s">
        <v>331</v>
      </c>
      <c r="C114" t="str">
        <f t="shared" si="9"/>
        <v>Cartridge (Carbon Dioxide)</v>
      </c>
      <c r="D114" t="str">
        <f>[1]Compounds!$B$89</f>
        <v>Carbon Dioxide</v>
      </c>
      <c r="E114" t="str">
        <f>IF(VLOOKUP(D114,[1]Compounds!B:D,3,FALSE)=[1]Enums!$A$2,[1]Enums!$A$9,IF(VLOOKUP(D114,[1]Compounds!B:D,3,FALSE)=[1]Enums!$A$3,[1]Enums!$A$10,[1]Enums!$A$11))</f>
        <v>Cartridge</v>
      </c>
    </row>
    <row r="115" spans="1:5">
      <c r="A115" s="4" t="str">
        <f>[1]Enums!$A$94</f>
        <v>1.0.0</v>
      </c>
      <c r="B115" s="21" t="s">
        <v>330</v>
      </c>
      <c r="C115" t="str">
        <f t="shared" si="9"/>
        <v>Canister (Carbon Dioxide)</v>
      </c>
      <c r="D115" t="str">
        <f>[1]Compounds!$B$89</f>
        <v>Carbon Dioxide</v>
      </c>
      <c r="E115" t="str">
        <f>IF(VLOOKUP(D115,[1]Compounds!B:D,3,FALSE)=[1]Enums!$A$2,[1]Enums!$A$12,IF(VLOOKUP(D115,[1]Compounds!B:D,3,FALSE)=[1]Enums!$A$3,[1]Enums!$A$13,[1]Enums!$A$14))</f>
        <v>Canister</v>
      </c>
    </row>
    <row r="116" spans="1:5">
      <c r="A116" s="4" t="str">
        <f>[1]Enums!$A$94</f>
        <v>1.0.0</v>
      </c>
      <c r="B116" s="21" t="s">
        <v>422</v>
      </c>
      <c r="C116" t="str">
        <f t="shared" si="9"/>
        <v>Vial (Para-Xylene)</v>
      </c>
      <c r="D116" t="str">
        <f>[1]Compounds!$B$221</f>
        <v>Para-Xylene</v>
      </c>
      <c r="E116" t="str">
        <f>IF(VLOOKUP(D116,[1]Compounds!B:D,3,FALSE)=[1]Enums!$A$2,[1]Enums!$A$6,IF(VLOOKUP(D116,[1]Compounds!B:D,3,FALSE)=[1]Enums!$A$3,[1]Enums!$A$7,[1]Enums!$A$8))</f>
        <v>Vial</v>
      </c>
    </row>
    <row r="117" spans="1:5">
      <c r="A117" s="4" t="str">
        <f>[1]Enums!$A$94</f>
        <v>1.0.0</v>
      </c>
      <c r="B117" s="21" t="s">
        <v>425</v>
      </c>
      <c r="C117" t="str">
        <f t="shared" si="9"/>
        <v>Beaker (Para-Xylene)</v>
      </c>
      <c r="D117" t="str">
        <f>[1]Compounds!$B$221</f>
        <v>Para-Xylene</v>
      </c>
      <c r="E117" t="str">
        <f>IF(VLOOKUP(D117,[1]Compounds!B:D,3,FALSE)=[1]Enums!$A$2,[1]Enums!$A$9,IF(VLOOKUP(D117,[1]Compounds!B:D,3,FALSE)=[1]Enums!$A$3,[1]Enums!$A$10,[1]Enums!$A$11))</f>
        <v>Beaker</v>
      </c>
    </row>
    <row r="118" spans="1:5">
      <c r="A118" s="4" t="str">
        <f>[1]Enums!$A$94</f>
        <v>1.0.0</v>
      </c>
      <c r="B118" s="21" t="s">
        <v>424</v>
      </c>
      <c r="C118" t="str">
        <f t="shared" si="9"/>
        <v>Drum (Para-Xylene)</v>
      </c>
      <c r="D118" t="str">
        <f>[1]Compounds!$B$221</f>
        <v>Para-Xylene</v>
      </c>
      <c r="E118" t="str">
        <f>IF(VLOOKUP(D118,[1]Compounds!B:D,3,FALSE)=[1]Enums!$A$2,[1]Enums!$A$12,IF(VLOOKUP(D118,[1]Compounds!B:D,3,FALSE)=[1]Enums!$A$3,[1]Enums!$A$13,[1]Enums!$A$14))</f>
        <v>Drum</v>
      </c>
    </row>
    <row r="119" spans="1:5">
      <c r="A119" s="4" t="str">
        <f>[1]Enums!$A$94</f>
        <v>1.0.0</v>
      </c>
      <c r="B119" s="21" t="s">
        <v>449</v>
      </c>
      <c r="C119" t="str">
        <f t="shared" si="9"/>
        <v>Flask (Oxygen Gas)</v>
      </c>
      <c r="D119" t="str">
        <f>[1]Compounds!$B$219</f>
        <v>Oxygen Gas</v>
      </c>
      <c r="E119" t="str">
        <f>IF(VLOOKUP(D119,[1]Compounds!B:D,3,FALSE)=[1]Enums!$A$2,[1]Enums!$A$6,IF(VLOOKUP(D119,[1]Compounds!B:D,3,FALSE)=[1]Enums!$A$3,[1]Enums!$A$7,[1]Enums!$A$8))</f>
        <v>Flask</v>
      </c>
    </row>
    <row r="120" spans="1:5">
      <c r="A120" s="4" t="str">
        <f>[1]Enums!$A$94</f>
        <v>1.0.0</v>
      </c>
      <c r="B120" s="21" t="s">
        <v>448</v>
      </c>
      <c r="C120" t="str">
        <f t="shared" si="9"/>
        <v>Cartridge (Oxygen Gas)</v>
      </c>
      <c r="D120" t="str">
        <f>[1]Compounds!$B$219</f>
        <v>Oxygen Gas</v>
      </c>
      <c r="E120" t="str">
        <f>IF(VLOOKUP(D120,[1]Compounds!B:D,3,FALSE)=[1]Enums!$A$2,[1]Enums!$A$9,IF(VLOOKUP(D120,[1]Compounds!B:D,3,FALSE)=[1]Enums!$A$3,[1]Enums!$A$10,[1]Enums!$A$11))</f>
        <v>Cartridge</v>
      </c>
    </row>
    <row r="121" spans="1:5">
      <c r="A121" s="4" t="str">
        <f>[1]Enums!$A$94</f>
        <v>1.0.0</v>
      </c>
      <c r="B121" s="21" t="s">
        <v>447</v>
      </c>
      <c r="C121" t="str">
        <f t="shared" si="9"/>
        <v>Canister (Oxygen Gas)</v>
      </c>
      <c r="D121" t="str">
        <f>[1]Compounds!$B$219</f>
        <v>Oxygen Gas</v>
      </c>
      <c r="E121" t="str">
        <f>IF(VLOOKUP(D121,[1]Compounds!B:D,3,FALSE)=[1]Enums!$A$2,[1]Enums!$A$12,IF(VLOOKUP(D121,[1]Compounds!B:D,3,FALSE)=[1]Enums!$A$3,[1]Enums!$A$13,[1]Enums!$A$14))</f>
        <v>Canister</v>
      </c>
    </row>
    <row r="122" spans="1:5">
      <c r="A122" s="4" t="str">
        <f>[1]Enums!$A$94</f>
        <v>1.0.0</v>
      </c>
      <c r="B122" s="21" t="s">
        <v>462</v>
      </c>
      <c r="C122" t="str">
        <f t="shared" si="9"/>
        <v>Flask (Sweet Butane Fuel)</v>
      </c>
      <c r="D122" t="str">
        <f>[1]Compounds!$B$279</f>
        <v>Sweet Butane Fuel</v>
      </c>
      <c r="E122" t="str">
        <f>IF(VLOOKUP(D122,[1]Compounds!B:D,3,FALSE)=[1]Enums!$A$2,[1]Enums!$A$6,IF(VLOOKUP(D122,[1]Compounds!B:D,3,FALSE)=[1]Enums!$A$3,[1]Enums!$A$7,[1]Enums!$A$8))</f>
        <v>Flask</v>
      </c>
    </row>
    <row r="123" spans="1:5">
      <c r="A123" s="4" t="str">
        <f>[1]Enums!$A$94</f>
        <v>1.0.0</v>
      </c>
      <c r="B123" s="21" t="s">
        <v>461</v>
      </c>
      <c r="C123" t="str">
        <f t="shared" si="9"/>
        <v>Cartridge (Sweet Butane Fuel)</v>
      </c>
      <c r="D123" t="str">
        <f>[1]Compounds!$B$279</f>
        <v>Sweet Butane Fuel</v>
      </c>
      <c r="E123" t="str">
        <f>IF(VLOOKUP(D123,[1]Compounds!B:D,3,FALSE)=[1]Enums!$A$2,[1]Enums!$A$9,IF(VLOOKUP(D123,[1]Compounds!B:D,3,FALSE)=[1]Enums!$A$3,[1]Enums!$A$10,[1]Enums!$A$11))</f>
        <v>Cartridge</v>
      </c>
    </row>
    <row r="124" spans="1:5">
      <c r="A124" s="4" t="str">
        <f>[1]Enums!$A$94</f>
        <v>1.0.0</v>
      </c>
      <c r="B124" s="21" t="s">
        <v>460</v>
      </c>
      <c r="C124" t="str">
        <f t="shared" si="9"/>
        <v>Canister (Sweet Butane Fuel)</v>
      </c>
      <c r="D124" t="str">
        <f>[1]Compounds!$B$279</f>
        <v>Sweet Butane Fuel</v>
      </c>
      <c r="E124" t="str">
        <f>IF(VLOOKUP(D124,[1]Compounds!B:D,3,FALSE)=[1]Enums!$A$2,[1]Enums!$A$12,IF(VLOOKUP(D124,[1]Compounds!B:D,3,FALSE)=[1]Enums!$A$3,[1]Enums!$A$13,[1]Enums!$A$14))</f>
        <v>Canister</v>
      </c>
    </row>
    <row r="125" spans="1:5">
      <c r="A125" s="4" t="str">
        <f>[1]Enums!$A$94</f>
        <v>1.0.0</v>
      </c>
      <c r="B125" s="21" t="s">
        <v>459</v>
      </c>
      <c r="C125" t="str">
        <f t="shared" si="9"/>
        <v>Flask (Sweet Propane Fuel)</v>
      </c>
      <c r="D125" t="str">
        <f>[1]Compounds!$B$280</f>
        <v>Sweet Propane Fuel</v>
      </c>
      <c r="E125" t="str">
        <f>IF(VLOOKUP(D125,[1]Compounds!B:D,3,FALSE)=[1]Enums!$A$2,[1]Enums!$A$6,IF(VLOOKUP(D125,[1]Compounds!B:D,3,FALSE)=[1]Enums!$A$3,[1]Enums!$A$7,[1]Enums!$A$8))</f>
        <v>Flask</v>
      </c>
    </row>
    <row r="126" spans="1:5">
      <c r="A126" s="4" t="str">
        <f>[1]Enums!$A$94</f>
        <v>1.0.0</v>
      </c>
      <c r="B126" s="21" t="s">
        <v>458</v>
      </c>
      <c r="C126" t="str">
        <f t="shared" si="9"/>
        <v>Cartridge (Sweet Propane Fuel)</v>
      </c>
      <c r="D126" t="str">
        <f>[1]Compounds!$B$280</f>
        <v>Sweet Propane Fuel</v>
      </c>
      <c r="E126" t="str">
        <f>IF(VLOOKUP(D126,[1]Compounds!B:D,3,FALSE)=[1]Enums!$A$2,[1]Enums!$A$9,IF(VLOOKUP(D126,[1]Compounds!B:D,3,FALSE)=[1]Enums!$A$3,[1]Enums!$A$10,[1]Enums!$A$11))</f>
        <v>Cartridge</v>
      </c>
    </row>
    <row r="127" spans="1:5">
      <c r="A127" s="4" t="str">
        <f>[1]Enums!$A$94</f>
        <v>1.0.0</v>
      </c>
      <c r="B127" s="21" t="s">
        <v>457</v>
      </c>
      <c r="C127" t="str">
        <f t="shared" si="9"/>
        <v>Canister (Sweet Propane Fuel)</v>
      </c>
      <c r="D127" t="str">
        <f>[1]Compounds!$B$280</f>
        <v>Sweet Propane Fuel</v>
      </c>
      <c r="E127" t="str">
        <f>IF(VLOOKUP(D127,[1]Compounds!B:D,3,FALSE)=[1]Enums!$A$2,[1]Enums!$A$12,IF(VLOOKUP(D127,[1]Compounds!B:D,3,FALSE)=[1]Enums!$A$3,[1]Enums!$A$13,[1]Enums!$A$14))</f>
        <v>Canister</v>
      </c>
    </row>
    <row r="128" spans="1:5">
      <c r="A128" s="4" t="str">
        <f>[1]Enums!$A$94</f>
        <v>1.0.0</v>
      </c>
      <c r="B128" s="21" t="s">
        <v>456</v>
      </c>
      <c r="C128" t="str">
        <f t="shared" si="9"/>
        <v>Vial (Sweet Light Naphtha)</v>
      </c>
      <c r="D128" t="str">
        <f>[1]Compounds!$B$281</f>
        <v>Sweet Light Naphtha</v>
      </c>
      <c r="E128" t="str">
        <f>IF(VLOOKUP(D128,[1]Compounds!B:D,3,FALSE)=[1]Enums!$A$2,[1]Enums!$A$6,IF(VLOOKUP(D128,[1]Compounds!B:D,3,FALSE)=[1]Enums!$A$3,[1]Enums!$A$7,[1]Enums!$A$8))</f>
        <v>Vial</v>
      </c>
    </row>
    <row r="129" spans="1:5">
      <c r="A129" s="4" t="str">
        <f>[1]Enums!$A$94</f>
        <v>1.0.0</v>
      </c>
      <c r="B129" s="21" t="s">
        <v>455</v>
      </c>
      <c r="C129" t="str">
        <f t="shared" si="9"/>
        <v>Beaker (Sweet Light Naphtha)</v>
      </c>
      <c r="D129" t="str">
        <f>[1]Compounds!$B$281</f>
        <v>Sweet Light Naphtha</v>
      </c>
      <c r="E129" t="str">
        <f>IF(VLOOKUP(D129,[1]Compounds!B:D,3,FALSE)=[1]Enums!$A$2,[1]Enums!$A$9,IF(VLOOKUP(D129,[1]Compounds!B:D,3,FALSE)=[1]Enums!$A$3,[1]Enums!$A$10,[1]Enums!$A$11))</f>
        <v>Beaker</v>
      </c>
    </row>
    <row r="130" spans="1:5">
      <c r="A130" s="4" t="str">
        <f>[1]Enums!$A$94</f>
        <v>1.0.0</v>
      </c>
      <c r="B130" s="21" t="s">
        <v>454</v>
      </c>
      <c r="C130" t="str">
        <f t="shared" si="9"/>
        <v>Drum (Sweet Light Naphtha)</v>
      </c>
      <c r="D130" t="str">
        <f>[1]Compounds!$B$281</f>
        <v>Sweet Light Naphtha</v>
      </c>
      <c r="E130" t="str">
        <f>IF(VLOOKUP(D130,[1]Compounds!B:D,3,FALSE)=[1]Enums!$A$2,[1]Enums!$A$12,IF(VLOOKUP(D130,[1]Compounds!B:D,3,FALSE)=[1]Enums!$A$3,[1]Enums!$A$13,[1]Enums!$A$14))</f>
        <v>Drum</v>
      </c>
    </row>
    <row r="131" spans="1:5">
      <c r="A131" s="4" t="str">
        <f>[1]Enums!$A$94</f>
        <v>1.0.0</v>
      </c>
      <c r="B131" s="21" t="s">
        <v>465</v>
      </c>
      <c r="C131" t="str">
        <f t="shared" si="9"/>
        <v>Vial (Mercaptans)</v>
      </c>
      <c r="D131" t="str">
        <f>[1]Compounds!$B$181</f>
        <v>Mercaptans</v>
      </c>
      <c r="E131" t="str">
        <f>IF(VLOOKUP(D131,[1]Compounds!B:D,3,FALSE)=[1]Enums!$A$2,[1]Enums!$A$6,IF(VLOOKUP(D131,[1]Compounds!B:D,3,FALSE)=[1]Enums!$A$3,[1]Enums!$A$7,[1]Enums!$A$8))</f>
        <v>Vial</v>
      </c>
    </row>
    <row r="132" spans="1:5">
      <c r="A132" s="4" t="str">
        <f>[1]Enums!$A$94</f>
        <v>1.0.0</v>
      </c>
      <c r="B132" s="21" t="s">
        <v>464</v>
      </c>
      <c r="C132" t="str">
        <f t="shared" si="9"/>
        <v>Beaker (Mercaptans)</v>
      </c>
      <c r="D132" t="str">
        <f>[1]Compounds!$B$181</f>
        <v>Mercaptans</v>
      </c>
      <c r="E132" t="str">
        <f>IF(VLOOKUP(D132,[1]Compounds!B:D,3,FALSE)=[1]Enums!$A$2,[1]Enums!$A$9,IF(VLOOKUP(D132,[1]Compounds!B:D,3,FALSE)=[1]Enums!$A$3,[1]Enums!$A$10,[1]Enums!$A$11))</f>
        <v>Beaker</v>
      </c>
    </row>
    <row r="133" spans="1:5">
      <c r="A133" s="4" t="str">
        <f>[1]Enums!$A$94</f>
        <v>1.0.0</v>
      </c>
      <c r="B133" s="21" t="s">
        <v>463</v>
      </c>
      <c r="C133" t="str">
        <f t="shared" si="9"/>
        <v>Drum (Mercaptans)</v>
      </c>
      <c r="D133" t="str">
        <f>[1]Compounds!$B$181</f>
        <v>Mercaptans</v>
      </c>
      <c r="E133" t="str">
        <f>IF(VLOOKUP(D133,[1]Compounds!B:D,3,FALSE)=[1]Enums!$A$2,[1]Enums!$A$12,IF(VLOOKUP(D133,[1]Compounds!B:D,3,FALSE)=[1]Enums!$A$3,[1]Enums!$A$13,[1]Enums!$A$14))</f>
        <v>Drum</v>
      </c>
    </row>
    <row r="134" spans="1:5">
      <c r="A134" s="4" t="str">
        <f>[1]Enums!$A$94</f>
        <v>1.0.0</v>
      </c>
      <c r="B134" s="21" t="s">
        <v>468</v>
      </c>
      <c r="C134" t="str">
        <f t="shared" si="9"/>
        <v>Flask (Ammonia)</v>
      </c>
      <c r="D134" t="str">
        <f>[1]Compounds!$B$43</f>
        <v>Ammonia</v>
      </c>
      <c r="E134" t="str">
        <f>IF(VLOOKUP(D134,[1]Compounds!B:D,3,FALSE)=[1]Enums!$A$2,[1]Enums!$A$6,IF(VLOOKUP(D134,[1]Compounds!B:D,3,FALSE)=[1]Enums!$A$3,[1]Enums!$A$7,[1]Enums!$A$8))</f>
        <v>Flask</v>
      </c>
    </row>
    <row r="135" spans="1:5">
      <c r="A135" s="4" t="str">
        <f>[1]Enums!$A$94</f>
        <v>1.0.0</v>
      </c>
      <c r="B135" s="21" t="s">
        <v>467</v>
      </c>
      <c r="C135" t="str">
        <f t="shared" si="9"/>
        <v>Cartridge (Ammonia)</v>
      </c>
      <c r="D135" t="str">
        <f>[1]Compounds!$B$43</f>
        <v>Ammonia</v>
      </c>
      <c r="E135" t="str">
        <f>IF(VLOOKUP(D135,[1]Compounds!B:D,3,FALSE)=[1]Enums!$A$2,[1]Enums!$A$9,IF(VLOOKUP(D135,[1]Compounds!B:D,3,FALSE)=[1]Enums!$A$3,[1]Enums!$A$10,[1]Enums!$A$11))</f>
        <v>Cartridge</v>
      </c>
    </row>
    <row r="136" spans="1:5">
      <c r="A136" s="4" t="str">
        <f>[1]Enums!$A$94</f>
        <v>1.0.0</v>
      </c>
      <c r="B136" s="21" t="s">
        <v>466</v>
      </c>
      <c r="C136" t="str">
        <f t="shared" si="9"/>
        <v>Canister (Ammonia)</v>
      </c>
      <c r="D136" t="str">
        <f>[1]Compounds!$B$43</f>
        <v>Ammonia</v>
      </c>
      <c r="E136" t="str">
        <f>IF(VLOOKUP(D136,[1]Compounds!B:D,3,FALSE)=[1]Enums!$A$2,[1]Enums!$A$12,IF(VLOOKUP(D136,[1]Compounds!B:D,3,FALSE)=[1]Enums!$A$3,[1]Enums!$A$13,[1]Enums!$A$14))</f>
        <v>Canister</v>
      </c>
    </row>
    <row r="137" spans="1:5">
      <c r="A137" s="4" t="str">
        <f>[1]Enums!$A$94</f>
        <v>1.0.0</v>
      </c>
      <c r="B137" s="21" t="s">
        <v>471</v>
      </c>
      <c r="C137" t="str">
        <f t="shared" si="9"/>
        <v>Vial (Sodium Hydroxide)</v>
      </c>
      <c r="D137" t="str">
        <f>[1]Compounds!$B$261</f>
        <v>Sodium Hydroxide</v>
      </c>
      <c r="E137" t="str">
        <f>IF(VLOOKUP(D137,[1]Compounds!B:D,3,FALSE)=[1]Enums!$A$2,[1]Enums!$A$6,IF(VLOOKUP(D137,[1]Compounds!B:D,3,FALSE)=[1]Enums!$A$3,[1]Enums!$A$7,[1]Enums!$A$8))</f>
        <v>Vial</v>
      </c>
    </row>
    <row r="138" spans="1:5">
      <c r="A138" s="4" t="str">
        <f>[1]Enums!$A$94</f>
        <v>1.0.0</v>
      </c>
      <c r="B138" s="21" t="s">
        <v>470</v>
      </c>
      <c r="C138" t="str">
        <f t="shared" si="9"/>
        <v>Beaker (Sodium Hydroxide)</v>
      </c>
      <c r="D138" t="str">
        <f>[1]Compounds!$B$261</f>
        <v>Sodium Hydroxide</v>
      </c>
      <c r="E138" t="str">
        <f>IF(VLOOKUP(D138,[1]Compounds!B:D,3,FALSE)=[1]Enums!$A$2,[1]Enums!$A$9,IF(VLOOKUP(D138,[1]Compounds!B:D,3,FALSE)=[1]Enums!$A$3,[1]Enums!$A$10,[1]Enums!$A$11))</f>
        <v>Beaker</v>
      </c>
    </row>
    <row r="139" spans="1:5">
      <c r="A139" s="4" t="str">
        <f>[1]Enums!$A$94</f>
        <v>1.0.0</v>
      </c>
      <c r="B139" s="21" t="s">
        <v>469</v>
      </c>
      <c r="C139" t="str">
        <f t="shared" si="9"/>
        <v>Drum (Sodium Hydroxide)</v>
      </c>
      <c r="D139" t="str">
        <f>[1]Compounds!$B$261</f>
        <v>Sodium Hydroxide</v>
      </c>
      <c r="E139" t="str">
        <f>IF(VLOOKUP(D139,[1]Compounds!B:D,3,FALSE)=[1]Enums!$A$2,[1]Enums!$A$12,IF(VLOOKUP(D139,[1]Compounds!B:D,3,FALSE)=[1]Enums!$A$3,[1]Enums!$A$13,[1]Enums!$A$14))</f>
        <v>Drum</v>
      </c>
    </row>
    <row r="140" spans="1:5">
      <c r="A140" s="4"/>
    </row>
    <row r="141" spans="1:5">
      <c r="A141" s="4"/>
    </row>
    <row r="142" spans="1:5">
      <c r="A142" s="4"/>
    </row>
    <row r="143" spans="1:5">
      <c r="A143" s="4"/>
    </row>
    <row r="144" spans="1:5">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row r="334" spans="1:1">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33"/>
  <sheetViews>
    <sheetView topLeftCell="A10" workbookViewId="0">
      <selection activeCell="A21" sqref="A21"/>
    </sheetView>
  </sheetViews>
  <sheetFormatPr baseColWidth="10" defaultColWidth="8.83203125" defaultRowHeight="12" x14ac:dyDescent="0"/>
  <cols>
    <col min="2" max="2" width="3.6640625" customWidth="1"/>
    <col min="3" max="3" width="4.33203125" customWidth="1"/>
    <col min="4" max="4" width="4.6640625" customWidth="1"/>
    <col min="5" max="5" width="4.5" customWidth="1"/>
    <col min="6" max="6" width="4.33203125" style="54" customWidth="1"/>
    <col min="7" max="7" width="5.1640625" style="54" customWidth="1"/>
    <col min="8" max="8" width="11.1640625" style="54" customWidth="1"/>
    <col min="9" max="9" width="12.5" style="54" customWidth="1"/>
    <col min="10" max="10" width="43.6640625" style="54" bestFit="1" customWidth="1"/>
    <col min="11" max="11" width="13.5" customWidth="1"/>
    <col min="12" max="12" width="14.6640625" customWidth="1"/>
  </cols>
  <sheetData>
    <row r="1" spans="1:12" ht="24">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285</v>
      </c>
      <c r="K1" s="20" t="str">
        <f xml:space="preserve"> "Crafting Min "&amp;[1]Fuel!$E$1</f>
        <v>Crafting Min Index</v>
      </c>
      <c r="L1" s="20" t="str">
        <f xml:space="preserve"> "Crafting Max "&amp;[1]Fuel!$E$1</f>
        <v>Crafting Max Index</v>
      </c>
    </row>
    <row r="2" spans="1:12">
      <c r="A2" s="4"/>
      <c r="B2" s="21" t="s">
        <v>2292</v>
      </c>
      <c r="C2" s="21" t="s">
        <v>2293</v>
      </c>
      <c r="D2" s="21" t="s">
        <v>2294</v>
      </c>
      <c r="E2" s="21" t="s">
        <v>2295</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c r="A3" s="4" t="str">
        <f>[1]Enums!$A$94</f>
        <v>1.0.0</v>
      </c>
      <c r="B3" s="21" t="s">
        <v>2296</v>
      </c>
      <c r="C3" s="21" t="s">
        <v>2297</v>
      </c>
      <c r="D3" s="21" t="s">
        <v>2298</v>
      </c>
      <c r="E3" s="21" t="s">
        <v>2299</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c r="A4" s="4"/>
      <c r="B4" s="21" t="s">
        <v>2300</v>
      </c>
      <c r="C4" s="21" t="s">
        <v>2301</v>
      </c>
      <c r="D4" s="21" t="s">
        <v>2302</v>
      </c>
      <c r="E4" s="21" t="s">
        <v>2303</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c r="A5" s="4" t="str">
        <f>[1]Enums!$A$94</f>
        <v>1.0.0</v>
      </c>
      <c r="B5" s="21" t="s">
        <v>2304</v>
      </c>
      <c r="C5" s="21" t="s">
        <v>2305</v>
      </c>
      <c r="D5" s="21" t="s">
        <v>2306</v>
      </c>
      <c r="E5" s="21" t="s">
        <v>2307</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c r="A6" s="4"/>
      <c r="B6" s="21" t="s">
        <v>2308</v>
      </c>
      <c r="C6" s="21" t="s">
        <v>2309</v>
      </c>
      <c r="D6" s="21" t="s">
        <v>2310</v>
      </c>
      <c r="E6" s="21" t="s">
        <v>2311</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c r="A7" s="4"/>
      <c r="B7" s="21" t="s">
        <v>2312</v>
      </c>
      <c r="C7" s="21" t="s">
        <v>2313</v>
      </c>
      <c r="D7" s="21" t="s">
        <v>2314</v>
      </c>
      <c r="E7" s="21" t="s">
        <v>2315</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c r="A8" s="4"/>
      <c r="B8" s="21" t="s">
        <v>2316</v>
      </c>
      <c r="C8" s="21" t="s">
        <v>2317</v>
      </c>
      <c r="D8" s="21" t="s">
        <v>2318</v>
      </c>
      <c r="E8" s="21" t="s">
        <v>2319</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c r="A9" s="4" t="str">
        <f>[1]Enums!$A$94</f>
        <v>1.0.0</v>
      </c>
      <c r="B9" s="21" t="s">
        <v>2320</v>
      </c>
      <c r="C9" s="21" t="s">
        <v>2321</v>
      </c>
      <c r="D9" s="21" t="s">
        <v>2322</v>
      </c>
      <c r="E9" s="21" t="s">
        <v>2323</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c r="A10" s="4"/>
      <c r="B10" s="21" t="s">
        <v>2324</v>
      </c>
      <c r="C10" s="21" t="s">
        <v>2325</v>
      </c>
      <c r="D10" s="21" t="s">
        <v>2326</v>
      </c>
      <c r="E10" s="21" t="s">
        <v>2327</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c r="A11" s="4"/>
      <c r="B11" s="21" t="s">
        <v>2328</v>
      </c>
      <c r="C11" s="21" t="s">
        <v>2329</v>
      </c>
      <c r="D11" s="21" t="s">
        <v>2330</v>
      </c>
      <c r="E11" s="21" t="s">
        <v>2331</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c r="A12" s="4"/>
      <c r="B12" s="21" t="s">
        <v>2332</v>
      </c>
      <c r="C12" s="21" t="s">
        <v>2333</v>
      </c>
      <c r="D12" s="21" t="s">
        <v>2334</v>
      </c>
      <c r="E12" s="21" t="s">
        <v>2335</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c r="A13" s="4"/>
      <c r="B13" s="21" t="s">
        <v>2336</v>
      </c>
      <c r="C13" s="21" t="s">
        <v>2337</v>
      </c>
      <c r="D13" s="21" t="s">
        <v>2338</v>
      </c>
      <c r="E13" s="21" t="s">
        <v>2339</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c r="A14" s="4"/>
      <c r="B14" s="21" t="s">
        <v>2340</v>
      </c>
      <c r="C14" s="21" t="s">
        <v>2341</v>
      </c>
      <c r="D14" s="21" t="s">
        <v>2342</v>
      </c>
      <c r="E14" s="21" t="s">
        <v>2343</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c r="A15" s="4"/>
      <c r="B15" s="21" t="s">
        <v>2344</v>
      </c>
      <c r="C15" s="21" t="s">
        <v>2345</v>
      </c>
      <c r="D15" s="21" t="s">
        <v>2346</v>
      </c>
      <c r="E15" s="21" t="s">
        <v>2347</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c r="A16" s="4" t="str">
        <f>[1]Enums!$A$94</f>
        <v>1.0.0</v>
      </c>
      <c r="B16" s="21" t="s">
        <v>2348</v>
      </c>
      <c r="C16" s="21" t="s">
        <v>2349</v>
      </c>
      <c r="D16" s="21" t="s">
        <v>2350</v>
      </c>
      <c r="E16" s="21" t="s">
        <v>2351</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c r="A17" s="4" t="str">
        <f>[1]Enums!$A$94</f>
        <v>1.0.0</v>
      </c>
      <c r="B17" s="21" t="s">
        <v>2352</v>
      </c>
      <c r="C17" s="21" t="s">
        <v>2353</v>
      </c>
      <c r="D17" s="21" t="s">
        <v>2354</v>
      </c>
      <c r="E17" s="21" t="s">
        <v>2355</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c r="A18" s="4"/>
      <c r="B18" s="21" t="s">
        <v>2356</v>
      </c>
      <c r="C18" s="21" t="s">
        <v>2357</v>
      </c>
      <c r="D18" s="21" t="s">
        <v>2358</v>
      </c>
      <c r="E18" s="21" t="s">
        <v>2359</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c r="A19" s="4"/>
      <c r="B19" s="21" t="s">
        <v>2360</v>
      </c>
      <c r="C19" s="21" t="s">
        <v>2361</v>
      </c>
      <c r="D19" s="21" t="s">
        <v>2362</v>
      </c>
      <c r="E19" s="21" t="s">
        <v>2363</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c r="A20" s="4"/>
      <c r="B20" s="21" t="s">
        <v>2364</v>
      </c>
      <c r="C20" s="21" t="s">
        <v>2365</v>
      </c>
      <c r="D20" s="21" t="s">
        <v>2366</v>
      </c>
      <c r="E20" s="21" t="s">
        <v>2367</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c r="A21" s="4" t="str">
        <f>[1]Enums!$A$94</f>
        <v>1.0.0</v>
      </c>
      <c r="B21" s="21" t="s">
        <v>2368</v>
      </c>
      <c r="C21" s="21" t="s">
        <v>2369</v>
      </c>
      <c r="D21" s="21" t="s">
        <v>2370</v>
      </c>
      <c r="E21" s="21" t="s">
        <v>2371</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c r="A22" s="4" t="str">
        <f>[1]Enums!$A$94</f>
        <v>1.0.0</v>
      </c>
      <c r="B22" s="21" t="s">
        <v>2372</v>
      </c>
      <c r="C22" s="21" t="s">
        <v>2373</v>
      </c>
      <c r="D22" s="21" t="s">
        <v>2374</v>
      </c>
      <c r="E22" s="21" t="s">
        <v>2375</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c r="A23" s="4" t="str">
        <f>[1]Enums!$A$94</f>
        <v>1.0.0</v>
      </c>
      <c r="B23" s="21" t="s">
        <v>2376</v>
      </c>
      <c r="C23" s="21" t="s">
        <v>2377</v>
      </c>
      <c r="D23" s="21" t="s">
        <v>2378</v>
      </c>
      <c r="E23" s="21" t="s">
        <v>2379</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c r="A24" s="4" t="str">
        <f>[1]Enums!$A$94</f>
        <v>1.0.0</v>
      </c>
      <c r="B24" s="21" t="s">
        <v>2380</v>
      </c>
      <c r="C24" s="21" t="s">
        <v>2381</v>
      </c>
      <c r="D24" s="21" t="s">
        <v>2382</v>
      </c>
      <c r="E24" s="21" t="s">
        <v>2383</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c r="A25" s="4"/>
      <c r="B25" s="21" t="s">
        <v>2384</v>
      </c>
      <c r="C25" s="21" t="s">
        <v>2385</v>
      </c>
      <c r="D25" s="21" t="s">
        <v>2386</v>
      </c>
      <c r="E25" s="21" t="s">
        <v>2387</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c r="A26" s="4" t="str">
        <f>[1]Enums!$A$94</f>
        <v>1.0.0</v>
      </c>
      <c r="B26" s="21" t="s">
        <v>2388</v>
      </c>
      <c r="C26" s="21" t="s">
        <v>2389</v>
      </c>
      <c r="D26" s="21" t="s">
        <v>2390</v>
      </c>
      <c r="E26" s="21" t="s">
        <v>2391</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c r="A27" s="4"/>
      <c r="B27" s="21" t="s">
        <v>2392</v>
      </c>
      <c r="C27" s="21" t="s">
        <v>2393</v>
      </c>
      <c r="D27" s="21" t="s">
        <v>2394</v>
      </c>
      <c r="E27" s="21" t="s">
        <v>2395</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c r="A28" s="4" t="str">
        <f>[1]Enums!$A$94</f>
        <v>1.0.0</v>
      </c>
      <c r="B28" s="21" t="s">
        <v>2396</v>
      </c>
      <c r="C28" s="21" t="s">
        <v>2397</v>
      </c>
      <c r="D28" s="21" t="s">
        <v>2398</v>
      </c>
      <c r="E28" s="21" t="s">
        <v>2399</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c r="A29" s="4" t="str">
        <f>[1]Enums!$A$94</f>
        <v>1.0.0</v>
      </c>
      <c r="B29" s="21" t="s">
        <v>2400</v>
      </c>
      <c r="C29" s="21" t="s">
        <v>2401</v>
      </c>
      <c r="D29" s="21" t="s">
        <v>2402</v>
      </c>
      <c r="E29" s="21" t="s">
        <v>2403</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c r="A30" s="4"/>
      <c r="B30" s="21" t="s">
        <v>2404</v>
      </c>
      <c r="C30" s="21" t="s">
        <v>2405</v>
      </c>
      <c r="D30" s="21" t="s">
        <v>2406</v>
      </c>
      <c r="E30" s="21" t="s">
        <v>2407</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c r="A31" s="4" t="str">
        <f>[1]Enums!$A$94</f>
        <v>1.0.0</v>
      </c>
      <c r="B31" s="21" t="s">
        <v>2408</v>
      </c>
      <c r="C31" s="21" t="s">
        <v>2409</v>
      </c>
      <c r="D31" s="21" t="s">
        <v>2410</v>
      </c>
      <c r="E31" s="21" t="s">
        <v>2411</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c r="A32" s="4"/>
      <c r="B32" s="21" t="s">
        <v>2412</v>
      </c>
      <c r="C32" s="21" t="s">
        <v>2413</v>
      </c>
      <c r="D32" s="21" t="s">
        <v>2414</v>
      </c>
      <c r="E32" s="21" t="s">
        <v>2415</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c r="A33" s="4"/>
      <c r="B33" s="21" t="s">
        <v>2416</v>
      </c>
      <c r="C33" s="21" t="s">
        <v>2417</v>
      </c>
      <c r="D33" s="21" t="s">
        <v>2418</v>
      </c>
      <c r="E33" s="21" t="s">
        <v>2419</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c r="A34" s="4"/>
      <c r="B34" s="21" t="s">
        <v>2420</v>
      </c>
      <c r="C34" s="21" t="s">
        <v>2421</v>
      </c>
      <c r="D34" s="21" t="s">
        <v>2422</v>
      </c>
      <c r="E34" s="21" t="s">
        <v>2423</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c r="A35" s="4"/>
      <c r="B35" s="21" t="s">
        <v>2424</v>
      </c>
      <c r="C35" s="21" t="s">
        <v>2425</v>
      </c>
      <c r="D35" s="21" t="s">
        <v>2426</v>
      </c>
      <c r="E35" s="21" t="s">
        <v>2427</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c r="A36" s="4"/>
      <c r="B36" s="21" t="s">
        <v>2428</v>
      </c>
      <c r="C36" s="21" t="s">
        <v>2429</v>
      </c>
      <c r="D36" s="21" t="s">
        <v>2430</v>
      </c>
      <c r="E36" s="21" t="s">
        <v>2431</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c r="A37" s="4" t="str">
        <f>[1]Enums!$A$94</f>
        <v>1.0.0</v>
      </c>
      <c r="B37" s="21" t="s">
        <v>2432</v>
      </c>
      <c r="C37" s="21" t="s">
        <v>2433</v>
      </c>
      <c r="D37" s="21" t="s">
        <v>2434</v>
      </c>
      <c r="E37" s="21" t="s">
        <v>2435</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c r="A38" s="4" t="str">
        <f>[1]Enums!$A$94</f>
        <v>1.0.0</v>
      </c>
      <c r="B38" s="21" t="s">
        <v>2436</v>
      </c>
      <c r="C38" s="21" t="s">
        <v>2437</v>
      </c>
      <c r="D38" s="21" t="s">
        <v>2438</v>
      </c>
      <c r="E38" s="21" t="s">
        <v>2439</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c r="A39" s="4"/>
      <c r="B39" s="21" t="s">
        <v>2440</v>
      </c>
      <c r="C39" s="21" t="s">
        <v>2441</v>
      </c>
      <c r="D39" s="21" t="s">
        <v>2442</v>
      </c>
      <c r="E39" s="21" t="s">
        <v>2443</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c r="A40" s="4" t="str">
        <f>[1]Enums!$A$94</f>
        <v>1.0.0</v>
      </c>
      <c r="B40" s="21" t="s">
        <v>2444</v>
      </c>
      <c r="C40" s="21" t="s">
        <v>2445</v>
      </c>
      <c r="D40" s="21" t="s">
        <v>2446</v>
      </c>
      <c r="E40" s="21" t="s">
        <v>2447</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c r="A41" s="4" t="str">
        <f>[1]Enums!$A$94</f>
        <v>1.0.0</v>
      </c>
      <c r="B41" s="21" t="s">
        <v>2448</v>
      </c>
      <c r="C41" s="21" t="s">
        <v>2449</v>
      </c>
      <c r="D41" s="21" t="s">
        <v>2450</v>
      </c>
      <c r="E41" s="21" t="s">
        <v>2451</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c r="A42" s="4" t="str">
        <f>[1]Enums!$A$94</f>
        <v>1.0.0</v>
      </c>
      <c r="B42" s="21" t="s">
        <v>2452</v>
      </c>
      <c r="C42" s="21" t="s">
        <v>2453</v>
      </c>
      <c r="D42" s="21" t="s">
        <v>2454</v>
      </c>
      <c r="E42" s="21" t="s">
        <v>2455</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c r="A43" s="4" t="str">
        <f>[1]Enums!$A$94</f>
        <v>1.0.0</v>
      </c>
      <c r="B43" s="21" t="s">
        <v>2456</v>
      </c>
      <c r="C43" s="21" t="s">
        <v>2457</v>
      </c>
      <c r="D43" s="21" t="s">
        <v>2458</v>
      </c>
      <c r="E43" s="21" t="s">
        <v>2459</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c r="A44" s="4"/>
      <c r="B44" s="21" t="s">
        <v>2460</v>
      </c>
      <c r="C44" s="21" t="s">
        <v>2461</v>
      </c>
      <c r="D44" s="21" t="s">
        <v>2462</v>
      </c>
      <c r="E44" s="21" t="s">
        <v>2463</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c r="A45" s="4"/>
      <c r="B45" s="21" t="s">
        <v>2464</v>
      </c>
      <c r="C45" s="21" t="s">
        <v>2465</v>
      </c>
      <c r="D45" s="21" t="s">
        <v>2466</v>
      </c>
      <c r="E45" s="21" t="s">
        <v>2467</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c r="A46" s="4" t="str">
        <f>[1]Enums!$A$94</f>
        <v>1.0.0</v>
      </c>
      <c r="B46" s="21" t="s">
        <v>2468</v>
      </c>
      <c r="C46" s="21" t="s">
        <v>2469</v>
      </c>
      <c r="D46" s="21" t="s">
        <v>2470</v>
      </c>
      <c r="E46" s="21" t="s">
        <v>2471</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c r="A47" s="4" t="str">
        <f>[1]Enums!$A$94</f>
        <v>1.0.0</v>
      </c>
      <c r="B47" s="21" t="s">
        <v>2472</v>
      </c>
      <c r="C47" s="21" t="s">
        <v>2473</v>
      </c>
      <c r="D47" s="21" t="s">
        <v>2474</v>
      </c>
      <c r="E47" s="21" t="s">
        <v>2475</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c r="A48" s="4" t="str">
        <f>[1]Enums!$A$94</f>
        <v>1.0.0</v>
      </c>
      <c r="B48" s="21" t="s">
        <v>2476</v>
      </c>
      <c r="C48" s="21" t="s">
        <v>2477</v>
      </c>
      <c r="D48" s="21" t="s">
        <v>2478</v>
      </c>
      <c r="E48" s="21" t="s">
        <v>2479</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c r="A49" s="4"/>
      <c r="B49" s="21" t="s">
        <v>2480</v>
      </c>
      <c r="C49" s="21" t="s">
        <v>2481</v>
      </c>
      <c r="D49" s="21" t="s">
        <v>2482</v>
      </c>
      <c r="E49" s="21" t="s">
        <v>2483</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c r="A50" s="4"/>
      <c r="B50" s="21" t="s">
        <v>2484</v>
      </c>
      <c r="C50" s="21" t="s">
        <v>2485</v>
      </c>
      <c r="D50" s="21" t="s">
        <v>2486</v>
      </c>
      <c r="E50" s="21" t="s">
        <v>2487</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c r="A51" s="4" t="str">
        <f>[1]Enums!$A$94</f>
        <v>1.0.0</v>
      </c>
      <c r="B51" s="21" t="s">
        <v>2488</v>
      </c>
      <c r="C51" s="21" t="s">
        <v>2489</v>
      </c>
      <c r="D51" s="21" t="s">
        <v>2490</v>
      </c>
      <c r="E51" s="21" t="s">
        <v>2491</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c r="A52" s="4"/>
      <c r="B52" s="21" t="s">
        <v>2492</v>
      </c>
      <c r="C52" s="21" t="s">
        <v>2493</v>
      </c>
      <c r="D52" s="21" t="s">
        <v>2494</v>
      </c>
      <c r="E52" s="21" t="s">
        <v>2495</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c r="A53" s="4" t="str">
        <f>[1]Enums!$A$94</f>
        <v>1.0.0</v>
      </c>
      <c r="B53" s="21" t="s">
        <v>2496</v>
      </c>
      <c r="C53" s="21" t="s">
        <v>2497</v>
      </c>
      <c r="D53" s="21" t="s">
        <v>2498</v>
      </c>
      <c r="E53" s="21" t="s">
        <v>2499</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c r="A54" s="4" t="str">
        <f>[1]Enums!$A$94</f>
        <v>1.0.0</v>
      </c>
      <c r="B54" s="21" t="s">
        <v>2500</v>
      </c>
      <c r="C54" s="21" t="s">
        <v>2501</v>
      </c>
      <c r="D54" s="21" t="s">
        <v>2502</v>
      </c>
      <c r="E54" s="21" t="s">
        <v>2503</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c r="A55" s="4"/>
      <c r="B55" s="21" t="s">
        <v>2504</v>
      </c>
      <c r="C55" s="21" t="s">
        <v>2505</v>
      </c>
      <c r="D55" s="21" t="s">
        <v>2506</v>
      </c>
      <c r="E55" s="21" t="s">
        <v>2507</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c r="A56" s="4" t="str">
        <f>[1]Enums!$A$94</f>
        <v>1.0.0</v>
      </c>
      <c r="B56" s="21" t="s">
        <v>2508</v>
      </c>
      <c r="C56" s="21" t="s">
        <v>2509</v>
      </c>
      <c r="D56" s="21" t="s">
        <v>2510</v>
      </c>
      <c r="E56" s="21" t="s">
        <v>2511</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c r="A57" s="4" t="str">
        <f>[1]Enums!$A$94</f>
        <v>1.0.0</v>
      </c>
      <c r="B57" s="21" t="s">
        <v>2512</v>
      </c>
      <c r="C57" s="21" t="s">
        <v>2513</v>
      </c>
      <c r="D57" s="21" t="s">
        <v>2514</v>
      </c>
      <c r="E57" s="21" t="s">
        <v>2515</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c r="A58" s="4" t="str">
        <f>[1]Enums!$A$94</f>
        <v>1.0.0</v>
      </c>
      <c r="B58" s="21" t="s">
        <v>2516</v>
      </c>
      <c r="C58" s="21" t="s">
        <v>2517</v>
      </c>
      <c r="D58" s="21" t="s">
        <v>2518</v>
      </c>
      <c r="E58" s="21" t="s">
        <v>2519</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c r="A59" s="4"/>
      <c r="B59" s="21" t="s">
        <v>2520</v>
      </c>
      <c r="C59" s="21" t="s">
        <v>2521</v>
      </c>
      <c r="D59" s="21" t="s">
        <v>2522</v>
      </c>
      <c r="E59" s="21" t="s">
        <v>2523</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c r="A60" s="4"/>
      <c r="B60" s="21" t="s">
        <v>2524</v>
      </c>
      <c r="C60" s="21" t="s">
        <v>2525</v>
      </c>
      <c r="D60" s="21" t="s">
        <v>2526</v>
      </c>
      <c r="E60" s="21" t="s">
        <v>2527</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c r="A61" s="4" t="str">
        <f>[1]Enums!$A$94</f>
        <v>1.0.0</v>
      </c>
      <c r="B61" s="21" t="s">
        <v>2528</v>
      </c>
      <c r="C61" s="21" t="s">
        <v>2529</v>
      </c>
      <c r="D61" s="21" t="s">
        <v>2530</v>
      </c>
      <c r="E61" s="21" t="s">
        <v>2531</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c r="A62" s="4"/>
      <c r="B62" s="21" t="s">
        <v>2532</v>
      </c>
      <c r="C62" s="21" t="s">
        <v>2533</v>
      </c>
      <c r="D62" s="21" t="s">
        <v>2534</v>
      </c>
      <c r="E62" s="21" t="s">
        <v>2535</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c r="A63" s="4" t="str">
        <f>[1]Enums!$A$94</f>
        <v>1.0.0</v>
      </c>
      <c r="B63" s="21" t="s">
        <v>2536</v>
      </c>
      <c r="C63" s="21" t="s">
        <v>2537</v>
      </c>
      <c r="D63" s="21" t="s">
        <v>2538</v>
      </c>
      <c r="E63" s="21" t="s">
        <v>2539</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c r="A64" s="4"/>
      <c r="B64" s="21" t="s">
        <v>2540</v>
      </c>
      <c r="C64" s="21" t="s">
        <v>2541</v>
      </c>
      <c r="D64" s="21" t="s">
        <v>2542</v>
      </c>
      <c r="E64" s="21" t="s">
        <v>2543</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c r="A65" s="4"/>
      <c r="B65" s="21" t="s">
        <v>2544</v>
      </c>
      <c r="C65" s="21" t="s">
        <v>2545</v>
      </c>
      <c r="D65" s="21" t="s">
        <v>2546</v>
      </c>
      <c r="E65" s="21" t="s">
        <v>2547</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c r="A66" s="4" t="str">
        <f>[1]Enums!$A$94</f>
        <v>1.0.0</v>
      </c>
      <c r="B66" s="21" t="s">
        <v>2548</v>
      </c>
      <c r="C66" s="21" t="s">
        <v>2549</v>
      </c>
      <c r="D66" s="21" t="s">
        <v>2550</v>
      </c>
      <c r="E66" s="21" t="s">
        <v>2551</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c r="A67" s="4" t="str">
        <f>[1]Enums!$A$94</f>
        <v>1.0.0</v>
      </c>
      <c r="B67" s="21" t="s">
        <v>2552</v>
      </c>
      <c r="C67" s="21" t="s">
        <v>2553</v>
      </c>
      <c r="D67" s="21" t="s">
        <v>2554</v>
      </c>
      <c r="E67" s="21" t="s">
        <v>2555</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c r="A68" s="4" t="str">
        <f>[1]Enums!$A$94</f>
        <v>1.0.0</v>
      </c>
      <c r="B68" s="21" t="s">
        <v>2556</v>
      </c>
      <c r="C68" s="21" t="s">
        <v>2557</v>
      </c>
      <c r="D68" s="21" t="s">
        <v>2558</v>
      </c>
      <c r="E68" s="21" t="s">
        <v>2559</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c r="A69" s="4"/>
      <c r="B69" s="21" t="s">
        <v>2560</v>
      </c>
      <c r="C69" s="21" t="s">
        <v>2561</v>
      </c>
      <c r="D69" s="21" t="s">
        <v>2562</v>
      </c>
      <c r="E69" s="21" t="s">
        <v>2563</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c r="A70" s="4"/>
      <c r="B70" s="21" t="s">
        <v>2564</v>
      </c>
      <c r="C70" s="21" t="s">
        <v>2565</v>
      </c>
      <c r="D70" s="21" t="s">
        <v>2566</v>
      </c>
      <c r="E70" s="21" t="s">
        <v>2567</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c r="A71" s="4"/>
      <c r="B71" s="21" t="s">
        <v>2568</v>
      </c>
      <c r="C71" s="21" t="s">
        <v>2569</v>
      </c>
      <c r="D71" s="21" t="s">
        <v>2570</v>
      </c>
      <c r="E71" s="21" t="s">
        <v>2571</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c r="A72" s="4"/>
      <c r="B72" s="21" t="s">
        <v>2572</v>
      </c>
      <c r="C72" s="21" t="s">
        <v>2573</v>
      </c>
      <c r="D72" s="21" t="s">
        <v>2574</v>
      </c>
      <c r="E72" s="21" t="s">
        <v>2575</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c r="A73" s="4"/>
      <c r="B73" s="21" t="s">
        <v>2576</v>
      </c>
      <c r="C73" s="21" t="s">
        <v>2577</v>
      </c>
      <c r="D73" s="21" t="s">
        <v>2578</v>
      </c>
      <c r="E73" s="21" t="s">
        <v>2579</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c r="A74" s="4"/>
      <c r="B74" s="21" t="s">
        <v>2580</v>
      </c>
      <c r="C74" s="21" t="s">
        <v>2581</v>
      </c>
      <c r="D74" s="21" t="s">
        <v>2582</v>
      </c>
      <c r="E74" s="21" t="s">
        <v>2583</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c r="A75" s="4"/>
      <c r="B75" s="21" t="s">
        <v>2584</v>
      </c>
      <c r="C75" s="21" t="s">
        <v>2585</v>
      </c>
      <c r="D75" s="21" t="s">
        <v>2586</v>
      </c>
      <c r="E75" s="21" t="s">
        <v>2587</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c r="A76" s="4" t="str">
        <f>[1]Enums!$A$94</f>
        <v>1.0.0</v>
      </c>
      <c r="B76" s="21" t="s">
        <v>2588</v>
      </c>
      <c r="C76" s="21" t="s">
        <v>2589</v>
      </c>
      <c r="D76" s="21" t="s">
        <v>2590</v>
      </c>
      <c r="E76" s="21" t="s">
        <v>2591</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c r="A77" s="4"/>
      <c r="B77" s="21" t="s">
        <v>2592</v>
      </c>
      <c r="C77" s="21" t="s">
        <v>2593</v>
      </c>
      <c r="D77" s="21" t="s">
        <v>2594</v>
      </c>
      <c r="E77" s="21" t="s">
        <v>2595</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c r="A78" s="4"/>
      <c r="B78" s="21" t="s">
        <v>2596</v>
      </c>
      <c r="C78" s="21" t="s">
        <v>2597</v>
      </c>
      <c r="D78" s="21" t="s">
        <v>2598</v>
      </c>
      <c r="E78" s="21" t="s">
        <v>2599</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c r="A79" s="4"/>
      <c r="B79" s="21" t="s">
        <v>2600</v>
      </c>
      <c r="C79" s="21" t="s">
        <v>2601</v>
      </c>
      <c r="D79" s="21" t="s">
        <v>2602</v>
      </c>
      <c r="E79" s="21" t="s">
        <v>2603</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c r="A80" s="4"/>
      <c r="B80" s="21" t="s">
        <v>2604</v>
      </c>
      <c r="C80" s="21" t="s">
        <v>2605</v>
      </c>
      <c r="D80" s="21" t="s">
        <v>2606</v>
      </c>
      <c r="E80" s="21" t="s">
        <v>2607</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c r="A81" s="4"/>
      <c r="B81" s="21" t="s">
        <v>2608</v>
      </c>
      <c r="C81" s="21" t="s">
        <v>2609</v>
      </c>
      <c r="D81" s="21" t="s">
        <v>2610</v>
      </c>
      <c r="E81" s="21" t="s">
        <v>2611</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c r="A82" s="4"/>
      <c r="B82" s="21" t="s">
        <v>2612</v>
      </c>
      <c r="C82" s="21" t="s">
        <v>2613</v>
      </c>
      <c r="D82" s="21" t="s">
        <v>2614</v>
      </c>
      <c r="E82" s="21" t="s">
        <v>2615</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c r="A83" s="4"/>
      <c r="B83" s="21" t="s">
        <v>2616</v>
      </c>
      <c r="C83" s="21" t="s">
        <v>2617</v>
      </c>
      <c r="D83" s="21" t="s">
        <v>2618</v>
      </c>
      <c r="E83" s="21" t="s">
        <v>2619</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c r="A84" s="4" t="str">
        <f>[1]Enums!$A$94</f>
        <v>1.0.0</v>
      </c>
      <c r="B84" s="21" t="s">
        <v>2620</v>
      </c>
      <c r="C84" s="21" t="s">
        <v>2621</v>
      </c>
      <c r="D84" s="21" t="s">
        <v>2622</v>
      </c>
      <c r="E84" s="21" t="s">
        <v>2623</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c r="A85" s="4"/>
      <c r="B85" s="21" t="s">
        <v>2624</v>
      </c>
      <c r="C85" s="21" t="s">
        <v>2625</v>
      </c>
      <c r="D85" s="21" t="s">
        <v>2626</v>
      </c>
      <c r="E85" s="21" t="s">
        <v>2627</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c r="A86" s="4"/>
      <c r="B86" s="21" t="s">
        <v>2628</v>
      </c>
      <c r="C86" s="21" t="s">
        <v>2629</v>
      </c>
      <c r="D86" s="21" t="s">
        <v>2630</v>
      </c>
      <c r="E86" s="21" t="s">
        <v>2631</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c r="A87" s="4" t="str">
        <f>[1]Enums!$A$94</f>
        <v>1.0.0</v>
      </c>
      <c r="B87" s="21" t="s">
        <v>2632</v>
      </c>
      <c r="C87" s="21" t="s">
        <v>2633</v>
      </c>
      <c r="D87" s="21" t="s">
        <v>2634</v>
      </c>
      <c r="E87" s="21" t="s">
        <v>2635</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c r="A88" s="4"/>
      <c r="B88" s="21" t="s">
        <v>2636</v>
      </c>
      <c r="C88" s="21" t="s">
        <v>2637</v>
      </c>
      <c r="D88" s="21" t="s">
        <v>2638</v>
      </c>
      <c r="E88" s="21" t="s">
        <v>2639</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c r="A89" s="4" t="str">
        <f>[1]Enums!$A$94</f>
        <v>1.0.0</v>
      </c>
      <c r="B89" s="21" t="s">
        <v>2640</v>
      </c>
      <c r="C89" s="21" t="s">
        <v>2641</v>
      </c>
      <c r="D89" s="21" t="s">
        <v>2642</v>
      </c>
      <c r="E89" s="21" t="s">
        <v>2643</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c r="A90" s="4"/>
      <c r="B90" s="21" t="s">
        <v>2644</v>
      </c>
      <c r="C90" s="21" t="s">
        <v>2645</v>
      </c>
      <c r="D90" s="21" t="s">
        <v>2646</v>
      </c>
      <c r="E90" s="21" t="s">
        <v>2647</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c r="A91" s="4"/>
      <c r="B91" s="21" t="s">
        <v>2648</v>
      </c>
      <c r="C91" s="21" t="s">
        <v>2649</v>
      </c>
      <c r="D91" s="21" t="s">
        <v>2650</v>
      </c>
      <c r="E91" s="21" t="s">
        <v>2651</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c r="A92" s="4"/>
      <c r="B92" s="21" t="s">
        <v>2652</v>
      </c>
      <c r="C92" s="21" t="s">
        <v>2653</v>
      </c>
      <c r="D92" s="21" t="s">
        <v>2654</v>
      </c>
      <c r="E92" s="21" t="s">
        <v>2655</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c r="A93" s="4" t="str">
        <f>[1]Enums!$A$94</f>
        <v>1.0.0</v>
      </c>
      <c r="B93" s="21" t="s">
        <v>2656</v>
      </c>
      <c r="C93" s="21" t="s">
        <v>2657</v>
      </c>
      <c r="D93" s="21" t="s">
        <v>2658</v>
      </c>
      <c r="E93" s="21" t="s">
        <v>2659</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c r="A94" s="4" t="str">
        <f>[1]Enums!$A$94</f>
        <v>1.0.0</v>
      </c>
      <c r="B94" s="21" t="s">
        <v>2660</v>
      </c>
      <c r="C94" s="21" t="s">
        <v>2661</v>
      </c>
      <c r="D94" s="21" t="s">
        <v>2662</v>
      </c>
      <c r="E94" s="21" t="s">
        <v>2663</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c r="A95" s="4" t="str">
        <f>[1]Enums!$A$94</f>
        <v>1.0.0</v>
      </c>
      <c r="B95" s="21" t="s">
        <v>2664</v>
      </c>
      <c r="C95" s="21" t="s">
        <v>2665</v>
      </c>
      <c r="D95" s="21" t="s">
        <v>2666</v>
      </c>
      <c r="E95" s="21" t="s">
        <v>2667</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c r="A96" s="4" t="str">
        <f>[1]Enums!$A$94</f>
        <v>1.0.0</v>
      </c>
      <c r="B96" s="21" t="s">
        <v>2668</v>
      </c>
      <c r="C96" s="21" t="s">
        <v>2669</v>
      </c>
      <c r="D96" s="21" t="s">
        <v>2670</v>
      </c>
      <c r="E96" s="21" t="s">
        <v>2671</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c r="A97" s="4"/>
      <c r="B97" s="21" t="s">
        <v>2672</v>
      </c>
      <c r="C97" s="21" t="s">
        <v>2673</v>
      </c>
      <c r="D97" s="21" t="s">
        <v>2674</v>
      </c>
      <c r="E97" s="21" t="s">
        <v>2675</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c r="A98" s="4" t="str">
        <f>[1]Enums!$A$94</f>
        <v>1.0.0</v>
      </c>
      <c r="B98" s="21" t="s">
        <v>2676</v>
      </c>
      <c r="C98" s="21" t="s">
        <v>2677</v>
      </c>
      <c r="D98" s="21" t="s">
        <v>2678</v>
      </c>
      <c r="E98" s="21" t="s">
        <v>2679</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c r="A99" s="4" t="str">
        <f>[1]Enums!$A$94</f>
        <v>1.0.0</v>
      </c>
      <c r="B99" s="21" t="s">
        <v>2680</v>
      </c>
      <c r="C99" s="21" t="s">
        <v>2681</v>
      </c>
      <c r="D99" s="21" t="s">
        <v>2682</v>
      </c>
      <c r="E99" s="21" t="s">
        <v>2683</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c r="A100" s="4"/>
      <c r="B100" s="21" t="s">
        <v>2684</v>
      </c>
      <c r="C100" s="21" t="s">
        <v>2685</v>
      </c>
      <c r="D100" s="21" t="s">
        <v>2686</v>
      </c>
      <c r="E100" s="21" t="s">
        <v>2687</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c r="A101" s="4"/>
      <c r="B101" s="21" t="s">
        <v>2688</v>
      </c>
      <c r="C101" s="21" t="s">
        <v>2689</v>
      </c>
      <c r="D101" s="21" t="s">
        <v>2690</v>
      </c>
      <c r="E101" s="21" t="s">
        <v>2691</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c r="A102" s="4"/>
      <c r="B102" s="21" t="s">
        <v>2692</v>
      </c>
      <c r="C102" s="21" t="s">
        <v>2693</v>
      </c>
      <c r="D102" s="21" t="s">
        <v>2694</v>
      </c>
      <c r="E102" s="21" t="s">
        <v>2695</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c r="A103" s="4"/>
      <c r="B103" s="21" t="s">
        <v>2696</v>
      </c>
      <c r="C103" s="21" t="s">
        <v>2697</v>
      </c>
      <c r="D103" s="21" t="s">
        <v>2698</v>
      </c>
      <c r="E103" s="21" t="s">
        <v>2699</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c r="A104" s="4"/>
      <c r="B104" s="21" t="s">
        <v>2700</v>
      </c>
      <c r="C104" s="21" t="s">
        <v>2701</v>
      </c>
      <c r="D104" s="21" t="s">
        <v>2702</v>
      </c>
      <c r="E104" s="21" t="s">
        <v>2703</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c r="A105" s="4"/>
      <c r="B105" s="21" t="s">
        <v>2704</v>
      </c>
      <c r="C105" s="21" t="s">
        <v>2705</v>
      </c>
      <c r="D105" s="21" t="s">
        <v>2706</v>
      </c>
      <c r="E105" s="21" t="s">
        <v>2707</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c r="A106" s="4"/>
      <c r="B106" s="21" t="s">
        <v>2708</v>
      </c>
      <c r="C106" s="21" t="s">
        <v>2709</v>
      </c>
      <c r="D106" s="21" t="s">
        <v>2710</v>
      </c>
      <c r="E106" s="21" t="s">
        <v>2711</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c r="A107" s="4" t="str">
        <f>[1]Enums!$A$94</f>
        <v>1.0.0</v>
      </c>
      <c r="B107" s="21" t="s">
        <v>2712</v>
      </c>
      <c r="C107" s="21" t="s">
        <v>2713</v>
      </c>
      <c r="D107" s="21" t="s">
        <v>2714</v>
      </c>
      <c r="E107" s="21" t="s">
        <v>2715</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c r="A108" s="4"/>
      <c r="B108" s="21" t="s">
        <v>2716</v>
      </c>
      <c r="C108" s="21" t="s">
        <v>2717</v>
      </c>
      <c r="D108" s="21" t="s">
        <v>2718</v>
      </c>
      <c r="E108" s="21" t="s">
        <v>2719</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c r="A109" s="4"/>
      <c r="B109" s="21" t="s">
        <v>2720</v>
      </c>
      <c r="C109" s="21" t="s">
        <v>2721</v>
      </c>
      <c r="D109" s="21" t="s">
        <v>2722</v>
      </c>
      <c r="E109" s="21" t="s">
        <v>2723</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c r="A110" s="4"/>
      <c r="B110" s="21" t="s">
        <v>2724</v>
      </c>
      <c r="C110" s="21" t="s">
        <v>2725</v>
      </c>
      <c r="D110" s="21" t="s">
        <v>2726</v>
      </c>
      <c r="E110" s="21" t="s">
        <v>2727</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c r="A111" s="4" t="str">
        <f>[1]Enums!$A$94</f>
        <v>1.0.0</v>
      </c>
      <c r="B111" s="21" t="s">
        <v>2728</v>
      </c>
      <c r="C111" s="21" t="s">
        <v>2729</v>
      </c>
      <c r="D111" s="21" t="s">
        <v>2730</v>
      </c>
      <c r="E111" s="21" t="s">
        <v>2731</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c r="A112" s="4"/>
      <c r="B112" s="21" t="s">
        <v>2732</v>
      </c>
      <c r="C112" s="21" t="s">
        <v>2733</v>
      </c>
      <c r="D112" s="21" t="s">
        <v>2734</v>
      </c>
      <c r="E112" s="21" t="s">
        <v>2735</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c r="A113" s="4" t="str">
        <f>[1]Enums!$A$94</f>
        <v>1.0.0</v>
      </c>
      <c r="B113" s="21" t="s">
        <v>2736</v>
      </c>
      <c r="C113" s="21" t="s">
        <v>2737</v>
      </c>
      <c r="D113" s="21" t="s">
        <v>2738</v>
      </c>
      <c r="E113" s="21" t="s">
        <v>2739</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c r="A114" s="4" t="str">
        <f>[1]Enums!$A$94</f>
        <v>1.0.0</v>
      </c>
      <c r="B114" s="21" t="s">
        <v>2740</v>
      </c>
      <c r="C114" s="21" t="s">
        <v>2741</v>
      </c>
      <c r="D114" s="21" t="s">
        <v>2742</v>
      </c>
      <c r="E114" s="21" t="s">
        <v>2743</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c r="A115" s="4"/>
    </row>
    <row r="116" spans="1:12">
      <c r="A116" s="4"/>
    </row>
    <row r="117" spans="1:12">
      <c r="A117" s="4"/>
    </row>
    <row r="118" spans="1:12">
      <c r="A118" s="4"/>
    </row>
    <row r="119" spans="1:12">
      <c r="A119" s="4"/>
    </row>
    <row r="120" spans="1:12">
      <c r="A120" s="4"/>
    </row>
    <row r="121" spans="1:12">
      <c r="A121" s="4"/>
    </row>
    <row r="122" spans="1:12">
      <c r="A122" s="4"/>
    </row>
    <row r="123" spans="1:12">
      <c r="A123" s="4"/>
    </row>
    <row r="124" spans="1:12">
      <c r="A124" s="4"/>
    </row>
    <row r="125" spans="1:12">
      <c r="A125" s="4"/>
    </row>
    <row r="126" spans="1:12">
      <c r="A126" s="4"/>
    </row>
    <row r="127" spans="1:12">
      <c r="A127" s="4"/>
    </row>
    <row r="128" spans="1:12">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Jim McAndrew</cp:lastModifiedBy>
  <dcterms:created xsi:type="dcterms:W3CDTF">2014-04-18T17:28:35Z</dcterms:created>
  <dcterms:modified xsi:type="dcterms:W3CDTF">2014-10-04T18:11:15Z</dcterms:modified>
</cp:coreProperties>
</file>